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\\Mac\Home\Desktop\"/>
    </mc:Choice>
  </mc:AlternateContent>
  <bookViews>
    <workbookView xWindow="0" yWindow="0" windowWidth="0" windowHeight="0"/>
  </bookViews>
  <sheets>
    <sheet name="Rekapitulace stavby" sheetId="1" r:id="rId1"/>
    <sheet name="001 - Stavební část " sheetId="2" r:id="rId2"/>
    <sheet name="002 - Vytápění" sheetId="3" r:id="rId3"/>
    <sheet name="003 - Zdravotechnika" sheetId="4" r:id="rId4"/>
    <sheet name="005 - Vzduchotechnika" sheetId="5" r:id="rId5"/>
    <sheet name="006 - EPS" sheetId="6" r:id="rId6"/>
    <sheet name="007 - NZS" sheetId="7" r:id="rId7"/>
    <sheet name="008 - PZTS" sheetId="8" r:id="rId8"/>
    <sheet name="009 - INT" sheetId="9" r:id="rId9"/>
    <sheet name="010 - SKS" sheetId="10" r:id="rId10"/>
    <sheet name="011 - Audio" sheetId="11" r:id="rId11"/>
    <sheet name="012 - HR" sheetId="12" r:id="rId12"/>
    <sheet name="013 - elektroinstalace" sheetId="13" r:id="rId13"/>
    <sheet name="015 - Ostatní a vedlejší ..." sheetId="14" r:id="rId14"/>
  </sheets>
  <definedNames>
    <definedName name="_xlnm.Print_Area" localSheetId="0">'Rekapitulace stavby'!$D$4:$AO$76,'Rekapitulace stavby'!$C$82:$AQ$108</definedName>
    <definedName name="_xlnm.Print_Titles" localSheetId="0">'Rekapitulace stavby'!$92:$92</definedName>
    <definedName name="_xlnm._FilterDatabase" localSheetId="1" hidden="1">'001 - Stavební část '!$C$143:$K$2266</definedName>
    <definedName name="_xlnm.Print_Area" localSheetId="1">'001 - Stavební část '!$C$4:$J$76,'001 - Stavební část '!$C$82:$J$125,'001 - Stavební část '!$C$131:$K$2266</definedName>
    <definedName name="_xlnm.Print_Titles" localSheetId="1">'001 - Stavební část '!$143:$143</definedName>
    <definedName name="_xlnm._FilterDatabase" localSheetId="2" hidden="1">'002 - Vytápění'!$C$134:$K$404</definedName>
    <definedName name="_xlnm.Print_Area" localSheetId="2">'002 - Vytápění'!$C$4:$J$76,'002 - Vytápění'!$C$82:$J$116,'002 - Vytápění'!$C$122:$K$404</definedName>
    <definedName name="_xlnm.Print_Titles" localSheetId="2">'002 - Vytápění'!$134:$134</definedName>
    <definedName name="_xlnm._FilterDatabase" localSheetId="3" hidden="1">'003 - Zdravotechnika'!$C$132:$K$483</definedName>
    <definedName name="_xlnm.Print_Area" localSheetId="3">'003 - Zdravotechnika'!$C$4:$J$76,'003 - Zdravotechnika'!$C$82:$J$114,'003 - Zdravotechnika'!$C$120:$K$483</definedName>
    <definedName name="_xlnm.Print_Titles" localSheetId="3">'003 - Zdravotechnika'!$132:$132</definedName>
    <definedName name="_xlnm._FilterDatabase" localSheetId="4" hidden="1">'005 - Vzduchotechnika'!$C$130:$K$513</definedName>
    <definedName name="_xlnm.Print_Area" localSheetId="4">'005 - Vzduchotechnika'!$C$4:$J$76,'005 - Vzduchotechnika'!$C$82:$J$112,'005 - Vzduchotechnika'!$C$118:$K$513</definedName>
    <definedName name="_xlnm.Print_Titles" localSheetId="4">'005 - Vzduchotechnika'!$130:$130</definedName>
    <definedName name="_xlnm._FilterDatabase" localSheetId="5" hidden="1">'006 - EPS'!$C$118:$K$215</definedName>
    <definedName name="_xlnm.Print_Area" localSheetId="5">'006 - EPS'!$C$4:$J$76,'006 - EPS'!$C$82:$J$100,'006 - EPS'!$C$106:$K$215</definedName>
    <definedName name="_xlnm.Print_Titles" localSheetId="5">'006 - EPS'!$118:$118</definedName>
    <definedName name="_xlnm._FilterDatabase" localSheetId="6" hidden="1">'007 - NZS'!$C$118:$K$197</definedName>
    <definedName name="_xlnm.Print_Area" localSheetId="6">'007 - NZS'!$C$4:$J$76,'007 - NZS'!$C$82:$J$100,'007 - NZS'!$C$106:$K$197</definedName>
    <definedName name="_xlnm.Print_Titles" localSheetId="6">'007 - NZS'!$118:$118</definedName>
    <definedName name="_xlnm._FilterDatabase" localSheetId="7" hidden="1">'008 - PZTS'!$C$118:$K$197</definedName>
    <definedName name="_xlnm.Print_Area" localSheetId="7">'008 - PZTS'!$C$4:$J$76,'008 - PZTS'!$C$82:$J$100,'008 - PZTS'!$C$106:$K$197</definedName>
    <definedName name="_xlnm.Print_Titles" localSheetId="7">'008 - PZTS'!$118:$118</definedName>
    <definedName name="_xlnm._FilterDatabase" localSheetId="8" hidden="1">'009 - INT'!$C$118:$K$178</definedName>
    <definedName name="_xlnm.Print_Area" localSheetId="8">'009 - INT'!$C$4:$J$76,'009 - INT'!$C$82:$J$100,'009 - INT'!$C$106:$K$178</definedName>
    <definedName name="_xlnm.Print_Titles" localSheetId="8">'009 - INT'!$118:$118</definedName>
    <definedName name="_xlnm._FilterDatabase" localSheetId="9" hidden="1">'010 - SKS'!$C$118:$K$214</definedName>
    <definedName name="_xlnm.Print_Area" localSheetId="9">'010 - SKS'!$C$4:$J$76,'010 - SKS'!$C$82:$J$100,'010 - SKS'!$C$106:$K$214</definedName>
    <definedName name="_xlnm.Print_Titles" localSheetId="9">'010 - SKS'!$118:$118</definedName>
    <definedName name="_xlnm._FilterDatabase" localSheetId="10" hidden="1">'011 - Audio'!$C$120:$K$245</definedName>
    <definedName name="_xlnm.Print_Area" localSheetId="10">'011 - Audio'!$C$4:$J$76,'011 - Audio'!$C$82:$J$102,'011 - Audio'!$C$108:$K$245</definedName>
    <definedName name="_xlnm.Print_Titles" localSheetId="10">'011 - Audio'!$120:$120</definedName>
    <definedName name="_xlnm._FilterDatabase" localSheetId="11" hidden="1">'012 - HR'!$C$118:$K$196</definedName>
    <definedName name="_xlnm.Print_Area" localSheetId="11">'012 - HR'!$C$4:$J$76,'012 - HR'!$C$82:$J$100,'012 - HR'!$C$106:$K$196</definedName>
    <definedName name="_xlnm.Print_Titles" localSheetId="11">'012 - HR'!$118:$118</definedName>
    <definedName name="_xlnm._FilterDatabase" localSheetId="12" hidden="1">'013 - elektroinstalace'!$C$121:$K$404</definedName>
    <definedName name="_xlnm.Print_Area" localSheetId="12">'013 - elektroinstalace'!$C$4:$J$76,'013 - elektroinstalace'!$C$82:$J$103,'013 - elektroinstalace'!$C$109:$K$404</definedName>
    <definedName name="_xlnm.Print_Titles" localSheetId="12">'013 - elektroinstalace'!$121:$121</definedName>
    <definedName name="_xlnm._FilterDatabase" localSheetId="13" hidden="1">'015 - Ostatní a vedlejší ...'!$C$119:$K$159</definedName>
    <definedName name="_xlnm.Print_Area" localSheetId="13">'015 - Ostatní a vedlejší ...'!$C$4:$J$76,'015 - Ostatní a vedlejší ...'!$C$82:$J$101,'015 - Ostatní a vedlejší ...'!$C$107:$K$159</definedName>
    <definedName name="_xlnm.Print_Titles" localSheetId="13">'015 - Ostatní a vedlejší ...'!$119:$119</definedName>
  </definedNames>
  <calcPr/>
</workbook>
</file>

<file path=xl/calcChain.xml><?xml version="1.0" encoding="utf-8"?>
<calcChain xmlns="http://schemas.openxmlformats.org/spreadsheetml/2006/main">
  <c i="14" l="1" r="J37"/>
  <c r="J36"/>
  <c i="1" r="AY107"/>
  <c i="14" r="J35"/>
  <c i="1" r="AX107"/>
  <c i="14"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T153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J117"/>
  <c r="J116"/>
  <c r="F116"/>
  <c r="F114"/>
  <c r="E112"/>
  <c r="J92"/>
  <c r="J91"/>
  <c r="F91"/>
  <c r="F89"/>
  <c r="E87"/>
  <c r="J18"/>
  <c r="E18"/>
  <c r="F92"/>
  <c r="J17"/>
  <c r="J12"/>
  <c r="J114"/>
  <c r="E7"/>
  <c r="E110"/>
  <c i="13" r="J37"/>
  <c r="J36"/>
  <c i="1" r="AY106"/>
  <c i="13" r="J35"/>
  <c i="1" r="AX106"/>
  <c i="13" r="BI404"/>
  <c r="BH404"/>
  <c r="BG404"/>
  <c r="BF404"/>
  <c r="T404"/>
  <c r="R404"/>
  <c r="P404"/>
  <c r="BI403"/>
  <c r="BH403"/>
  <c r="BG403"/>
  <c r="BF403"/>
  <c r="T403"/>
  <c r="R403"/>
  <c r="P403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F116"/>
  <c r="E114"/>
  <c r="F89"/>
  <c r="E87"/>
  <c r="J24"/>
  <c r="E24"/>
  <c r="J119"/>
  <c r="J23"/>
  <c r="J21"/>
  <c r="E21"/>
  <c r="J91"/>
  <c r="J20"/>
  <c r="J18"/>
  <c r="E18"/>
  <c r="F119"/>
  <c r="J17"/>
  <c r="J15"/>
  <c r="E15"/>
  <c r="F118"/>
  <c r="J14"/>
  <c r="J12"/>
  <c r="J116"/>
  <c r="E7"/>
  <c r="E112"/>
  <c i="12" r="J37"/>
  <c r="J36"/>
  <c i="1" r="AY105"/>
  <c i="12" r="J35"/>
  <c i="1" r="AX105"/>
  <c i="12"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7"/>
  <c r="BH177"/>
  <c r="BG177"/>
  <c r="BF177"/>
  <c r="T177"/>
  <c r="R177"/>
  <c r="P177"/>
  <c r="BI173"/>
  <c r="BH173"/>
  <c r="BG173"/>
  <c r="BF173"/>
  <c r="T173"/>
  <c r="R173"/>
  <c r="P173"/>
  <c r="BI169"/>
  <c r="BH169"/>
  <c r="BG169"/>
  <c r="BF169"/>
  <c r="T169"/>
  <c r="R169"/>
  <c r="P169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R157"/>
  <c r="P157"/>
  <c r="BI153"/>
  <c r="BH153"/>
  <c r="BG153"/>
  <c r="BF153"/>
  <c r="T153"/>
  <c r="R153"/>
  <c r="P153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5"/>
  <c r="BH125"/>
  <c r="BG125"/>
  <c r="BF125"/>
  <c r="T125"/>
  <c r="R125"/>
  <c r="P125"/>
  <c r="BI122"/>
  <c r="BH122"/>
  <c r="BG122"/>
  <c r="BF122"/>
  <c r="T122"/>
  <c r="R122"/>
  <c r="P122"/>
  <c r="BI121"/>
  <c r="BH121"/>
  <c r="BG121"/>
  <c r="BF121"/>
  <c r="T121"/>
  <c r="R121"/>
  <c r="P121"/>
  <c r="F113"/>
  <c r="E111"/>
  <c r="F89"/>
  <c r="E87"/>
  <c r="J24"/>
  <c r="E24"/>
  <c r="J116"/>
  <c r="J23"/>
  <c r="J21"/>
  <c r="E21"/>
  <c r="J115"/>
  <c r="J20"/>
  <c r="J18"/>
  <c r="E18"/>
  <c r="F92"/>
  <c r="J17"/>
  <c r="J15"/>
  <c r="E15"/>
  <c r="F91"/>
  <c r="J14"/>
  <c r="J12"/>
  <c r="J113"/>
  <c r="E7"/>
  <c r="E85"/>
  <c i="11" r="J37"/>
  <c r="J36"/>
  <c i="1" r="AY104"/>
  <c i="11" r="J35"/>
  <c i="1" r="AX104"/>
  <c i="11"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4"/>
  <c r="BH234"/>
  <c r="BG234"/>
  <c r="BF234"/>
  <c r="T234"/>
  <c r="R234"/>
  <c r="P234"/>
  <c r="BI231"/>
  <c r="BH231"/>
  <c r="BG231"/>
  <c r="BF231"/>
  <c r="T231"/>
  <c r="R231"/>
  <c r="P231"/>
  <c r="BI228"/>
  <c r="BH228"/>
  <c r="BG228"/>
  <c r="BF228"/>
  <c r="T228"/>
  <c r="R228"/>
  <c r="P228"/>
  <c r="BI225"/>
  <c r="BH225"/>
  <c r="BG225"/>
  <c r="BF225"/>
  <c r="T225"/>
  <c r="R225"/>
  <c r="P225"/>
  <c r="BI222"/>
  <c r="BH222"/>
  <c r="BG222"/>
  <c r="BF222"/>
  <c r="T222"/>
  <c r="R222"/>
  <c r="P222"/>
  <c r="BI221"/>
  <c r="BH221"/>
  <c r="BG221"/>
  <c r="BF221"/>
  <c r="T221"/>
  <c r="R221"/>
  <c r="P221"/>
  <c r="BI218"/>
  <c r="BH218"/>
  <c r="BG218"/>
  <c r="BF218"/>
  <c r="T218"/>
  <c r="R218"/>
  <c r="P218"/>
  <c r="BI217"/>
  <c r="BH217"/>
  <c r="BG217"/>
  <c r="BF217"/>
  <c r="T217"/>
  <c r="R217"/>
  <c r="P217"/>
  <c r="BI214"/>
  <c r="BH214"/>
  <c r="BG214"/>
  <c r="BF214"/>
  <c r="T214"/>
  <c r="R214"/>
  <c r="P214"/>
  <c r="BI213"/>
  <c r="BH213"/>
  <c r="BG213"/>
  <c r="BF213"/>
  <c r="T213"/>
  <c r="R213"/>
  <c r="P213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1"/>
  <c r="BH201"/>
  <c r="BG201"/>
  <c r="BF201"/>
  <c r="T201"/>
  <c r="R201"/>
  <c r="P201"/>
  <c r="BI198"/>
  <c r="BH198"/>
  <c r="BG198"/>
  <c r="BF198"/>
  <c r="T198"/>
  <c r="R198"/>
  <c r="P198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9"/>
  <c r="BH139"/>
  <c r="BG139"/>
  <c r="BF139"/>
  <c r="T139"/>
  <c r="R139"/>
  <c r="P139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F115"/>
  <c r="E113"/>
  <c r="F89"/>
  <c r="E87"/>
  <c r="J24"/>
  <c r="E24"/>
  <c r="J118"/>
  <c r="J23"/>
  <c r="J21"/>
  <c r="E21"/>
  <c r="J117"/>
  <c r="J20"/>
  <c r="J18"/>
  <c r="E18"/>
  <c r="F118"/>
  <c r="J17"/>
  <c r="J15"/>
  <c r="E15"/>
  <c r="F117"/>
  <c r="J14"/>
  <c r="J12"/>
  <c r="J89"/>
  <c r="E7"/>
  <c r="E111"/>
  <c i="10" r="J37"/>
  <c r="J36"/>
  <c i="1" r="AY103"/>
  <c i="10" r="J35"/>
  <c i="1" r="AX103"/>
  <c i="10"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1"/>
  <c r="BH201"/>
  <c r="BG201"/>
  <c r="BF201"/>
  <c r="T201"/>
  <c r="R201"/>
  <c r="P201"/>
  <c r="BI198"/>
  <c r="BH198"/>
  <c r="BG198"/>
  <c r="BF198"/>
  <c r="T198"/>
  <c r="R198"/>
  <c r="P198"/>
  <c r="BI195"/>
  <c r="BH195"/>
  <c r="BG195"/>
  <c r="BF195"/>
  <c r="T195"/>
  <c r="R195"/>
  <c r="P195"/>
  <c r="BI193"/>
  <c r="BH193"/>
  <c r="BG193"/>
  <c r="BF193"/>
  <c r="T193"/>
  <c r="R193"/>
  <c r="P193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F113"/>
  <c r="E111"/>
  <c r="F89"/>
  <c r="E87"/>
  <c r="J24"/>
  <c r="E24"/>
  <c r="J116"/>
  <c r="J23"/>
  <c r="J21"/>
  <c r="E21"/>
  <c r="J91"/>
  <c r="J20"/>
  <c r="J18"/>
  <c r="E18"/>
  <c r="F116"/>
  <c r="J17"/>
  <c r="J15"/>
  <c r="E15"/>
  <c r="F115"/>
  <c r="J14"/>
  <c r="J12"/>
  <c r="J113"/>
  <c r="E7"/>
  <c r="E109"/>
  <c i="9" r="J37"/>
  <c r="J36"/>
  <c i="1" r="AY102"/>
  <c i="9" r="J35"/>
  <c i="1" r="AX102"/>
  <c i="9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8"/>
  <c r="BH158"/>
  <c r="BG158"/>
  <c r="BF158"/>
  <c r="T158"/>
  <c r="R158"/>
  <c r="P158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40"/>
  <c r="BH140"/>
  <c r="BG140"/>
  <c r="BF140"/>
  <c r="T140"/>
  <c r="R140"/>
  <c r="P140"/>
  <c r="BI137"/>
  <c r="BH137"/>
  <c r="BG137"/>
  <c r="BF137"/>
  <c r="T137"/>
  <c r="R137"/>
  <c r="P137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F113"/>
  <c r="E111"/>
  <c r="F89"/>
  <c r="E87"/>
  <c r="J24"/>
  <c r="E24"/>
  <c r="J116"/>
  <c r="J23"/>
  <c r="J21"/>
  <c r="E21"/>
  <c r="J91"/>
  <c r="J20"/>
  <c r="J18"/>
  <c r="E18"/>
  <c r="F92"/>
  <c r="J17"/>
  <c r="J15"/>
  <c r="E15"/>
  <c r="F115"/>
  <c r="J14"/>
  <c r="J12"/>
  <c r="J89"/>
  <c r="E7"/>
  <c r="E109"/>
  <c i="8" r="J37"/>
  <c r="J36"/>
  <c i="1" r="AY101"/>
  <c i="8" r="J35"/>
  <c i="1" r="AX101"/>
  <c i="8" r="BI197"/>
  <c r="BH197"/>
  <c r="BG197"/>
  <c r="BF197"/>
  <c r="T197"/>
  <c r="R197"/>
  <c r="P197"/>
  <c r="BI196"/>
  <c r="BH196"/>
  <c r="BG196"/>
  <c r="BF196"/>
  <c r="T196"/>
  <c r="R196"/>
  <c r="P196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F113"/>
  <c r="E111"/>
  <c r="F89"/>
  <c r="E87"/>
  <c r="J24"/>
  <c r="E24"/>
  <c r="J92"/>
  <c r="J23"/>
  <c r="J21"/>
  <c r="E21"/>
  <c r="J115"/>
  <c r="J20"/>
  <c r="J18"/>
  <c r="E18"/>
  <c r="F116"/>
  <c r="J17"/>
  <c r="J15"/>
  <c r="E15"/>
  <c r="F115"/>
  <c r="J14"/>
  <c r="J12"/>
  <c r="J113"/>
  <c r="E7"/>
  <c r="E109"/>
  <c i="7" r="J37"/>
  <c r="J36"/>
  <c i="1" r="AY100"/>
  <c i="7" r="J35"/>
  <c i="1" r="AX100"/>
  <c i="7" r="BI197"/>
  <c r="BH197"/>
  <c r="BG197"/>
  <c r="BF197"/>
  <c r="T197"/>
  <c r="R197"/>
  <c r="P197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F113"/>
  <c r="E111"/>
  <c r="F89"/>
  <c r="E87"/>
  <c r="J24"/>
  <c r="E24"/>
  <c r="J116"/>
  <c r="J23"/>
  <c r="J21"/>
  <c r="E21"/>
  <c r="J115"/>
  <c r="J20"/>
  <c r="J18"/>
  <c r="E18"/>
  <c r="F92"/>
  <c r="J17"/>
  <c r="J15"/>
  <c r="E15"/>
  <c r="F115"/>
  <c r="J14"/>
  <c r="J12"/>
  <c r="J89"/>
  <c r="E7"/>
  <c r="E109"/>
  <c i="6" r="J37"/>
  <c r="J36"/>
  <c i="1" r="AY99"/>
  <c i="6" r="J35"/>
  <c i="1" r="AX99"/>
  <c i="6" r="BI215"/>
  <c r="BH215"/>
  <c r="BG215"/>
  <c r="BF215"/>
  <c r="T215"/>
  <c r="R215"/>
  <c r="P215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199"/>
  <c r="BH199"/>
  <c r="BG199"/>
  <c r="BF199"/>
  <c r="T199"/>
  <c r="R199"/>
  <c r="P199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F113"/>
  <c r="E111"/>
  <c r="F89"/>
  <c r="E87"/>
  <c r="J24"/>
  <c r="E24"/>
  <c r="J116"/>
  <c r="J23"/>
  <c r="J21"/>
  <c r="E21"/>
  <c r="J115"/>
  <c r="J20"/>
  <c r="J18"/>
  <c r="E18"/>
  <c r="F116"/>
  <c r="J17"/>
  <c r="J15"/>
  <c r="E15"/>
  <c r="F91"/>
  <c r="J14"/>
  <c r="J12"/>
  <c r="J89"/>
  <c r="E7"/>
  <c r="E109"/>
  <c i="5" r="J259"/>
  <c r="J37"/>
  <c r="J36"/>
  <c i="1" r="AY98"/>
  <c i="5" r="J35"/>
  <c i="1" r="AX98"/>
  <c i="5" r="BI512"/>
  <c r="BH512"/>
  <c r="BG512"/>
  <c r="BF512"/>
  <c r="T512"/>
  <c r="R512"/>
  <c r="P512"/>
  <c r="BI510"/>
  <c r="BH510"/>
  <c r="BG510"/>
  <c r="BF510"/>
  <c r="T510"/>
  <c r="R510"/>
  <c r="P510"/>
  <c r="BI508"/>
  <c r="BH508"/>
  <c r="BG508"/>
  <c r="BF508"/>
  <c r="T508"/>
  <c r="R508"/>
  <c r="P508"/>
  <c r="BI507"/>
  <c r="BH507"/>
  <c r="BG507"/>
  <c r="BF507"/>
  <c r="T507"/>
  <c r="R507"/>
  <c r="P507"/>
  <c r="BI506"/>
  <c r="BH506"/>
  <c r="BG506"/>
  <c r="BF506"/>
  <c r="T506"/>
  <c r="R506"/>
  <c r="P506"/>
  <c r="BI503"/>
  <c r="BH503"/>
  <c r="BG503"/>
  <c r="BF503"/>
  <c r="T503"/>
  <c r="R503"/>
  <c r="P503"/>
  <c r="BI501"/>
  <c r="BH501"/>
  <c r="BG501"/>
  <c r="BF501"/>
  <c r="T501"/>
  <c r="R501"/>
  <c r="P501"/>
  <c r="BI499"/>
  <c r="BH499"/>
  <c r="BG499"/>
  <c r="BF499"/>
  <c r="T499"/>
  <c r="R499"/>
  <c r="P499"/>
  <c r="BI497"/>
  <c r="BH497"/>
  <c r="BG497"/>
  <c r="BF497"/>
  <c r="T497"/>
  <c r="R497"/>
  <c r="P497"/>
  <c r="BI495"/>
  <c r="BH495"/>
  <c r="BG495"/>
  <c r="BF495"/>
  <c r="T495"/>
  <c r="R495"/>
  <c r="P495"/>
  <c r="BI494"/>
  <c r="BH494"/>
  <c r="BG494"/>
  <c r="BF494"/>
  <c r="T494"/>
  <c r="R494"/>
  <c r="P494"/>
  <c r="BI491"/>
  <c r="BH491"/>
  <c r="BG491"/>
  <c r="BF491"/>
  <c r="T491"/>
  <c r="T490"/>
  <c r="R491"/>
  <c r="R490"/>
  <c r="P491"/>
  <c r="P490"/>
  <c r="BI489"/>
  <c r="BH489"/>
  <c r="BG489"/>
  <c r="BF489"/>
  <c r="T489"/>
  <c r="R489"/>
  <c r="P489"/>
  <c r="BI488"/>
  <c r="BH488"/>
  <c r="BG488"/>
  <c r="BF488"/>
  <c r="T488"/>
  <c r="R488"/>
  <c r="P488"/>
  <c r="BI486"/>
  <c r="BH486"/>
  <c r="BG486"/>
  <c r="BF486"/>
  <c r="T486"/>
  <c r="R486"/>
  <c r="P486"/>
  <c r="BI485"/>
  <c r="BH485"/>
  <c r="BG485"/>
  <c r="BF485"/>
  <c r="T485"/>
  <c r="R485"/>
  <c r="P485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7"/>
  <c r="BH477"/>
  <c r="BG477"/>
  <c r="BF477"/>
  <c r="T477"/>
  <c r="R477"/>
  <c r="P477"/>
  <c r="BI476"/>
  <c r="BH476"/>
  <c r="BG476"/>
  <c r="BF476"/>
  <c r="T476"/>
  <c r="R476"/>
  <c r="P476"/>
  <c r="BI474"/>
  <c r="BH474"/>
  <c r="BG474"/>
  <c r="BF474"/>
  <c r="T474"/>
  <c r="R474"/>
  <c r="P474"/>
  <c r="BI473"/>
  <c r="BH473"/>
  <c r="BG473"/>
  <c r="BF473"/>
  <c r="T473"/>
  <c r="R473"/>
  <c r="P473"/>
  <c r="BI471"/>
  <c r="BH471"/>
  <c r="BG471"/>
  <c r="BF471"/>
  <c r="T471"/>
  <c r="R471"/>
  <c r="P471"/>
  <c r="BI470"/>
  <c r="BH470"/>
  <c r="BG470"/>
  <c r="BF470"/>
  <c r="T470"/>
  <c r="R470"/>
  <c r="P470"/>
  <c r="BI468"/>
  <c r="BH468"/>
  <c r="BG468"/>
  <c r="BF468"/>
  <c r="T468"/>
  <c r="R468"/>
  <c r="P468"/>
  <c r="BI467"/>
  <c r="BH467"/>
  <c r="BG467"/>
  <c r="BF467"/>
  <c r="T467"/>
  <c r="R467"/>
  <c r="P467"/>
  <c r="BI465"/>
  <c r="BH465"/>
  <c r="BG465"/>
  <c r="BF465"/>
  <c r="T465"/>
  <c r="R465"/>
  <c r="P465"/>
  <c r="BI464"/>
  <c r="BH464"/>
  <c r="BG464"/>
  <c r="BF464"/>
  <c r="T464"/>
  <c r="R464"/>
  <c r="P464"/>
  <c r="BI462"/>
  <c r="BH462"/>
  <c r="BG462"/>
  <c r="BF462"/>
  <c r="T462"/>
  <c r="R462"/>
  <c r="P462"/>
  <c r="BI461"/>
  <c r="BH461"/>
  <c r="BG461"/>
  <c r="BF461"/>
  <c r="T461"/>
  <c r="R461"/>
  <c r="P461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4"/>
  <c r="BH454"/>
  <c r="BG454"/>
  <c r="BF454"/>
  <c r="T454"/>
  <c r="R454"/>
  <c r="P454"/>
  <c r="BI452"/>
  <c r="BH452"/>
  <c r="BG452"/>
  <c r="BF452"/>
  <c r="T452"/>
  <c r="R452"/>
  <c r="P452"/>
  <c r="BI451"/>
  <c r="BH451"/>
  <c r="BG451"/>
  <c r="BF451"/>
  <c r="T451"/>
  <c r="R451"/>
  <c r="P451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45"/>
  <c r="BH445"/>
  <c r="BG445"/>
  <c r="BF445"/>
  <c r="T445"/>
  <c r="R445"/>
  <c r="P445"/>
  <c r="BI443"/>
  <c r="BH443"/>
  <c r="BG443"/>
  <c r="BF443"/>
  <c r="T443"/>
  <c r="R443"/>
  <c r="P443"/>
  <c r="BI442"/>
  <c r="BH442"/>
  <c r="BG442"/>
  <c r="BF442"/>
  <c r="T442"/>
  <c r="R442"/>
  <c r="P442"/>
  <c r="BI440"/>
  <c r="BH440"/>
  <c r="BG440"/>
  <c r="BF440"/>
  <c r="T440"/>
  <c r="R440"/>
  <c r="P440"/>
  <c r="BI439"/>
  <c r="BH439"/>
  <c r="BG439"/>
  <c r="BF439"/>
  <c r="T439"/>
  <c r="R439"/>
  <c r="P439"/>
  <c r="BI437"/>
  <c r="BH437"/>
  <c r="BG437"/>
  <c r="BF437"/>
  <c r="T437"/>
  <c r="R437"/>
  <c r="P437"/>
  <c r="BI436"/>
  <c r="BH436"/>
  <c r="BG436"/>
  <c r="BF436"/>
  <c r="T436"/>
  <c r="R436"/>
  <c r="P436"/>
  <c r="BI434"/>
  <c r="BH434"/>
  <c r="BG434"/>
  <c r="BF434"/>
  <c r="T434"/>
  <c r="R434"/>
  <c r="P434"/>
  <c r="BI433"/>
  <c r="BH433"/>
  <c r="BG433"/>
  <c r="BF433"/>
  <c r="T433"/>
  <c r="R433"/>
  <c r="P433"/>
  <c r="BI431"/>
  <c r="BH431"/>
  <c r="BG431"/>
  <c r="BF431"/>
  <c r="T431"/>
  <c r="R431"/>
  <c r="P431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R424"/>
  <c r="P424"/>
  <c r="BI423"/>
  <c r="BH423"/>
  <c r="BG423"/>
  <c r="BF423"/>
  <c r="T423"/>
  <c r="R423"/>
  <c r="P423"/>
  <c r="BI421"/>
  <c r="BH421"/>
  <c r="BG421"/>
  <c r="BF421"/>
  <c r="T421"/>
  <c r="R421"/>
  <c r="P421"/>
  <c r="BI420"/>
  <c r="BH420"/>
  <c r="BG420"/>
  <c r="BF420"/>
  <c r="T420"/>
  <c r="R420"/>
  <c r="P420"/>
  <c r="BI418"/>
  <c r="BH418"/>
  <c r="BG418"/>
  <c r="BF418"/>
  <c r="T418"/>
  <c r="R418"/>
  <c r="P418"/>
  <c r="BI417"/>
  <c r="BH417"/>
  <c r="BG417"/>
  <c r="BF417"/>
  <c r="T417"/>
  <c r="R417"/>
  <c r="P417"/>
  <c r="BI415"/>
  <c r="BH415"/>
  <c r="BG415"/>
  <c r="BF415"/>
  <c r="T415"/>
  <c r="R415"/>
  <c r="P415"/>
  <c r="BI414"/>
  <c r="BH414"/>
  <c r="BG414"/>
  <c r="BF414"/>
  <c r="T414"/>
  <c r="R414"/>
  <c r="P414"/>
  <c r="BI412"/>
  <c r="BH412"/>
  <c r="BG412"/>
  <c r="BF412"/>
  <c r="T412"/>
  <c r="R412"/>
  <c r="P412"/>
  <c r="BI411"/>
  <c r="BH411"/>
  <c r="BG411"/>
  <c r="BF411"/>
  <c r="T411"/>
  <c r="R411"/>
  <c r="P411"/>
  <c r="BI409"/>
  <c r="BH409"/>
  <c r="BG409"/>
  <c r="BF409"/>
  <c r="T409"/>
  <c r="R409"/>
  <c r="P409"/>
  <c r="BI407"/>
  <c r="BH407"/>
  <c r="BG407"/>
  <c r="BF407"/>
  <c r="T407"/>
  <c r="R407"/>
  <c r="P407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R402"/>
  <c r="P402"/>
  <c r="BI401"/>
  <c r="BH401"/>
  <c r="BG401"/>
  <c r="BF401"/>
  <c r="T401"/>
  <c r="R401"/>
  <c r="P401"/>
  <c r="BI399"/>
  <c r="BH399"/>
  <c r="BG399"/>
  <c r="BF399"/>
  <c r="T399"/>
  <c r="R399"/>
  <c r="P399"/>
  <c r="BI398"/>
  <c r="BH398"/>
  <c r="BG398"/>
  <c r="BF398"/>
  <c r="T398"/>
  <c r="R398"/>
  <c r="P398"/>
  <c r="BI396"/>
  <c r="BH396"/>
  <c r="BG396"/>
  <c r="BF396"/>
  <c r="T396"/>
  <c r="R396"/>
  <c r="P396"/>
  <c r="BI395"/>
  <c r="BH395"/>
  <c r="BG395"/>
  <c r="BF395"/>
  <c r="T395"/>
  <c r="R395"/>
  <c r="P395"/>
  <c r="BI393"/>
  <c r="BH393"/>
  <c r="BG393"/>
  <c r="BF393"/>
  <c r="T393"/>
  <c r="R393"/>
  <c r="P393"/>
  <c r="BI392"/>
  <c r="BH392"/>
  <c r="BG392"/>
  <c r="BF392"/>
  <c r="T392"/>
  <c r="R392"/>
  <c r="P392"/>
  <c r="BI390"/>
  <c r="BH390"/>
  <c r="BG390"/>
  <c r="BF390"/>
  <c r="T390"/>
  <c r="R390"/>
  <c r="P390"/>
  <c r="BI389"/>
  <c r="BH389"/>
  <c r="BG389"/>
  <c r="BF389"/>
  <c r="T389"/>
  <c r="R389"/>
  <c r="P389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7"/>
  <c r="BH377"/>
  <c r="BG377"/>
  <c r="BF377"/>
  <c r="T377"/>
  <c r="R377"/>
  <c r="P377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5"/>
  <c r="BH365"/>
  <c r="BG365"/>
  <c r="BF365"/>
  <c r="T365"/>
  <c r="R365"/>
  <c r="P365"/>
  <c r="BI364"/>
  <c r="BH364"/>
  <c r="BG364"/>
  <c r="BF364"/>
  <c r="T364"/>
  <c r="R364"/>
  <c r="P364"/>
  <c r="BI362"/>
  <c r="BH362"/>
  <c r="BG362"/>
  <c r="BF362"/>
  <c r="T362"/>
  <c r="R362"/>
  <c r="P362"/>
  <c r="BI361"/>
  <c r="BH361"/>
  <c r="BG361"/>
  <c r="BF361"/>
  <c r="T361"/>
  <c r="R361"/>
  <c r="P361"/>
  <c r="BI359"/>
  <c r="BH359"/>
  <c r="BG359"/>
  <c r="BF359"/>
  <c r="T359"/>
  <c r="R359"/>
  <c r="P359"/>
  <c r="BI358"/>
  <c r="BH358"/>
  <c r="BG358"/>
  <c r="BF358"/>
  <c r="T358"/>
  <c r="R358"/>
  <c r="P358"/>
  <c r="BI356"/>
  <c r="BH356"/>
  <c r="BG356"/>
  <c r="BF356"/>
  <c r="T356"/>
  <c r="R356"/>
  <c r="P356"/>
  <c r="BI355"/>
  <c r="BH355"/>
  <c r="BG355"/>
  <c r="BF355"/>
  <c r="T355"/>
  <c r="R355"/>
  <c r="P355"/>
  <c r="BI353"/>
  <c r="BH353"/>
  <c r="BG353"/>
  <c r="BF353"/>
  <c r="T353"/>
  <c r="R353"/>
  <c r="P353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0"/>
  <c r="BH340"/>
  <c r="BG340"/>
  <c r="BF340"/>
  <c r="T340"/>
  <c r="R340"/>
  <c r="P340"/>
  <c r="BI339"/>
  <c r="BH339"/>
  <c r="BG339"/>
  <c r="BF339"/>
  <c r="T339"/>
  <c r="R339"/>
  <c r="P339"/>
  <c r="BI337"/>
  <c r="BH337"/>
  <c r="BG337"/>
  <c r="BF337"/>
  <c r="T337"/>
  <c r="R337"/>
  <c r="P337"/>
  <c r="BI336"/>
  <c r="BH336"/>
  <c r="BG336"/>
  <c r="BF336"/>
  <c r="T336"/>
  <c r="R336"/>
  <c r="P336"/>
  <c r="BI334"/>
  <c r="BH334"/>
  <c r="BG334"/>
  <c r="BF334"/>
  <c r="T334"/>
  <c r="R334"/>
  <c r="P334"/>
  <c r="BI333"/>
  <c r="BH333"/>
  <c r="BG333"/>
  <c r="BF333"/>
  <c r="T333"/>
  <c r="R333"/>
  <c r="P333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5"/>
  <c r="BH325"/>
  <c r="BG325"/>
  <c r="BF325"/>
  <c r="T325"/>
  <c r="R325"/>
  <c r="P325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7"/>
  <c r="BH317"/>
  <c r="BG317"/>
  <c r="BF317"/>
  <c r="T317"/>
  <c r="R317"/>
  <c r="P317"/>
  <c r="BI315"/>
  <c r="BH315"/>
  <c r="BG315"/>
  <c r="BF315"/>
  <c r="T315"/>
  <c r="R315"/>
  <c r="P315"/>
  <c r="BI314"/>
  <c r="BH314"/>
  <c r="BG314"/>
  <c r="BF314"/>
  <c r="T314"/>
  <c r="R314"/>
  <c r="P314"/>
  <c r="BI312"/>
  <c r="BH312"/>
  <c r="BG312"/>
  <c r="BF312"/>
  <c r="T312"/>
  <c r="R312"/>
  <c r="P312"/>
  <c r="BI311"/>
  <c r="BH311"/>
  <c r="BG311"/>
  <c r="BF311"/>
  <c r="T311"/>
  <c r="R311"/>
  <c r="P311"/>
  <c r="BI309"/>
  <c r="BH309"/>
  <c r="BG309"/>
  <c r="BF309"/>
  <c r="T309"/>
  <c r="R309"/>
  <c r="P309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3"/>
  <c r="BH303"/>
  <c r="BG303"/>
  <c r="BF303"/>
  <c r="T303"/>
  <c r="R303"/>
  <c r="P303"/>
  <c r="BI302"/>
  <c r="BH302"/>
  <c r="BG302"/>
  <c r="BF302"/>
  <c r="T302"/>
  <c r="R302"/>
  <c r="P302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3"/>
  <c r="BH293"/>
  <c r="BG293"/>
  <c r="BF293"/>
  <c r="T293"/>
  <c r="R293"/>
  <c r="P293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J100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F125"/>
  <c r="E123"/>
  <c r="F89"/>
  <c r="E87"/>
  <c r="J24"/>
  <c r="E24"/>
  <c r="J92"/>
  <c r="J23"/>
  <c r="J21"/>
  <c r="E21"/>
  <c r="J127"/>
  <c r="J20"/>
  <c r="J18"/>
  <c r="E18"/>
  <c r="F92"/>
  <c r="J17"/>
  <c r="J15"/>
  <c r="E15"/>
  <c r="F127"/>
  <c r="J14"/>
  <c r="J12"/>
  <c r="J89"/>
  <c r="E7"/>
  <c r="E121"/>
  <c i="4" r="P172"/>
  <c r="J37"/>
  <c r="J36"/>
  <c i="1" r="AY97"/>
  <c i="4" r="J35"/>
  <c i="1" r="AX97"/>
  <c i="4" r="BI483"/>
  <c r="BH483"/>
  <c r="BG483"/>
  <c r="BF483"/>
  <c r="T483"/>
  <c r="T482"/>
  <c r="R483"/>
  <c r="R482"/>
  <c r="P483"/>
  <c r="P482"/>
  <c r="BI481"/>
  <c r="BH481"/>
  <c r="BG481"/>
  <c r="BF481"/>
  <c r="T481"/>
  <c r="R481"/>
  <c r="P481"/>
  <c r="BI479"/>
  <c r="BH479"/>
  <c r="BG479"/>
  <c r="BF479"/>
  <c r="T479"/>
  <c r="R479"/>
  <c r="P479"/>
  <c r="BI477"/>
  <c r="BH477"/>
  <c r="BG477"/>
  <c r="BF477"/>
  <c r="T477"/>
  <c r="R477"/>
  <c r="P477"/>
  <c r="BI475"/>
  <c r="BH475"/>
  <c r="BG475"/>
  <c r="BF475"/>
  <c r="T475"/>
  <c r="R475"/>
  <c r="P475"/>
  <c r="BI474"/>
  <c r="BH474"/>
  <c r="BG474"/>
  <c r="BF474"/>
  <c r="T474"/>
  <c r="R474"/>
  <c r="P474"/>
  <c r="BI472"/>
  <c r="BH472"/>
  <c r="BG472"/>
  <c r="BF472"/>
  <c r="T472"/>
  <c r="R472"/>
  <c r="P472"/>
  <c r="BI471"/>
  <c r="BH471"/>
  <c r="BG471"/>
  <c r="BF471"/>
  <c r="T471"/>
  <c r="R471"/>
  <c r="P471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4"/>
  <c r="BH464"/>
  <c r="BG464"/>
  <c r="BF464"/>
  <c r="T464"/>
  <c r="R464"/>
  <c r="P464"/>
  <c r="BI462"/>
  <c r="BH462"/>
  <c r="BG462"/>
  <c r="BF462"/>
  <c r="T462"/>
  <c r="R462"/>
  <c r="P462"/>
  <c r="BI460"/>
  <c r="BH460"/>
  <c r="BG460"/>
  <c r="BF460"/>
  <c r="T460"/>
  <c r="R460"/>
  <c r="P460"/>
  <c r="BI458"/>
  <c r="BH458"/>
  <c r="BG458"/>
  <c r="BF458"/>
  <c r="T458"/>
  <c r="R458"/>
  <c r="P458"/>
  <c r="BI456"/>
  <c r="BH456"/>
  <c r="BG456"/>
  <c r="BF456"/>
  <c r="T456"/>
  <c r="R456"/>
  <c r="P456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3"/>
  <c r="BH433"/>
  <c r="BG433"/>
  <c r="BF433"/>
  <c r="T433"/>
  <c r="R433"/>
  <c r="P433"/>
  <c r="BI431"/>
  <c r="BH431"/>
  <c r="BG431"/>
  <c r="BF431"/>
  <c r="T431"/>
  <c r="R431"/>
  <c r="P431"/>
  <c r="BI429"/>
  <c r="BH429"/>
  <c r="BG429"/>
  <c r="BF429"/>
  <c r="T429"/>
  <c r="R429"/>
  <c r="P429"/>
  <c r="BI427"/>
  <c r="BH427"/>
  <c r="BG427"/>
  <c r="BF427"/>
  <c r="T427"/>
  <c r="R427"/>
  <c r="P427"/>
  <c r="BI425"/>
  <c r="BH425"/>
  <c r="BG425"/>
  <c r="BF425"/>
  <c r="T425"/>
  <c r="R425"/>
  <c r="P425"/>
  <c r="BI423"/>
  <c r="BH423"/>
  <c r="BG423"/>
  <c r="BF423"/>
  <c r="T423"/>
  <c r="R423"/>
  <c r="P423"/>
  <c r="BI421"/>
  <c r="BH421"/>
  <c r="BG421"/>
  <c r="BF421"/>
  <c r="T421"/>
  <c r="R421"/>
  <c r="P421"/>
  <c r="BI419"/>
  <c r="BH419"/>
  <c r="BG419"/>
  <c r="BF419"/>
  <c r="T419"/>
  <c r="R419"/>
  <c r="P419"/>
  <c r="BI417"/>
  <c r="BH417"/>
  <c r="BG417"/>
  <c r="BF417"/>
  <c r="T417"/>
  <c r="R417"/>
  <c r="P417"/>
  <c r="BI415"/>
  <c r="BH415"/>
  <c r="BG415"/>
  <c r="BF415"/>
  <c r="T415"/>
  <c r="R415"/>
  <c r="P415"/>
  <c r="BI413"/>
  <c r="BH413"/>
  <c r="BG413"/>
  <c r="BF413"/>
  <c r="T413"/>
  <c r="R413"/>
  <c r="P413"/>
  <c r="BI411"/>
  <c r="BH411"/>
  <c r="BG411"/>
  <c r="BF411"/>
  <c r="T411"/>
  <c r="R411"/>
  <c r="P411"/>
  <c r="BI409"/>
  <c r="BH409"/>
  <c r="BG409"/>
  <c r="BF409"/>
  <c r="T409"/>
  <c r="R409"/>
  <c r="P409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401"/>
  <c r="BH401"/>
  <c r="BG401"/>
  <c r="BF401"/>
  <c r="T401"/>
  <c r="R401"/>
  <c r="P401"/>
  <c r="BI399"/>
  <c r="BH399"/>
  <c r="BG399"/>
  <c r="BF399"/>
  <c r="T399"/>
  <c r="R399"/>
  <c r="P399"/>
  <c r="BI397"/>
  <c r="BH397"/>
  <c r="BG397"/>
  <c r="BF397"/>
  <c r="T397"/>
  <c r="R397"/>
  <c r="P397"/>
  <c r="BI394"/>
  <c r="BH394"/>
  <c r="BG394"/>
  <c r="BF394"/>
  <c r="T394"/>
  <c r="R394"/>
  <c r="P394"/>
  <c r="BI391"/>
  <c r="BH391"/>
  <c r="BG391"/>
  <c r="BF391"/>
  <c r="T391"/>
  <c r="R391"/>
  <c r="P391"/>
  <c r="BI388"/>
  <c r="BH388"/>
  <c r="BG388"/>
  <c r="BF388"/>
  <c r="T388"/>
  <c r="R388"/>
  <c r="P388"/>
  <c r="BI385"/>
  <c r="BH385"/>
  <c r="BG385"/>
  <c r="BF385"/>
  <c r="T385"/>
  <c r="R385"/>
  <c r="P385"/>
  <c r="BI382"/>
  <c r="BH382"/>
  <c r="BG382"/>
  <c r="BF382"/>
  <c r="T382"/>
  <c r="R382"/>
  <c r="P382"/>
  <c r="BI379"/>
  <c r="BH379"/>
  <c r="BG379"/>
  <c r="BF379"/>
  <c r="T379"/>
  <c r="R379"/>
  <c r="P379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1"/>
  <c r="BH371"/>
  <c r="BG371"/>
  <c r="BF371"/>
  <c r="T371"/>
  <c r="R371"/>
  <c r="P371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4"/>
  <c r="BH364"/>
  <c r="BG364"/>
  <c r="BF364"/>
  <c r="T364"/>
  <c r="R364"/>
  <c r="P364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4"/>
  <c r="BH344"/>
  <c r="BG344"/>
  <c r="BF344"/>
  <c r="T344"/>
  <c r="R344"/>
  <c r="P344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6"/>
  <c r="BH336"/>
  <c r="BG336"/>
  <c r="BF336"/>
  <c r="T336"/>
  <c r="R336"/>
  <c r="P336"/>
  <c r="BI335"/>
  <c r="BH335"/>
  <c r="BG335"/>
  <c r="BF335"/>
  <c r="T335"/>
  <c r="R335"/>
  <c r="P335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1"/>
  <c r="BH191"/>
  <c r="BG191"/>
  <c r="BF191"/>
  <c r="T191"/>
  <c r="R191"/>
  <c r="P191"/>
  <c r="BI188"/>
  <c r="BH188"/>
  <c r="BG188"/>
  <c r="BF188"/>
  <c r="T188"/>
  <c r="R188"/>
  <c r="P188"/>
  <c r="BI182"/>
  <c r="BH182"/>
  <c r="BG182"/>
  <c r="BF182"/>
  <c r="T182"/>
  <c r="R182"/>
  <c r="P182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0"/>
  <c r="BH170"/>
  <c r="BG170"/>
  <c r="BF170"/>
  <c r="T170"/>
  <c r="T169"/>
  <c r="R170"/>
  <c r="R169"/>
  <c r="P170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5"/>
  <c r="BH155"/>
  <c r="BG155"/>
  <c r="BF155"/>
  <c r="T155"/>
  <c r="T154"/>
  <c r="R155"/>
  <c r="R154"/>
  <c r="P155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T148"/>
  <c r="R149"/>
  <c r="R148"/>
  <c r="P149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J130"/>
  <c r="J129"/>
  <c r="F129"/>
  <c r="F127"/>
  <c r="E125"/>
  <c r="J92"/>
  <c r="J91"/>
  <c r="F91"/>
  <c r="F89"/>
  <c r="E87"/>
  <c r="J18"/>
  <c r="E18"/>
  <c r="F130"/>
  <c r="J17"/>
  <c r="J12"/>
  <c r="J127"/>
  <c r="E7"/>
  <c r="E123"/>
  <c i="3" r="J37"/>
  <c r="J36"/>
  <c i="1" r="AY96"/>
  <c i="3" r="J35"/>
  <c i="1" r="AX96"/>
  <c i="3" r="BI403"/>
  <c r="BH403"/>
  <c r="BG403"/>
  <c r="BF403"/>
  <c r="T403"/>
  <c r="T402"/>
  <c r="T401"/>
  <c r="R403"/>
  <c r="R402"/>
  <c r="R401"/>
  <c r="P403"/>
  <c r="P402"/>
  <c r="P401"/>
  <c r="BI400"/>
  <c r="BH400"/>
  <c r="BG400"/>
  <c r="BF400"/>
  <c r="T400"/>
  <c r="R400"/>
  <c r="P400"/>
  <c r="BI399"/>
  <c r="BH399"/>
  <c r="BG399"/>
  <c r="BF399"/>
  <c r="T399"/>
  <c r="R399"/>
  <c r="P399"/>
  <c r="BI397"/>
  <c r="BH397"/>
  <c r="BG397"/>
  <c r="BF397"/>
  <c r="T397"/>
  <c r="R397"/>
  <c r="P397"/>
  <c r="BI395"/>
  <c r="BH395"/>
  <c r="BG395"/>
  <c r="BF395"/>
  <c r="T395"/>
  <c r="R395"/>
  <c r="P395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87"/>
  <c r="BH387"/>
  <c r="BG387"/>
  <c r="BF387"/>
  <c r="T387"/>
  <c r="R387"/>
  <c r="P387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3"/>
  <c r="BH373"/>
  <c r="BG373"/>
  <c r="BF373"/>
  <c r="T373"/>
  <c r="R373"/>
  <c r="P373"/>
  <c r="BI370"/>
  <c r="BH370"/>
  <c r="BG370"/>
  <c r="BF370"/>
  <c r="T370"/>
  <c r="R370"/>
  <c r="P370"/>
  <c r="BI367"/>
  <c r="BH367"/>
  <c r="BG367"/>
  <c r="BF367"/>
  <c r="T367"/>
  <c r="R367"/>
  <c r="P367"/>
  <c r="BI365"/>
  <c r="BH365"/>
  <c r="BG365"/>
  <c r="BF365"/>
  <c r="T365"/>
  <c r="R365"/>
  <c r="P365"/>
  <c r="BI363"/>
  <c r="BH363"/>
  <c r="BG363"/>
  <c r="BF363"/>
  <c r="T363"/>
  <c r="R363"/>
  <c r="P363"/>
  <c r="BI360"/>
  <c r="BH360"/>
  <c r="BG360"/>
  <c r="BF360"/>
  <c r="T360"/>
  <c r="R360"/>
  <c r="P360"/>
  <c r="BI357"/>
  <c r="BH357"/>
  <c r="BG357"/>
  <c r="BF357"/>
  <c r="T357"/>
  <c r="R357"/>
  <c r="P357"/>
  <c r="BI356"/>
  <c r="BH356"/>
  <c r="BG356"/>
  <c r="BF356"/>
  <c r="T356"/>
  <c r="R356"/>
  <c r="P356"/>
  <c r="BI353"/>
  <c r="BH353"/>
  <c r="BG353"/>
  <c r="BF353"/>
  <c r="T353"/>
  <c r="R353"/>
  <c r="P353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3"/>
  <c r="BH343"/>
  <c r="BG343"/>
  <c r="BF343"/>
  <c r="T343"/>
  <c r="R343"/>
  <c r="P343"/>
  <c r="BI340"/>
  <c r="BH340"/>
  <c r="BG340"/>
  <c r="BF340"/>
  <c r="T340"/>
  <c r="R340"/>
  <c r="P340"/>
  <c r="BI339"/>
  <c r="BH339"/>
  <c r="BG339"/>
  <c r="BF339"/>
  <c r="T339"/>
  <c r="R339"/>
  <c r="P339"/>
  <c r="BI336"/>
  <c r="BH336"/>
  <c r="BG336"/>
  <c r="BF336"/>
  <c r="T336"/>
  <c r="R336"/>
  <c r="P336"/>
  <c r="BI333"/>
  <c r="BH333"/>
  <c r="BG333"/>
  <c r="BF333"/>
  <c r="T333"/>
  <c r="R333"/>
  <c r="P333"/>
  <c r="BI330"/>
  <c r="BH330"/>
  <c r="BG330"/>
  <c r="BF330"/>
  <c r="T330"/>
  <c r="R330"/>
  <c r="P330"/>
  <c r="BI327"/>
  <c r="BH327"/>
  <c r="BG327"/>
  <c r="BF327"/>
  <c r="T327"/>
  <c r="R327"/>
  <c r="P327"/>
  <c r="BI324"/>
  <c r="BH324"/>
  <c r="BG324"/>
  <c r="BF324"/>
  <c r="T324"/>
  <c r="R324"/>
  <c r="P324"/>
  <c r="BI321"/>
  <c r="BH321"/>
  <c r="BG321"/>
  <c r="BF321"/>
  <c r="T321"/>
  <c r="R321"/>
  <c r="P321"/>
  <c r="BI318"/>
  <c r="BH318"/>
  <c r="BG318"/>
  <c r="BF318"/>
  <c r="T318"/>
  <c r="R318"/>
  <c r="P318"/>
  <c r="BI315"/>
  <c r="BH315"/>
  <c r="BG315"/>
  <c r="BF315"/>
  <c r="T315"/>
  <c r="R315"/>
  <c r="P315"/>
  <c r="BI312"/>
  <c r="BH312"/>
  <c r="BG312"/>
  <c r="BF312"/>
  <c r="T312"/>
  <c r="R312"/>
  <c r="P312"/>
  <c r="BI309"/>
  <c r="BH309"/>
  <c r="BG309"/>
  <c r="BF309"/>
  <c r="T309"/>
  <c r="R309"/>
  <c r="P309"/>
  <c r="BI306"/>
  <c r="BH306"/>
  <c r="BG306"/>
  <c r="BF306"/>
  <c r="T306"/>
  <c r="R306"/>
  <c r="P306"/>
  <c r="BI303"/>
  <c r="BH303"/>
  <c r="BG303"/>
  <c r="BF303"/>
  <c r="T303"/>
  <c r="R303"/>
  <c r="P303"/>
  <c r="BI300"/>
  <c r="BH300"/>
  <c r="BG300"/>
  <c r="BF300"/>
  <c r="T300"/>
  <c r="R300"/>
  <c r="P300"/>
  <c r="BI297"/>
  <c r="BH297"/>
  <c r="BG297"/>
  <c r="BF297"/>
  <c r="T297"/>
  <c r="R297"/>
  <c r="P297"/>
  <c r="BI294"/>
  <c r="BH294"/>
  <c r="BG294"/>
  <c r="BF294"/>
  <c r="T294"/>
  <c r="R294"/>
  <c r="P294"/>
  <c r="BI291"/>
  <c r="BH291"/>
  <c r="BG291"/>
  <c r="BF291"/>
  <c r="T291"/>
  <c r="R291"/>
  <c r="P291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4"/>
  <c r="BH174"/>
  <c r="BG174"/>
  <c r="BF174"/>
  <c r="T174"/>
  <c r="T173"/>
  <c r="R174"/>
  <c r="R173"/>
  <c r="P174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F129"/>
  <c r="E127"/>
  <c r="F89"/>
  <c r="E87"/>
  <c r="J24"/>
  <c r="E24"/>
  <c r="J92"/>
  <c r="J23"/>
  <c r="J21"/>
  <c r="E21"/>
  <c r="J91"/>
  <c r="J20"/>
  <c r="J18"/>
  <c r="E18"/>
  <c r="F132"/>
  <c r="J17"/>
  <c r="J15"/>
  <c r="E15"/>
  <c r="F131"/>
  <c r="J14"/>
  <c r="J12"/>
  <c r="J129"/>
  <c r="E7"/>
  <c r="E125"/>
  <c i="2" r="J37"/>
  <c r="J36"/>
  <c i="1" r="AY95"/>
  <c i="2" r="J35"/>
  <c i="1" r="AX95"/>
  <c i="2" r="BI2265"/>
  <c r="BH2265"/>
  <c r="BG2265"/>
  <c r="BF2265"/>
  <c r="T2265"/>
  <c r="T2264"/>
  <c r="T2263"/>
  <c r="R2265"/>
  <c r="R2264"/>
  <c r="R2263"/>
  <c r="P2265"/>
  <c r="P2264"/>
  <c r="P2263"/>
  <c r="BI2257"/>
  <c r="BH2257"/>
  <c r="BG2257"/>
  <c r="BF2257"/>
  <c r="T2257"/>
  <c r="R2257"/>
  <c r="P2257"/>
  <c r="BI2210"/>
  <c r="BH2210"/>
  <c r="BG2210"/>
  <c r="BF2210"/>
  <c r="T2210"/>
  <c r="R2210"/>
  <c r="P2210"/>
  <c r="BI2139"/>
  <c r="BH2139"/>
  <c r="BG2139"/>
  <c r="BF2139"/>
  <c r="T2139"/>
  <c r="R2139"/>
  <c r="P2139"/>
  <c r="BI2069"/>
  <c r="BH2069"/>
  <c r="BG2069"/>
  <c r="BF2069"/>
  <c r="T2069"/>
  <c r="R2069"/>
  <c r="P2069"/>
  <c r="BI1999"/>
  <c r="BH1999"/>
  <c r="BG1999"/>
  <c r="BF1999"/>
  <c r="T1999"/>
  <c r="R1999"/>
  <c r="P1999"/>
  <c r="BI1973"/>
  <c r="BH1973"/>
  <c r="BG1973"/>
  <c r="BF1973"/>
  <c r="T1973"/>
  <c r="T1972"/>
  <c r="R1973"/>
  <c r="R1972"/>
  <c r="P1973"/>
  <c r="P1972"/>
  <c r="BI1971"/>
  <c r="BH1971"/>
  <c r="BG1971"/>
  <c r="BF1971"/>
  <c r="T1971"/>
  <c r="R1971"/>
  <c r="P1971"/>
  <c r="BI1970"/>
  <c r="BH1970"/>
  <c r="BG1970"/>
  <c r="BF1970"/>
  <c r="T1970"/>
  <c r="R1970"/>
  <c r="P1970"/>
  <c r="BI1968"/>
  <c r="BH1968"/>
  <c r="BG1968"/>
  <c r="BF1968"/>
  <c r="T1968"/>
  <c r="R1968"/>
  <c r="P1968"/>
  <c r="BI1966"/>
  <c r="BH1966"/>
  <c r="BG1966"/>
  <c r="BF1966"/>
  <c r="T1966"/>
  <c r="R1966"/>
  <c r="P1966"/>
  <c r="BI1964"/>
  <c r="BH1964"/>
  <c r="BG1964"/>
  <c r="BF1964"/>
  <c r="T1964"/>
  <c r="R1964"/>
  <c r="P1964"/>
  <c r="BI1962"/>
  <c r="BH1962"/>
  <c r="BG1962"/>
  <c r="BF1962"/>
  <c r="T1962"/>
  <c r="R1962"/>
  <c r="P1962"/>
  <c r="BI1941"/>
  <c r="BH1941"/>
  <c r="BG1941"/>
  <c r="BF1941"/>
  <c r="T1941"/>
  <c r="R1941"/>
  <c r="P1941"/>
  <c r="BI1935"/>
  <c r="BH1935"/>
  <c r="BG1935"/>
  <c r="BF1935"/>
  <c r="T1935"/>
  <c r="R1935"/>
  <c r="P1935"/>
  <c r="BI1914"/>
  <c r="BH1914"/>
  <c r="BG1914"/>
  <c r="BF1914"/>
  <c r="T1914"/>
  <c r="R1914"/>
  <c r="P1914"/>
  <c r="BI1888"/>
  <c r="BH1888"/>
  <c r="BG1888"/>
  <c r="BF1888"/>
  <c r="T1888"/>
  <c r="R1888"/>
  <c r="P1888"/>
  <c r="BI1865"/>
  <c r="BH1865"/>
  <c r="BG1865"/>
  <c r="BF1865"/>
  <c r="T1865"/>
  <c r="R1865"/>
  <c r="P1865"/>
  <c r="BI1863"/>
  <c r="BH1863"/>
  <c r="BG1863"/>
  <c r="BF1863"/>
  <c r="T1863"/>
  <c r="R1863"/>
  <c r="P1863"/>
  <c r="BI1861"/>
  <c r="BH1861"/>
  <c r="BG1861"/>
  <c r="BF1861"/>
  <c r="T1861"/>
  <c r="R1861"/>
  <c r="P1861"/>
  <c r="BI1859"/>
  <c r="BH1859"/>
  <c r="BG1859"/>
  <c r="BF1859"/>
  <c r="T1859"/>
  <c r="R1859"/>
  <c r="P1859"/>
  <c r="BI1857"/>
  <c r="BH1857"/>
  <c r="BG1857"/>
  <c r="BF1857"/>
  <c r="T1857"/>
  <c r="R1857"/>
  <c r="P1857"/>
  <c r="BI1836"/>
  <c r="BH1836"/>
  <c r="BG1836"/>
  <c r="BF1836"/>
  <c r="T1836"/>
  <c r="R1836"/>
  <c r="P1836"/>
  <c r="BI1835"/>
  <c r="BH1835"/>
  <c r="BG1835"/>
  <c r="BF1835"/>
  <c r="T1835"/>
  <c r="R1835"/>
  <c r="P1835"/>
  <c r="BI1830"/>
  <c r="BH1830"/>
  <c r="BG1830"/>
  <c r="BF1830"/>
  <c r="T1830"/>
  <c r="R1830"/>
  <c r="P1830"/>
  <c r="BI1805"/>
  <c r="BH1805"/>
  <c r="BG1805"/>
  <c r="BF1805"/>
  <c r="T1805"/>
  <c r="R1805"/>
  <c r="P1805"/>
  <c r="BI1782"/>
  <c r="BH1782"/>
  <c r="BG1782"/>
  <c r="BF1782"/>
  <c r="T1782"/>
  <c r="R1782"/>
  <c r="P1782"/>
  <c r="BI1777"/>
  <c r="BH1777"/>
  <c r="BG1777"/>
  <c r="BF1777"/>
  <c r="T1777"/>
  <c r="R1777"/>
  <c r="P1777"/>
  <c r="BI1775"/>
  <c r="BH1775"/>
  <c r="BG1775"/>
  <c r="BF1775"/>
  <c r="T1775"/>
  <c r="R1775"/>
  <c r="P1775"/>
  <c r="BI1758"/>
  <c r="BH1758"/>
  <c r="BG1758"/>
  <c r="BF1758"/>
  <c r="T1758"/>
  <c r="R1758"/>
  <c r="P1758"/>
  <c r="BI1739"/>
  <c r="BH1739"/>
  <c r="BG1739"/>
  <c r="BF1739"/>
  <c r="T1739"/>
  <c r="R1739"/>
  <c r="P1739"/>
  <c r="BI1738"/>
  <c r="BH1738"/>
  <c r="BG1738"/>
  <c r="BF1738"/>
  <c r="T1738"/>
  <c r="R1738"/>
  <c r="P1738"/>
  <c r="BI1713"/>
  <c r="BH1713"/>
  <c r="BG1713"/>
  <c r="BF1713"/>
  <c r="T1713"/>
  <c r="R1713"/>
  <c r="P1713"/>
  <c r="BI1711"/>
  <c r="BH1711"/>
  <c r="BG1711"/>
  <c r="BF1711"/>
  <c r="T1711"/>
  <c r="R1711"/>
  <c r="P1711"/>
  <c r="BI1682"/>
  <c r="BH1682"/>
  <c r="BG1682"/>
  <c r="BF1682"/>
  <c r="T1682"/>
  <c r="R1682"/>
  <c r="P1682"/>
  <c r="BI1680"/>
  <c r="BH1680"/>
  <c r="BG1680"/>
  <c r="BF1680"/>
  <c r="T1680"/>
  <c r="R1680"/>
  <c r="P1680"/>
  <c r="BI1678"/>
  <c r="BH1678"/>
  <c r="BG1678"/>
  <c r="BF1678"/>
  <c r="T1678"/>
  <c r="R1678"/>
  <c r="P1678"/>
  <c r="BI1676"/>
  <c r="BH1676"/>
  <c r="BG1676"/>
  <c r="BF1676"/>
  <c r="T1676"/>
  <c r="R1676"/>
  <c r="P1676"/>
  <c r="BI1659"/>
  <c r="BH1659"/>
  <c r="BG1659"/>
  <c r="BF1659"/>
  <c r="T1659"/>
  <c r="R1659"/>
  <c r="P1659"/>
  <c r="BI1642"/>
  <c r="BH1642"/>
  <c r="BG1642"/>
  <c r="BF1642"/>
  <c r="T1642"/>
  <c r="R1642"/>
  <c r="P1642"/>
  <c r="BI1628"/>
  <c r="BH1628"/>
  <c r="BG1628"/>
  <c r="BF1628"/>
  <c r="T1628"/>
  <c r="R1628"/>
  <c r="P1628"/>
  <c r="BI1621"/>
  <c r="BH1621"/>
  <c r="BG1621"/>
  <c r="BF1621"/>
  <c r="T1621"/>
  <c r="R1621"/>
  <c r="P1621"/>
  <c r="BI1611"/>
  <c r="BH1611"/>
  <c r="BG1611"/>
  <c r="BF1611"/>
  <c r="T1611"/>
  <c r="R1611"/>
  <c r="P1611"/>
  <c r="BI1582"/>
  <c r="BH1582"/>
  <c r="BG1582"/>
  <c r="BF1582"/>
  <c r="T1582"/>
  <c r="R1582"/>
  <c r="P1582"/>
  <c r="BI1553"/>
  <c r="BH1553"/>
  <c r="BG1553"/>
  <c r="BF1553"/>
  <c r="T1553"/>
  <c r="R1553"/>
  <c r="P1553"/>
  <c r="BI1550"/>
  <c r="BH1550"/>
  <c r="BG1550"/>
  <c r="BF1550"/>
  <c r="T1550"/>
  <c r="R1550"/>
  <c r="P1550"/>
  <c r="BI1548"/>
  <c r="BH1548"/>
  <c r="BG1548"/>
  <c r="BF1548"/>
  <c r="T1548"/>
  <c r="R1548"/>
  <c r="P1548"/>
  <c r="BI1546"/>
  <c r="BH1546"/>
  <c r="BG1546"/>
  <c r="BF1546"/>
  <c r="T1546"/>
  <c r="R1546"/>
  <c r="P1546"/>
  <c r="BI1544"/>
  <c r="BH1544"/>
  <c r="BG1544"/>
  <c r="BF1544"/>
  <c r="T1544"/>
  <c r="R1544"/>
  <c r="P1544"/>
  <c r="BI1541"/>
  <c r="BH1541"/>
  <c r="BG1541"/>
  <c r="BF1541"/>
  <c r="T1541"/>
  <c r="R1541"/>
  <c r="P1541"/>
  <c r="BI1538"/>
  <c r="BH1538"/>
  <c r="BG1538"/>
  <c r="BF1538"/>
  <c r="T1538"/>
  <c r="R1538"/>
  <c r="P1538"/>
  <c r="BI1535"/>
  <c r="BH1535"/>
  <c r="BG1535"/>
  <c r="BF1535"/>
  <c r="T1535"/>
  <c r="R1535"/>
  <c r="P1535"/>
  <c r="BI1528"/>
  <c r="BH1528"/>
  <c r="BG1528"/>
  <c r="BF1528"/>
  <c r="T1528"/>
  <c r="R1528"/>
  <c r="P1528"/>
  <c r="BI1526"/>
  <c r="BH1526"/>
  <c r="BG1526"/>
  <c r="BF1526"/>
  <c r="T1526"/>
  <c r="R1526"/>
  <c r="P1526"/>
  <c r="BI1524"/>
  <c r="BH1524"/>
  <c r="BG1524"/>
  <c r="BF1524"/>
  <c r="T1524"/>
  <c r="R1524"/>
  <c r="P1524"/>
  <c r="BI1522"/>
  <c r="BH1522"/>
  <c r="BG1522"/>
  <c r="BF1522"/>
  <c r="T1522"/>
  <c r="R1522"/>
  <c r="P1522"/>
  <c r="BI1520"/>
  <c r="BH1520"/>
  <c r="BG1520"/>
  <c r="BF1520"/>
  <c r="T1520"/>
  <c r="R1520"/>
  <c r="P1520"/>
  <c r="BI1518"/>
  <c r="BH1518"/>
  <c r="BG1518"/>
  <c r="BF1518"/>
  <c r="T1518"/>
  <c r="R1518"/>
  <c r="P1518"/>
  <c r="BI1516"/>
  <c r="BH1516"/>
  <c r="BG1516"/>
  <c r="BF1516"/>
  <c r="T1516"/>
  <c r="R1516"/>
  <c r="P1516"/>
  <c r="BI1515"/>
  <c r="BH1515"/>
  <c r="BG1515"/>
  <c r="BF1515"/>
  <c r="T1515"/>
  <c r="R1515"/>
  <c r="P1515"/>
  <c r="BI1512"/>
  <c r="BH1512"/>
  <c r="BG1512"/>
  <c r="BF1512"/>
  <c r="T1512"/>
  <c r="R1512"/>
  <c r="P1512"/>
  <c r="BI1508"/>
  <c r="BH1508"/>
  <c r="BG1508"/>
  <c r="BF1508"/>
  <c r="T1508"/>
  <c r="R1508"/>
  <c r="P1508"/>
  <c r="BI1504"/>
  <c r="BH1504"/>
  <c r="BG1504"/>
  <c r="BF1504"/>
  <c r="T1504"/>
  <c r="R1504"/>
  <c r="P1504"/>
  <c r="BI1501"/>
  <c r="BH1501"/>
  <c r="BG1501"/>
  <c r="BF1501"/>
  <c r="T1501"/>
  <c r="R1501"/>
  <c r="P1501"/>
  <c r="BI1498"/>
  <c r="BH1498"/>
  <c r="BG1498"/>
  <c r="BF1498"/>
  <c r="T1498"/>
  <c r="R1498"/>
  <c r="P1498"/>
  <c r="BI1497"/>
  <c r="BH1497"/>
  <c r="BG1497"/>
  <c r="BF1497"/>
  <c r="T1497"/>
  <c r="R1497"/>
  <c r="P1497"/>
  <c r="BI1493"/>
  <c r="BH1493"/>
  <c r="BG1493"/>
  <c r="BF1493"/>
  <c r="T1493"/>
  <c r="R1493"/>
  <c r="P1493"/>
  <c r="BI1492"/>
  <c r="BH1492"/>
  <c r="BG1492"/>
  <c r="BF1492"/>
  <c r="T1492"/>
  <c r="R1492"/>
  <c r="P1492"/>
  <c r="BI1490"/>
  <c r="BH1490"/>
  <c r="BG1490"/>
  <c r="BF1490"/>
  <c r="T1490"/>
  <c r="R1490"/>
  <c r="P1490"/>
  <c r="BI1488"/>
  <c r="BH1488"/>
  <c r="BG1488"/>
  <c r="BF1488"/>
  <c r="T1488"/>
  <c r="R1488"/>
  <c r="P1488"/>
  <c r="BI1486"/>
  <c r="BH1486"/>
  <c r="BG1486"/>
  <c r="BF1486"/>
  <c r="T1486"/>
  <c r="R1486"/>
  <c r="P1486"/>
  <c r="BI1484"/>
  <c r="BH1484"/>
  <c r="BG1484"/>
  <c r="BF1484"/>
  <c r="T1484"/>
  <c r="R1484"/>
  <c r="P1484"/>
  <c r="BI1480"/>
  <c r="BH1480"/>
  <c r="BG1480"/>
  <c r="BF1480"/>
  <c r="T1480"/>
  <c r="R1480"/>
  <c r="P1480"/>
  <c r="BI1476"/>
  <c r="BH1476"/>
  <c r="BG1476"/>
  <c r="BF1476"/>
  <c r="T1476"/>
  <c r="R1476"/>
  <c r="P1476"/>
  <c r="BI1475"/>
  <c r="BH1475"/>
  <c r="BG1475"/>
  <c r="BF1475"/>
  <c r="T1475"/>
  <c r="R1475"/>
  <c r="P1475"/>
  <c r="BI1474"/>
  <c r="BH1474"/>
  <c r="BG1474"/>
  <c r="BF1474"/>
  <c r="T1474"/>
  <c r="R1474"/>
  <c r="P1474"/>
  <c r="BI1473"/>
  <c r="BH1473"/>
  <c r="BG1473"/>
  <c r="BF1473"/>
  <c r="T1473"/>
  <c r="R1473"/>
  <c r="P1473"/>
  <c r="BI1472"/>
  <c r="BH1472"/>
  <c r="BG1472"/>
  <c r="BF1472"/>
  <c r="T1472"/>
  <c r="R1472"/>
  <c r="P1472"/>
  <c r="BI1471"/>
  <c r="BH1471"/>
  <c r="BG1471"/>
  <c r="BF1471"/>
  <c r="T1471"/>
  <c r="R1471"/>
  <c r="P1471"/>
  <c r="BI1470"/>
  <c r="BH1470"/>
  <c r="BG1470"/>
  <c r="BF1470"/>
  <c r="T1470"/>
  <c r="R1470"/>
  <c r="P1470"/>
  <c r="BI1469"/>
  <c r="BH1469"/>
  <c r="BG1469"/>
  <c r="BF1469"/>
  <c r="T1469"/>
  <c r="R1469"/>
  <c r="P1469"/>
  <c r="BI1468"/>
  <c r="BH1468"/>
  <c r="BG1468"/>
  <c r="BF1468"/>
  <c r="T1468"/>
  <c r="R1468"/>
  <c r="P1468"/>
  <c r="BI1467"/>
  <c r="BH1467"/>
  <c r="BG1467"/>
  <c r="BF1467"/>
  <c r="T1467"/>
  <c r="R1467"/>
  <c r="P1467"/>
  <c r="BI1466"/>
  <c r="BH1466"/>
  <c r="BG1466"/>
  <c r="BF1466"/>
  <c r="T1466"/>
  <c r="R1466"/>
  <c r="P1466"/>
  <c r="BI1465"/>
  <c r="BH1465"/>
  <c r="BG1465"/>
  <c r="BF1465"/>
  <c r="T1465"/>
  <c r="R1465"/>
  <c r="P1465"/>
  <c r="BI1464"/>
  <c r="BH1464"/>
  <c r="BG1464"/>
  <c r="BF1464"/>
  <c r="T1464"/>
  <c r="R1464"/>
  <c r="P1464"/>
  <c r="BI1463"/>
  <c r="BH1463"/>
  <c r="BG1463"/>
  <c r="BF1463"/>
  <c r="T1463"/>
  <c r="R1463"/>
  <c r="P1463"/>
  <c r="BI1462"/>
  <c r="BH1462"/>
  <c r="BG1462"/>
  <c r="BF1462"/>
  <c r="T1462"/>
  <c r="R1462"/>
  <c r="P1462"/>
  <c r="BI1461"/>
  <c r="BH1461"/>
  <c r="BG1461"/>
  <c r="BF1461"/>
  <c r="T1461"/>
  <c r="R1461"/>
  <c r="P1461"/>
  <c r="BI1460"/>
  <c r="BH1460"/>
  <c r="BG1460"/>
  <c r="BF1460"/>
  <c r="T1460"/>
  <c r="R1460"/>
  <c r="P1460"/>
  <c r="BI1459"/>
  <c r="BH1459"/>
  <c r="BG1459"/>
  <c r="BF1459"/>
  <c r="T1459"/>
  <c r="R1459"/>
  <c r="P1459"/>
  <c r="BI1458"/>
  <c r="BH1458"/>
  <c r="BG1458"/>
  <c r="BF1458"/>
  <c r="T1458"/>
  <c r="R1458"/>
  <c r="P1458"/>
  <c r="BI1457"/>
  <c r="BH1457"/>
  <c r="BG1457"/>
  <c r="BF1457"/>
  <c r="T1457"/>
  <c r="R1457"/>
  <c r="P1457"/>
  <c r="BI1456"/>
  <c r="BH1456"/>
  <c r="BG1456"/>
  <c r="BF1456"/>
  <c r="T1456"/>
  <c r="R1456"/>
  <c r="P1456"/>
  <c r="BI1455"/>
  <c r="BH1455"/>
  <c r="BG1455"/>
  <c r="BF1455"/>
  <c r="T1455"/>
  <c r="R1455"/>
  <c r="P1455"/>
  <c r="BI1454"/>
  <c r="BH1454"/>
  <c r="BG1454"/>
  <c r="BF1454"/>
  <c r="T1454"/>
  <c r="R1454"/>
  <c r="P1454"/>
  <c r="BI1453"/>
  <c r="BH1453"/>
  <c r="BG1453"/>
  <c r="BF1453"/>
  <c r="T1453"/>
  <c r="R1453"/>
  <c r="P1453"/>
  <c r="BI1452"/>
  <c r="BH1452"/>
  <c r="BG1452"/>
  <c r="BF1452"/>
  <c r="T1452"/>
  <c r="R1452"/>
  <c r="P1452"/>
  <c r="BI1451"/>
  <c r="BH1451"/>
  <c r="BG1451"/>
  <c r="BF1451"/>
  <c r="T1451"/>
  <c r="R1451"/>
  <c r="P1451"/>
  <c r="BI1450"/>
  <c r="BH1450"/>
  <c r="BG1450"/>
  <c r="BF1450"/>
  <c r="T1450"/>
  <c r="R1450"/>
  <c r="P1450"/>
  <c r="BI1449"/>
  <c r="BH1449"/>
  <c r="BG1449"/>
  <c r="BF1449"/>
  <c r="T1449"/>
  <c r="R1449"/>
  <c r="P1449"/>
  <c r="BI1448"/>
  <c r="BH1448"/>
  <c r="BG1448"/>
  <c r="BF1448"/>
  <c r="T1448"/>
  <c r="R1448"/>
  <c r="P1448"/>
  <c r="BI1447"/>
  <c r="BH1447"/>
  <c r="BG1447"/>
  <c r="BF1447"/>
  <c r="T1447"/>
  <c r="R1447"/>
  <c r="P1447"/>
  <c r="BI1446"/>
  <c r="BH1446"/>
  <c r="BG1446"/>
  <c r="BF1446"/>
  <c r="T1446"/>
  <c r="R1446"/>
  <c r="P1446"/>
  <c r="BI1445"/>
  <c r="BH1445"/>
  <c r="BG1445"/>
  <c r="BF1445"/>
  <c r="T1445"/>
  <c r="R1445"/>
  <c r="P1445"/>
  <c r="BI1444"/>
  <c r="BH1444"/>
  <c r="BG1444"/>
  <c r="BF1444"/>
  <c r="T1444"/>
  <c r="R1444"/>
  <c r="P1444"/>
  <c r="BI1443"/>
  <c r="BH1443"/>
  <c r="BG1443"/>
  <c r="BF1443"/>
  <c r="T1443"/>
  <c r="R1443"/>
  <c r="P1443"/>
  <c r="BI1442"/>
  <c r="BH1442"/>
  <c r="BG1442"/>
  <c r="BF1442"/>
  <c r="T1442"/>
  <c r="R1442"/>
  <c r="P1442"/>
  <c r="BI1441"/>
  <c r="BH1441"/>
  <c r="BG1441"/>
  <c r="BF1441"/>
  <c r="T1441"/>
  <c r="R1441"/>
  <c r="P1441"/>
  <c r="BI1440"/>
  <c r="BH1440"/>
  <c r="BG1440"/>
  <c r="BF1440"/>
  <c r="T1440"/>
  <c r="R1440"/>
  <c r="P1440"/>
  <c r="BI1439"/>
  <c r="BH1439"/>
  <c r="BG1439"/>
  <c r="BF1439"/>
  <c r="T1439"/>
  <c r="R1439"/>
  <c r="P1439"/>
  <c r="BI1438"/>
  <c r="BH1438"/>
  <c r="BG1438"/>
  <c r="BF1438"/>
  <c r="T1438"/>
  <c r="R1438"/>
  <c r="P1438"/>
  <c r="BI1437"/>
  <c r="BH1437"/>
  <c r="BG1437"/>
  <c r="BF1437"/>
  <c r="T1437"/>
  <c r="R1437"/>
  <c r="P1437"/>
  <c r="BI1436"/>
  <c r="BH1436"/>
  <c r="BG1436"/>
  <c r="BF1436"/>
  <c r="T1436"/>
  <c r="R1436"/>
  <c r="P1436"/>
  <c r="BI1435"/>
  <c r="BH1435"/>
  <c r="BG1435"/>
  <c r="BF1435"/>
  <c r="T1435"/>
  <c r="R1435"/>
  <c r="P1435"/>
  <c r="BI1434"/>
  <c r="BH1434"/>
  <c r="BG1434"/>
  <c r="BF1434"/>
  <c r="T1434"/>
  <c r="R1434"/>
  <c r="P1434"/>
  <c r="BI1433"/>
  <c r="BH1433"/>
  <c r="BG1433"/>
  <c r="BF1433"/>
  <c r="T1433"/>
  <c r="R1433"/>
  <c r="P1433"/>
  <c r="BI1432"/>
  <c r="BH1432"/>
  <c r="BG1432"/>
  <c r="BF1432"/>
  <c r="T1432"/>
  <c r="R1432"/>
  <c r="P1432"/>
  <c r="BI1431"/>
  <c r="BH1431"/>
  <c r="BG1431"/>
  <c r="BF1431"/>
  <c r="T1431"/>
  <c r="R1431"/>
  <c r="P1431"/>
  <c r="BI1430"/>
  <c r="BH1430"/>
  <c r="BG1430"/>
  <c r="BF1430"/>
  <c r="T1430"/>
  <c r="R1430"/>
  <c r="P1430"/>
  <c r="BI1429"/>
  <c r="BH1429"/>
  <c r="BG1429"/>
  <c r="BF1429"/>
  <c r="T1429"/>
  <c r="R1429"/>
  <c r="P1429"/>
  <c r="BI1428"/>
  <c r="BH1428"/>
  <c r="BG1428"/>
  <c r="BF1428"/>
  <c r="T1428"/>
  <c r="R1428"/>
  <c r="P1428"/>
  <c r="BI1427"/>
  <c r="BH1427"/>
  <c r="BG1427"/>
  <c r="BF1427"/>
  <c r="T1427"/>
  <c r="R1427"/>
  <c r="P1427"/>
  <c r="BI1426"/>
  <c r="BH1426"/>
  <c r="BG1426"/>
  <c r="BF1426"/>
  <c r="T1426"/>
  <c r="R1426"/>
  <c r="P1426"/>
  <c r="BI1425"/>
  <c r="BH1425"/>
  <c r="BG1425"/>
  <c r="BF1425"/>
  <c r="T1425"/>
  <c r="R1425"/>
  <c r="P1425"/>
  <c r="BI1424"/>
  <c r="BH1424"/>
  <c r="BG1424"/>
  <c r="BF1424"/>
  <c r="T1424"/>
  <c r="R1424"/>
  <c r="P1424"/>
  <c r="BI1423"/>
  <c r="BH1423"/>
  <c r="BG1423"/>
  <c r="BF1423"/>
  <c r="T1423"/>
  <c r="R1423"/>
  <c r="P1423"/>
  <c r="BI1422"/>
  <c r="BH1422"/>
  <c r="BG1422"/>
  <c r="BF1422"/>
  <c r="T1422"/>
  <c r="R1422"/>
  <c r="P1422"/>
  <c r="BI1421"/>
  <c r="BH1421"/>
  <c r="BG1421"/>
  <c r="BF1421"/>
  <c r="T1421"/>
  <c r="R1421"/>
  <c r="P1421"/>
  <c r="BI1420"/>
  <c r="BH1420"/>
  <c r="BG1420"/>
  <c r="BF1420"/>
  <c r="T1420"/>
  <c r="R1420"/>
  <c r="P1420"/>
  <c r="BI1419"/>
  <c r="BH1419"/>
  <c r="BG1419"/>
  <c r="BF1419"/>
  <c r="T1419"/>
  <c r="R1419"/>
  <c r="P1419"/>
  <c r="BI1418"/>
  <c r="BH1418"/>
  <c r="BG1418"/>
  <c r="BF1418"/>
  <c r="T1418"/>
  <c r="R1418"/>
  <c r="P1418"/>
  <c r="BI1417"/>
  <c r="BH1417"/>
  <c r="BG1417"/>
  <c r="BF1417"/>
  <c r="T1417"/>
  <c r="R1417"/>
  <c r="P1417"/>
  <c r="BI1416"/>
  <c r="BH1416"/>
  <c r="BG1416"/>
  <c r="BF1416"/>
  <c r="T1416"/>
  <c r="R1416"/>
  <c r="P1416"/>
  <c r="BI1415"/>
  <c r="BH1415"/>
  <c r="BG1415"/>
  <c r="BF1415"/>
  <c r="T1415"/>
  <c r="R1415"/>
  <c r="P1415"/>
  <c r="BI1414"/>
  <c r="BH1414"/>
  <c r="BG1414"/>
  <c r="BF1414"/>
  <c r="T1414"/>
  <c r="R1414"/>
  <c r="P1414"/>
  <c r="BI1413"/>
  <c r="BH1413"/>
  <c r="BG1413"/>
  <c r="BF1413"/>
  <c r="T1413"/>
  <c r="R1413"/>
  <c r="P1413"/>
  <c r="BI1412"/>
  <c r="BH1412"/>
  <c r="BG1412"/>
  <c r="BF1412"/>
  <c r="T1412"/>
  <c r="R1412"/>
  <c r="P1412"/>
  <c r="BI1411"/>
  <c r="BH1411"/>
  <c r="BG1411"/>
  <c r="BF1411"/>
  <c r="T1411"/>
  <c r="R1411"/>
  <c r="P1411"/>
  <c r="BI1410"/>
  <c r="BH1410"/>
  <c r="BG1410"/>
  <c r="BF1410"/>
  <c r="T1410"/>
  <c r="R1410"/>
  <c r="P1410"/>
  <c r="BI1409"/>
  <c r="BH1409"/>
  <c r="BG1409"/>
  <c r="BF1409"/>
  <c r="T1409"/>
  <c r="R1409"/>
  <c r="P1409"/>
  <c r="BI1408"/>
  <c r="BH1408"/>
  <c r="BG1408"/>
  <c r="BF1408"/>
  <c r="T1408"/>
  <c r="R1408"/>
  <c r="P1408"/>
  <c r="BI1407"/>
  <c r="BH1407"/>
  <c r="BG1407"/>
  <c r="BF1407"/>
  <c r="T1407"/>
  <c r="R1407"/>
  <c r="P1407"/>
  <c r="BI1406"/>
  <c r="BH1406"/>
  <c r="BG1406"/>
  <c r="BF1406"/>
  <c r="T1406"/>
  <c r="R1406"/>
  <c r="P1406"/>
  <c r="BI1405"/>
  <c r="BH1405"/>
  <c r="BG1405"/>
  <c r="BF1405"/>
  <c r="T1405"/>
  <c r="R1405"/>
  <c r="P1405"/>
  <c r="BI1404"/>
  <c r="BH1404"/>
  <c r="BG1404"/>
  <c r="BF1404"/>
  <c r="T1404"/>
  <c r="R1404"/>
  <c r="P1404"/>
  <c r="BI1403"/>
  <c r="BH1403"/>
  <c r="BG1403"/>
  <c r="BF1403"/>
  <c r="T1403"/>
  <c r="R1403"/>
  <c r="P1403"/>
  <c r="BI1402"/>
  <c r="BH1402"/>
  <c r="BG1402"/>
  <c r="BF1402"/>
  <c r="T1402"/>
  <c r="R1402"/>
  <c r="P1402"/>
  <c r="BI1401"/>
  <c r="BH1401"/>
  <c r="BG1401"/>
  <c r="BF1401"/>
  <c r="T1401"/>
  <c r="R1401"/>
  <c r="P1401"/>
  <c r="BI1400"/>
  <c r="BH1400"/>
  <c r="BG1400"/>
  <c r="BF1400"/>
  <c r="T1400"/>
  <c r="R1400"/>
  <c r="P1400"/>
  <c r="BI1399"/>
  <c r="BH1399"/>
  <c r="BG1399"/>
  <c r="BF1399"/>
  <c r="T1399"/>
  <c r="R1399"/>
  <c r="P1399"/>
  <c r="BI1398"/>
  <c r="BH1398"/>
  <c r="BG1398"/>
  <c r="BF1398"/>
  <c r="T1398"/>
  <c r="R1398"/>
  <c r="P1398"/>
  <c r="BI1397"/>
  <c r="BH1397"/>
  <c r="BG1397"/>
  <c r="BF1397"/>
  <c r="T1397"/>
  <c r="R1397"/>
  <c r="P1397"/>
  <c r="BI1396"/>
  <c r="BH1396"/>
  <c r="BG1396"/>
  <c r="BF1396"/>
  <c r="T1396"/>
  <c r="R1396"/>
  <c r="P1396"/>
  <c r="BI1395"/>
  <c r="BH1395"/>
  <c r="BG1395"/>
  <c r="BF1395"/>
  <c r="T1395"/>
  <c r="R1395"/>
  <c r="P1395"/>
  <c r="BI1394"/>
  <c r="BH1394"/>
  <c r="BG1394"/>
  <c r="BF1394"/>
  <c r="T1394"/>
  <c r="R1394"/>
  <c r="P1394"/>
  <c r="BI1393"/>
  <c r="BH1393"/>
  <c r="BG1393"/>
  <c r="BF1393"/>
  <c r="T1393"/>
  <c r="R1393"/>
  <c r="P1393"/>
  <c r="BI1392"/>
  <c r="BH1392"/>
  <c r="BG1392"/>
  <c r="BF1392"/>
  <c r="T1392"/>
  <c r="R1392"/>
  <c r="P1392"/>
  <c r="BI1391"/>
  <c r="BH1391"/>
  <c r="BG1391"/>
  <c r="BF1391"/>
  <c r="T1391"/>
  <c r="R1391"/>
  <c r="P1391"/>
  <c r="BI1390"/>
  <c r="BH1390"/>
  <c r="BG1390"/>
  <c r="BF1390"/>
  <c r="T1390"/>
  <c r="R1390"/>
  <c r="P1390"/>
  <c r="BI1389"/>
  <c r="BH1389"/>
  <c r="BG1389"/>
  <c r="BF1389"/>
  <c r="T1389"/>
  <c r="R1389"/>
  <c r="P1389"/>
  <c r="BI1387"/>
  <c r="BH1387"/>
  <c r="BG1387"/>
  <c r="BF1387"/>
  <c r="T1387"/>
  <c r="R1387"/>
  <c r="P1387"/>
  <c r="BI1381"/>
  <c r="BH1381"/>
  <c r="BG1381"/>
  <c r="BF1381"/>
  <c r="T1381"/>
  <c r="R1381"/>
  <c r="P1381"/>
  <c r="BI1377"/>
  <c r="BH1377"/>
  <c r="BG1377"/>
  <c r="BF1377"/>
  <c r="T1377"/>
  <c r="R1377"/>
  <c r="P1377"/>
  <c r="BI1375"/>
  <c r="BH1375"/>
  <c r="BG1375"/>
  <c r="BF1375"/>
  <c r="T1375"/>
  <c r="R1375"/>
  <c r="P1375"/>
  <c r="BI1367"/>
  <c r="BH1367"/>
  <c r="BG1367"/>
  <c r="BF1367"/>
  <c r="T1367"/>
  <c r="R1367"/>
  <c r="P1367"/>
  <c r="BI1362"/>
  <c r="BH1362"/>
  <c r="BG1362"/>
  <c r="BF1362"/>
  <c r="T1362"/>
  <c r="R1362"/>
  <c r="P1362"/>
  <c r="BI1360"/>
  <c r="BH1360"/>
  <c r="BG1360"/>
  <c r="BF1360"/>
  <c r="T1360"/>
  <c r="R1360"/>
  <c r="P1360"/>
  <c r="BI1354"/>
  <c r="BH1354"/>
  <c r="BG1354"/>
  <c r="BF1354"/>
  <c r="T1354"/>
  <c r="R1354"/>
  <c r="P1354"/>
  <c r="BI1352"/>
  <c r="BH1352"/>
  <c r="BG1352"/>
  <c r="BF1352"/>
  <c r="T1352"/>
  <c r="R1352"/>
  <c r="P1352"/>
  <c r="BI1351"/>
  <c r="BH1351"/>
  <c r="BG1351"/>
  <c r="BF1351"/>
  <c r="T1351"/>
  <c r="R1351"/>
  <c r="P1351"/>
  <c r="BI1350"/>
  <c r="BH1350"/>
  <c r="BG1350"/>
  <c r="BF1350"/>
  <c r="T1350"/>
  <c r="R1350"/>
  <c r="P1350"/>
  <c r="BI1349"/>
  <c r="BH1349"/>
  <c r="BG1349"/>
  <c r="BF1349"/>
  <c r="T1349"/>
  <c r="R1349"/>
  <c r="P1349"/>
  <c r="BI1348"/>
  <c r="BH1348"/>
  <c r="BG1348"/>
  <c r="BF1348"/>
  <c r="T1348"/>
  <c r="R1348"/>
  <c r="P1348"/>
  <c r="BI1347"/>
  <c r="BH1347"/>
  <c r="BG1347"/>
  <c r="BF1347"/>
  <c r="T1347"/>
  <c r="R1347"/>
  <c r="P1347"/>
  <c r="BI1345"/>
  <c r="BH1345"/>
  <c r="BG1345"/>
  <c r="BF1345"/>
  <c r="T1345"/>
  <c r="R1345"/>
  <c r="P1345"/>
  <c r="BI1343"/>
  <c r="BH1343"/>
  <c r="BG1343"/>
  <c r="BF1343"/>
  <c r="T1343"/>
  <c r="R1343"/>
  <c r="P1343"/>
  <c r="BI1341"/>
  <c r="BH1341"/>
  <c r="BG1341"/>
  <c r="BF1341"/>
  <c r="T1341"/>
  <c r="R1341"/>
  <c r="P1341"/>
  <c r="BI1337"/>
  <c r="BH1337"/>
  <c r="BG1337"/>
  <c r="BF1337"/>
  <c r="T1337"/>
  <c r="R1337"/>
  <c r="P1337"/>
  <c r="BI1334"/>
  <c r="BH1334"/>
  <c r="BG1334"/>
  <c r="BF1334"/>
  <c r="T1334"/>
  <c r="R1334"/>
  <c r="P1334"/>
  <c r="BI1331"/>
  <c r="BH1331"/>
  <c r="BG1331"/>
  <c r="BF1331"/>
  <c r="T1331"/>
  <c r="R1331"/>
  <c r="P1331"/>
  <c r="BI1328"/>
  <c r="BH1328"/>
  <c r="BG1328"/>
  <c r="BF1328"/>
  <c r="T1328"/>
  <c r="R1328"/>
  <c r="P1328"/>
  <c r="BI1326"/>
  <c r="BH1326"/>
  <c r="BG1326"/>
  <c r="BF1326"/>
  <c r="T1326"/>
  <c r="R1326"/>
  <c r="P1326"/>
  <c r="BI1318"/>
  <c r="BH1318"/>
  <c r="BG1318"/>
  <c r="BF1318"/>
  <c r="T1318"/>
  <c r="R1318"/>
  <c r="P1318"/>
  <c r="BI1292"/>
  <c r="BH1292"/>
  <c r="BG1292"/>
  <c r="BF1292"/>
  <c r="T1292"/>
  <c r="R1292"/>
  <c r="P1292"/>
  <c r="BI1258"/>
  <c r="BH1258"/>
  <c r="BG1258"/>
  <c r="BF1258"/>
  <c r="T1258"/>
  <c r="R1258"/>
  <c r="P1258"/>
  <c r="BI1257"/>
  <c r="BH1257"/>
  <c r="BG1257"/>
  <c r="BF1257"/>
  <c r="T1257"/>
  <c r="R1257"/>
  <c r="P1257"/>
  <c r="BI1225"/>
  <c r="BH1225"/>
  <c r="BG1225"/>
  <c r="BF1225"/>
  <c r="T1225"/>
  <c r="R1225"/>
  <c r="P1225"/>
  <c r="BI1219"/>
  <c r="BH1219"/>
  <c r="BG1219"/>
  <c r="BF1219"/>
  <c r="T1219"/>
  <c r="R1219"/>
  <c r="P1219"/>
  <c r="BI1198"/>
  <c r="BH1198"/>
  <c r="BG1198"/>
  <c r="BF1198"/>
  <c r="T1198"/>
  <c r="R1198"/>
  <c r="P1198"/>
  <c r="BI1190"/>
  <c r="BH1190"/>
  <c r="BG1190"/>
  <c r="BF1190"/>
  <c r="T1190"/>
  <c r="R1190"/>
  <c r="P1190"/>
  <c r="BI1188"/>
  <c r="BH1188"/>
  <c r="BG1188"/>
  <c r="BF1188"/>
  <c r="T1188"/>
  <c r="R1188"/>
  <c r="P1188"/>
  <c r="BI1186"/>
  <c r="BH1186"/>
  <c r="BG1186"/>
  <c r="BF1186"/>
  <c r="T1186"/>
  <c r="R1186"/>
  <c r="P1186"/>
  <c r="BI1179"/>
  <c r="BH1179"/>
  <c r="BG1179"/>
  <c r="BF1179"/>
  <c r="T1179"/>
  <c r="R1179"/>
  <c r="P1179"/>
  <c r="BI1172"/>
  <c r="BH1172"/>
  <c r="BG1172"/>
  <c r="BF1172"/>
  <c r="T1172"/>
  <c r="R1172"/>
  <c r="P1172"/>
  <c r="BI1165"/>
  <c r="BH1165"/>
  <c r="BG1165"/>
  <c r="BF1165"/>
  <c r="T1165"/>
  <c r="R1165"/>
  <c r="P1165"/>
  <c r="BI1159"/>
  <c r="BH1159"/>
  <c r="BG1159"/>
  <c r="BF1159"/>
  <c r="T1159"/>
  <c r="R1159"/>
  <c r="P1159"/>
  <c r="BI1155"/>
  <c r="BH1155"/>
  <c r="BG1155"/>
  <c r="BF1155"/>
  <c r="T1155"/>
  <c r="R1155"/>
  <c r="P1155"/>
  <c r="BI1153"/>
  <c r="BH1153"/>
  <c r="BG1153"/>
  <c r="BF1153"/>
  <c r="T1153"/>
  <c r="R1153"/>
  <c r="P1153"/>
  <c r="BI1147"/>
  <c r="BH1147"/>
  <c r="BG1147"/>
  <c r="BF1147"/>
  <c r="T1147"/>
  <c r="R1147"/>
  <c r="P1147"/>
  <c r="BI1142"/>
  <c r="BH1142"/>
  <c r="BG1142"/>
  <c r="BF1142"/>
  <c r="T1142"/>
  <c r="R1142"/>
  <c r="P1142"/>
  <c r="BI1138"/>
  <c r="BH1138"/>
  <c r="BG1138"/>
  <c r="BF1138"/>
  <c r="T1138"/>
  <c r="R1138"/>
  <c r="P1138"/>
  <c r="BI1124"/>
  <c r="BH1124"/>
  <c r="BG1124"/>
  <c r="BF1124"/>
  <c r="T1124"/>
  <c r="R1124"/>
  <c r="P1124"/>
  <c r="BI1118"/>
  <c r="BH1118"/>
  <c r="BG1118"/>
  <c r="BF1118"/>
  <c r="T1118"/>
  <c r="R1118"/>
  <c r="P1118"/>
  <c r="BI1100"/>
  <c r="BH1100"/>
  <c r="BG1100"/>
  <c r="BF1100"/>
  <c r="T1100"/>
  <c r="R1100"/>
  <c r="P1100"/>
  <c r="BI1098"/>
  <c r="BH1098"/>
  <c r="BG1098"/>
  <c r="BF1098"/>
  <c r="T1098"/>
  <c r="R1098"/>
  <c r="P1098"/>
  <c r="BI1097"/>
  <c r="BH1097"/>
  <c r="BG1097"/>
  <c r="BF1097"/>
  <c r="T1097"/>
  <c r="R1097"/>
  <c r="P1097"/>
  <c r="BI1096"/>
  <c r="BH1096"/>
  <c r="BG1096"/>
  <c r="BF1096"/>
  <c r="T1096"/>
  <c r="R1096"/>
  <c r="P1096"/>
  <c r="BI1094"/>
  <c r="BH1094"/>
  <c r="BG1094"/>
  <c r="BF1094"/>
  <c r="T1094"/>
  <c r="R1094"/>
  <c r="P1094"/>
  <c r="BI1092"/>
  <c r="BH1092"/>
  <c r="BG1092"/>
  <c r="BF1092"/>
  <c r="T1092"/>
  <c r="R1092"/>
  <c r="P1092"/>
  <c r="BI1090"/>
  <c r="BH1090"/>
  <c r="BG1090"/>
  <c r="BF1090"/>
  <c r="T1090"/>
  <c r="R1090"/>
  <c r="P1090"/>
  <c r="BI1088"/>
  <c r="BH1088"/>
  <c r="BG1088"/>
  <c r="BF1088"/>
  <c r="T1088"/>
  <c r="R1088"/>
  <c r="P1088"/>
  <c r="BI1083"/>
  <c r="BH1083"/>
  <c r="BG1083"/>
  <c r="BF1083"/>
  <c r="T1083"/>
  <c r="R1083"/>
  <c r="P1083"/>
  <c r="BI1066"/>
  <c r="BH1066"/>
  <c r="BG1066"/>
  <c r="BF1066"/>
  <c r="T1066"/>
  <c r="R1066"/>
  <c r="P1066"/>
  <c r="BI1064"/>
  <c r="BH1064"/>
  <c r="BG1064"/>
  <c r="BF1064"/>
  <c r="T1064"/>
  <c r="R1064"/>
  <c r="P1064"/>
  <c r="BI1062"/>
  <c r="BH1062"/>
  <c r="BG1062"/>
  <c r="BF1062"/>
  <c r="T1062"/>
  <c r="R1062"/>
  <c r="P1062"/>
  <c r="BI1061"/>
  <c r="BH1061"/>
  <c r="BG1061"/>
  <c r="BF1061"/>
  <c r="T1061"/>
  <c r="R1061"/>
  <c r="P1061"/>
  <c r="BI1060"/>
  <c r="BH1060"/>
  <c r="BG1060"/>
  <c r="BF1060"/>
  <c r="T1060"/>
  <c r="R1060"/>
  <c r="P1060"/>
  <c r="BI1057"/>
  <c r="BH1057"/>
  <c r="BG1057"/>
  <c r="BF1057"/>
  <c r="T1057"/>
  <c r="R1057"/>
  <c r="P1057"/>
  <c r="BI1055"/>
  <c r="BH1055"/>
  <c r="BG1055"/>
  <c r="BF1055"/>
  <c r="T1055"/>
  <c r="R1055"/>
  <c r="P1055"/>
  <c r="BI1053"/>
  <c r="BH1053"/>
  <c r="BG1053"/>
  <c r="BF1053"/>
  <c r="T1053"/>
  <c r="R1053"/>
  <c r="P1053"/>
  <c r="BI1052"/>
  <c r="BH1052"/>
  <c r="BG1052"/>
  <c r="BF1052"/>
  <c r="T1052"/>
  <c r="R1052"/>
  <c r="P1052"/>
  <c r="BI1050"/>
  <c r="BH1050"/>
  <c r="BG1050"/>
  <c r="BF1050"/>
  <c r="T1050"/>
  <c r="R1050"/>
  <c r="P1050"/>
  <c r="BI1042"/>
  <c r="BH1042"/>
  <c r="BG1042"/>
  <c r="BF1042"/>
  <c r="T1042"/>
  <c r="R1042"/>
  <c r="P1042"/>
  <c r="BI1040"/>
  <c r="BH1040"/>
  <c r="BG1040"/>
  <c r="BF1040"/>
  <c r="T1040"/>
  <c r="R1040"/>
  <c r="P1040"/>
  <c r="BI1034"/>
  <c r="BH1034"/>
  <c r="BG1034"/>
  <c r="BF1034"/>
  <c r="T1034"/>
  <c r="R1034"/>
  <c r="P1034"/>
  <c r="BI1032"/>
  <c r="BH1032"/>
  <c r="BG1032"/>
  <c r="BF1032"/>
  <c r="T1032"/>
  <c r="R1032"/>
  <c r="P1032"/>
  <c r="BI1029"/>
  <c r="BH1029"/>
  <c r="BG1029"/>
  <c r="BF1029"/>
  <c r="T1029"/>
  <c r="R1029"/>
  <c r="P1029"/>
  <c r="BI1026"/>
  <c r="BH1026"/>
  <c r="BG1026"/>
  <c r="BF1026"/>
  <c r="T1026"/>
  <c r="R1026"/>
  <c r="P1026"/>
  <c r="BI1023"/>
  <c r="BH1023"/>
  <c r="BG1023"/>
  <c r="BF1023"/>
  <c r="T1023"/>
  <c r="R1023"/>
  <c r="P1023"/>
  <c r="BI1022"/>
  <c r="BH1022"/>
  <c r="BG1022"/>
  <c r="BF1022"/>
  <c r="T1022"/>
  <c r="R1022"/>
  <c r="P1022"/>
  <c r="BI1020"/>
  <c r="BH1020"/>
  <c r="BG1020"/>
  <c r="BF1020"/>
  <c r="T1020"/>
  <c r="R1020"/>
  <c r="P1020"/>
  <c r="BI1018"/>
  <c r="BH1018"/>
  <c r="BG1018"/>
  <c r="BF1018"/>
  <c r="T1018"/>
  <c r="R1018"/>
  <c r="P1018"/>
  <c r="BI1015"/>
  <c r="BH1015"/>
  <c r="BG1015"/>
  <c r="BF1015"/>
  <c r="T1015"/>
  <c r="R1015"/>
  <c r="P1015"/>
  <c r="BI1013"/>
  <c r="BH1013"/>
  <c r="BG1013"/>
  <c r="BF1013"/>
  <c r="T1013"/>
  <c r="R1013"/>
  <c r="P1013"/>
  <c r="BI1005"/>
  <c r="BH1005"/>
  <c r="BG1005"/>
  <c r="BF1005"/>
  <c r="T1005"/>
  <c r="R1005"/>
  <c r="P1005"/>
  <c r="BI1003"/>
  <c r="BH1003"/>
  <c r="BG1003"/>
  <c r="BF1003"/>
  <c r="T1003"/>
  <c r="R1003"/>
  <c r="P1003"/>
  <c r="BI995"/>
  <c r="BH995"/>
  <c r="BG995"/>
  <c r="BF995"/>
  <c r="T995"/>
  <c r="R995"/>
  <c r="P995"/>
  <c r="BI992"/>
  <c r="BH992"/>
  <c r="BG992"/>
  <c r="BF992"/>
  <c r="T992"/>
  <c r="T991"/>
  <c r="R992"/>
  <c r="R991"/>
  <c r="P992"/>
  <c r="P991"/>
  <c r="BI990"/>
  <c r="BH990"/>
  <c r="BG990"/>
  <c r="BF990"/>
  <c r="T990"/>
  <c r="R990"/>
  <c r="P990"/>
  <c r="BI989"/>
  <c r="BH989"/>
  <c r="BG989"/>
  <c r="BF989"/>
  <c r="T989"/>
  <c r="R989"/>
  <c r="P989"/>
  <c r="BI988"/>
  <c r="BH988"/>
  <c r="BG988"/>
  <c r="BF988"/>
  <c r="T988"/>
  <c r="R988"/>
  <c r="P988"/>
  <c r="BI987"/>
  <c r="BH987"/>
  <c r="BG987"/>
  <c r="BF987"/>
  <c r="T987"/>
  <c r="R987"/>
  <c r="P987"/>
  <c r="BI986"/>
  <c r="BH986"/>
  <c r="BG986"/>
  <c r="BF986"/>
  <c r="T986"/>
  <c r="R986"/>
  <c r="P986"/>
  <c r="BI985"/>
  <c r="BH985"/>
  <c r="BG985"/>
  <c r="BF985"/>
  <c r="T985"/>
  <c r="R985"/>
  <c r="P985"/>
  <c r="BI983"/>
  <c r="BH983"/>
  <c r="BG983"/>
  <c r="BF983"/>
  <c r="T983"/>
  <c r="R983"/>
  <c r="P983"/>
  <c r="BI982"/>
  <c r="BH982"/>
  <c r="BG982"/>
  <c r="BF982"/>
  <c r="T982"/>
  <c r="R982"/>
  <c r="P982"/>
  <c r="BI980"/>
  <c r="BH980"/>
  <c r="BG980"/>
  <c r="BF980"/>
  <c r="T980"/>
  <c r="R980"/>
  <c r="P980"/>
  <c r="BI979"/>
  <c r="BH979"/>
  <c r="BG979"/>
  <c r="BF979"/>
  <c r="T979"/>
  <c r="R979"/>
  <c r="P979"/>
  <c r="BI977"/>
  <c r="BH977"/>
  <c r="BG977"/>
  <c r="BF977"/>
  <c r="T977"/>
  <c r="R977"/>
  <c r="P977"/>
  <c r="BI976"/>
  <c r="BH976"/>
  <c r="BG976"/>
  <c r="BF976"/>
  <c r="T976"/>
  <c r="R976"/>
  <c r="P976"/>
  <c r="BI973"/>
  <c r="BH973"/>
  <c r="BG973"/>
  <c r="BF973"/>
  <c r="T973"/>
  <c r="R973"/>
  <c r="P973"/>
  <c r="BI972"/>
  <c r="BH972"/>
  <c r="BG972"/>
  <c r="BF972"/>
  <c r="T972"/>
  <c r="R972"/>
  <c r="P972"/>
  <c r="BI970"/>
  <c r="BH970"/>
  <c r="BG970"/>
  <c r="BF970"/>
  <c r="T970"/>
  <c r="R970"/>
  <c r="P970"/>
  <c r="BI969"/>
  <c r="BH969"/>
  <c r="BG969"/>
  <c r="BF969"/>
  <c r="T969"/>
  <c r="R969"/>
  <c r="P969"/>
  <c r="BI968"/>
  <c r="BH968"/>
  <c r="BG968"/>
  <c r="BF968"/>
  <c r="T968"/>
  <c r="R968"/>
  <c r="P968"/>
  <c r="BI966"/>
  <c r="BH966"/>
  <c r="BG966"/>
  <c r="BF966"/>
  <c r="T966"/>
  <c r="R966"/>
  <c r="P966"/>
  <c r="BI964"/>
  <c r="BH964"/>
  <c r="BG964"/>
  <c r="BF964"/>
  <c r="T964"/>
  <c r="R964"/>
  <c r="P964"/>
  <c r="BI962"/>
  <c r="BH962"/>
  <c r="BG962"/>
  <c r="BF962"/>
  <c r="T962"/>
  <c r="R962"/>
  <c r="P962"/>
  <c r="BI961"/>
  <c r="BH961"/>
  <c r="BG961"/>
  <c r="BF961"/>
  <c r="T961"/>
  <c r="R961"/>
  <c r="P961"/>
  <c r="BI960"/>
  <c r="BH960"/>
  <c r="BG960"/>
  <c r="BF960"/>
  <c r="T960"/>
  <c r="R960"/>
  <c r="P960"/>
  <c r="BI959"/>
  <c r="BH959"/>
  <c r="BG959"/>
  <c r="BF959"/>
  <c r="T959"/>
  <c r="R959"/>
  <c r="P959"/>
  <c r="BI958"/>
  <c r="BH958"/>
  <c r="BG958"/>
  <c r="BF958"/>
  <c r="T958"/>
  <c r="R958"/>
  <c r="P958"/>
  <c r="BI954"/>
  <c r="BH954"/>
  <c r="BG954"/>
  <c r="BF954"/>
  <c r="T954"/>
  <c r="R954"/>
  <c r="P954"/>
  <c r="BI941"/>
  <c r="BH941"/>
  <c r="BG941"/>
  <c r="BF941"/>
  <c r="T941"/>
  <c r="R941"/>
  <c r="P941"/>
  <c r="BI921"/>
  <c r="BH921"/>
  <c r="BG921"/>
  <c r="BF921"/>
  <c r="T921"/>
  <c r="R921"/>
  <c r="P921"/>
  <c r="BI906"/>
  <c r="BH906"/>
  <c r="BG906"/>
  <c r="BF906"/>
  <c r="T906"/>
  <c r="R906"/>
  <c r="P906"/>
  <c r="BI904"/>
  <c r="BH904"/>
  <c r="BG904"/>
  <c r="BF904"/>
  <c r="T904"/>
  <c r="R904"/>
  <c r="P904"/>
  <c r="BI895"/>
  <c r="BH895"/>
  <c r="BG895"/>
  <c r="BF895"/>
  <c r="T895"/>
  <c r="R895"/>
  <c r="P895"/>
  <c r="BI893"/>
  <c r="BH893"/>
  <c r="BG893"/>
  <c r="BF893"/>
  <c r="T893"/>
  <c r="R893"/>
  <c r="P893"/>
  <c r="BI891"/>
  <c r="BH891"/>
  <c r="BG891"/>
  <c r="BF891"/>
  <c r="T891"/>
  <c r="R891"/>
  <c r="P891"/>
  <c r="BI889"/>
  <c r="BH889"/>
  <c r="BG889"/>
  <c r="BF889"/>
  <c r="T889"/>
  <c r="R889"/>
  <c r="P889"/>
  <c r="BI887"/>
  <c r="BH887"/>
  <c r="BG887"/>
  <c r="BF887"/>
  <c r="T887"/>
  <c r="R887"/>
  <c r="P887"/>
  <c r="BI879"/>
  <c r="BH879"/>
  <c r="BG879"/>
  <c r="BF879"/>
  <c r="T879"/>
  <c r="R879"/>
  <c r="P879"/>
  <c r="BI875"/>
  <c r="BH875"/>
  <c r="BG875"/>
  <c r="BF875"/>
  <c r="T875"/>
  <c r="R875"/>
  <c r="P875"/>
  <c r="BI873"/>
  <c r="BH873"/>
  <c r="BG873"/>
  <c r="BF873"/>
  <c r="T873"/>
  <c r="R873"/>
  <c r="P873"/>
  <c r="BI857"/>
  <c r="BH857"/>
  <c r="BG857"/>
  <c r="BF857"/>
  <c r="T857"/>
  <c r="R857"/>
  <c r="P857"/>
  <c r="BI839"/>
  <c r="BH839"/>
  <c r="BG839"/>
  <c r="BF839"/>
  <c r="T839"/>
  <c r="R839"/>
  <c r="P839"/>
  <c r="BI837"/>
  <c r="BH837"/>
  <c r="BG837"/>
  <c r="BF837"/>
  <c r="T837"/>
  <c r="R837"/>
  <c r="P837"/>
  <c r="BI829"/>
  <c r="BH829"/>
  <c r="BG829"/>
  <c r="BF829"/>
  <c r="T829"/>
  <c r="R829"/>
  <c r="P829"/>
  <c r="BI826"/>
  <c r="BH826"/>
  <c r="BG826"/>
  <c r="BF826"/>
  <c r="T826"/>
  <c r="R826"/>
  <c r="P826"/>
  <c r="BI791"/>
  <c r="BH791"/>
  <c r="BG791"/>
  <c r="BF791"/>
  <c r="T791"/>
  <c r="R791"/>
  <c r="P791"/>
  <c r="BI789"/>
  <c r="BH789"/>
  <c r="BG789"/>
  <c r="BF789"/>
  <c r="T789"/>
  <c r="R789"/>
  <c r="P789"/>
  <c r="BI787"/>
  <c r="BH787"/>
  <c r="BG787"/>
  <c r="BF787"/>
  <c r="T787"/>
  <c r="R787"/>
  <c r="P787"/>
  <c r="BI766"/>
  <c r="BH766"/>
  <c r="BG766"/>
  <c r="BF766"/>
  <c r="T766"/>
  <c r="R766"/>
  <c r="P766"/>
  <c r="BI747"/>
  <c r="BH747"/>
  <c r="BG747"/>
  <c r="BF747"/>
  <c r="T747"/>
  <c r="R747"/>
  <c r="P747"/>
  <c r="BI728"/>
  <c r="BH728"/>
  <c r="BG728"/>
  <c r="BF728"/>
  <c r="T728"/>
  <c r="R728"/>
  <c r="P728"/>
  <c r="BI724"/>
  <c r="BH724"/>
  <c r="BG724"/>
  <c r="BF724"/>
  <c r="T724"/>
  <c r="R724"/>
  <c r="P724"/>
  <c r="BI718"/>
  <c r="BH718"/>
  <c r="BG718"/>
  <c r="BF718"/>
  <c r="T718"/>
  <c r="R718"/>
  <c r="P718"/>
  <c r="BI714"/>
  <c r="BH714"/>
  <c r="BG714"/>
  <c r="BF714"/>
  <c r="T714"/>
  <c r="R714"/>
  <c r="P714"/>
  <c r="BI710"/>
  <c r="BH710"/>
  <c r="BG710"/>
  <c r="BF710"/>
  <c r="T710"/>
  <c r="R710"/>
  <c r="P710"/>
  <c r="BI708"/>
  <c r="BH708"/>
  <c r="BG708"/>
  <c r="BF708"/>
  <c r="T708"/>
  <c r="R708"/>
  <c r="P708"/>
  <c r="BI706"/>
  <c r="BH706"/>
  <c r="BG706"/>
  <c r="BF706"/>
  <c r="T706"/>
  <c r="R706"/>
  <c r="P706"/>
  <c r="BI697"/>
  <c r="BH697"/>
  <c r="BG697"/>
  <c r="BF697"/>
  <c r="T697"/>
  <c r="R697"/>
  <c r="P697"/>
  <c r="BI680"/>
  <c r="BH680"/>
  <c r="BG680"/>
  <c r="BF680"/>
  <c r="T680"/>
  <c r="R680"/>
  <c r="P680"/>
  <c r="BI676"/>
  <c r="BH676"/>
  <c r="BG676"/>
  <c r="BF676"/>
  <c r="T676"/>
  <c r="R676"/>
  <c r="P676"/>
  <c r="BI674"/>
  <c r="BH674"/>
  <c r="BG674"/>
  <c r="BF674"/>
  <c r="T674"/>
  <c r="R674"/>
  <c r="P674"/>
  <c r="BI673"/>
  <c r="BH673"/>
  <c r="BG673"/>
  <c r="BF673"/>
  <c r="T673"/>
  <c r="R673"/>
  <c r="P673"/>
  <c r="BI671"/>
  <c r="BH671"/>
  <c r="BG671"/>
  <c r="BF671"/>
  <c r="T671"/>
  <c r="R671"/>
  <c r="P671"/>
  <c r="BI670"/>
  <c r="BH670"/>
  <c r="BG670"/>
  <c r="BF670"/>
  <c r="T670"/>
  <c r="R670"/>
  <c r="P670"/>
  <c r="BI668"/>
  <c r="BH668"/>
  <c r="BG668"/>
  <c r="BF668"/>
  <c r="T668"/>
  <c r="R668"/>
  <c r="P668"/>
  <c r="BI667"/>
  <c r="BH667"/>
  <c r="BG667"/>
  <c r="BF667"/>
  <c r="T667"/>
  <c r="R667"/>
  <c r="P667"/>
  <c r="BI666"/>
  <c r="BH666"/>
  <c r="BG666"/>
  <c r="BF666"/>
  <c r="T666"/>
  <c r="R666"/>
  <c r="P666"/>
  <c r="BI664"/>
  <c r="BH664"/>
  <c r="BG664"/>
  <c r="BF664"/>
  <c r="T664"/>
  <c r="R664"/>
  <c r="P664"/>
  <c r="BI662"/>
  <c r="BH662"/>
  <c r="BG662"/>
  <c r="BF662"/>
  <c r="T662"/>
  <c r="R662"/>
  <c r="P662"/>
  <c r="BI659"/>
  <c r="BH659"/>
  <c r="BG659"/>
  <c r="BF659"/>
  <c r="T659"/>
  <c r="R659"/>
  <c r="P659"/>
  <c r="BI656"/>
  <c r="BH656"/>
  <c r="BG656"/>
  <c r="BF656"/>
  <c r="T656"/>
  <c r="R656"/>
  <c r="P656"/>
  <c r="BI654"/>
  <c r="BH654"/>
  <c r="BG654"/>
  <c r="BF654"/>
  <c r="T654"/>
  <c r="R654"/>
  <c r="P654"/>
  <c r="BI640"/>
  <c r="BH640"/>
  <c r="BG640"/>
  <c r="BF640"/>
  <c r="T640"/>
  <c r="R640"/>
  <c r="P640"/>
  <c r="BI638"/>
  <c r="BH638"/>
  <c r="BG638"/>
  <c r="BF638"/>
  <c r="T638"/>
  <c r="R638"/>
  <c r="P638"/>
  <c r="BI633"/>
  <c r="BH633"/>
  <c r="BG633"/>
  <c r="BF633"/>
  <c r="T633"/>
  <c r="R633"/>
  <c r="P633"/>
  <c r="BI631"/>
  <c r="BH631"/>
  <c r="BG631"/>
  <c r="BF631"/>
  <c r="T631"/>
  <c r="R631"/>
  <c r="P631"/>
  <c r="BI629"/>
  <c r="BH629"/>
  <c r="BG629"/>
  <c r="BF629"/>
  <c r="T629"/>
  <c r="R629"/>
  <c r="P629"/>
  <c r="BI620"/>
  <c r="BH620"/>
  <c r="BG620"/>
  <c r="BF620"/>
  <c r="T620"/>
  <c r="R620"/>
  <c r="P620"/>
  <c r="BI616"/>
  <c r="BH616"/>
  <c r="BG616"/>
  <c r="BF616"/>
  <c r="T616"/>
  <c r="R616"/>
  <c r="P616"/>
  <c r="BI615"/>
  <c r="BH615"/>
  <c r="BG615"/>
  <c r="BF615"/>
  <c r="T615"/>
  <c r="R615"/>
  <c r="P615"/>
  <c r="BI613"/>
  <c r="BH613"/>
  <c r="BG613"/>
  <c r="BF613"/>
  <c r="T613"/>
  <c r="R613"/>
  <c r="P613"/>
  <c r="BI599"/>
  <c r="BH599"/>
  <c r="BG599"/>
  <c r="BF599"/>
  <c r="T599"/>
  <c r="R599"/>
  <c r="P599"/>
  <c r="BI597"/>
  <c r="BH597"/>
  <c r="BG597"/>
  <c r="BF597"/>
  <c r="T597"/>
  <c r="R597"/>
  <c r="P597"/>
  <c r="BI586"/>
  <c r="BH586"/>
  <c r="BG586"/>
  <c r="BF586"/>
  <c r="T586"/>
  <c r="R586"/>
  <c r="P586"/>
  <c r="BI574"/>
  <c r="BH574"/>
  <c r="BG574"/>
  <c r="BF574"/>
  <c r="T574"/>
  <c r="R574"/>
  <c r="P574"/>
  <c r="BI571"/>
  <c r="BH571"/>
  <c r="BG571"/>
  <c r="BF571"/>
  <c r="T571"/>
  <c r="R571"/>
  <c r="P571"/>
  <c r="BI559"/>
  <c r="BH559"/>
  <c r="BG559"/>
  <c r="BF559"/>
  <c r="T559"/>
  <c r="R559"/>
  <c r="P559"/>
  <c r="BI557"/>
  <c r="BH557"/>
  <c r="BG557"/>
  <c r="BF557"/>
  <c r="T557"/>
  <c r="R557"/>
  <c r="P557"/>
  <c r="BI536"/>
  <c r="BH536"/>
  <c r="BG536"/>
  <c r="BF536"/>
  <c r="T536"/>
  <c r="R536"/>
  <c r="P536"/>
  <c r="BI532"/>
  <c r="BH532"/>
  <c r="BG532"/>
  <c r="BF532"/>
  <c r="T532"/>
  <c r="R532"/>
  <c r="P532"/>
  <c r="BI526"/>
  <c r="BH526"/>
  <c r="BG526"/>
  <c r="BF526"/>
  <c r="T526"/>
  <c r="R526"/>
  <c r="P526"/>
  <c r="BI520"/>
  <c r="BH520"/>
  <c r="BG520"/>
  <c r="BF520"/>
  <c r="T520"/>
  <c r="R520"/>
  <c r="P520"/>
  <c r="BI518"/>
  <c r="BH518"/>
  <c r="BG518"/>
  <c r="BF518"/>
  <c r="T518"/>
  <c r="R518"/>
  <c r="P518"/>
  <c r="BI497"/>
  <c r="BH497"/>
  <c r="BG497"/>
  <c r="BF497"/>
  <c r="T497"/>
  <c r="R497"/>
  <c r="P497"/>
  <c r="BI495"/>
  <c r="BH495"/>
  <c r="BG495"/>
  <c r="BF495"/>
  <c r="T495"/>
  <c r="R495"/>
  <c r="P495"/>
  <c r="BI493"/>
  <c r="BH493"/>
  <c r="BG493"/>
  <c r="BF493"/>
  <c r="T493"/>
  <c r="R493"/>
  <c r="P493"/>
  <c r="BI491"/>
  <c r="BH491"/>
  <c r="BG491"/>
  <c r="BF491"/>
  <c r="T491"/>
  <c r="R491"/>
  <c r="P491"/>
  <c r="BI489"/>
  <c r="BH489"/>
  <c r="BG489"/>
  <c r="BF489"/>
  <c r="T489"/>
  <c r="R489"/>
  <c r="P489"/>
  <c r="BI485"/>
  <c r="BH485"/>
  <c r="BG485"/>
  <c r="BF485"/>
  <c r="T485"/>
  <c r="R485"/>
  <c r="P485"/>
  <c r="BI483"/>
  <c r="BH483"/>
  <c r="BG483"/>
  <c r="BF483"/>
  <c r="T483"/>
  <c r="R483"/>
  <c r="P483"/>
  <c r="BI481"/>
  <c r="BH481"/>
  <c r="BG481"/>
  <c r="BF481"/>
  <c r="T481"/>
  <c r="R481"/>
  <c r="P481"/>
  <c r="BI475"/>
  <c r="BH475"/>
  <c r="BG475"/>
  <c r="BF475"/>
  <c r="T475"/>
  <c r="R475"/>
  <c r="P475"/>
  <c r="BI469"/>
  <c r="BH469"/>
  <c r="BG469"/>
  <c r="BF469"/>
  <c r="T469"/>
  <c r="R469"/>
  <c r="P469"/>
  <c r="BI460"/>
  <c r="BH460"/>
  <c r="BG460"/>
  <c r="BF460"/>
  <c r="T460"/>
  <c r="R460"/>
  <c r="P460"/>
  <c r="BI450"/>
  <c r="BH450"/>
  <c r="BG450"/>
  <c r="BF450"/>
  <c r="T450"/>
  <c r="R450"/>
  <c r="P450"/>
  <c r="BI435"/>
  <c r="BH435"/>
  <c r="BG435"/>
  <c r="BF435"/>
  <c r="T435"/>
  <c r="R435"/>
  <c r="P435"/>
  <c r="BI426"/>
  <c r="BH426"/>
  <c r="BG426"/>
  <c r="BF426"/>
  <c r="T426"/>
  <c r="R426"/>
  <c r="P426"/>
  <c r="BI417"/>
  <c r="BH417"/>
  <c r="BG417"/>
  <c r="BF417"/>
  <c r="T417"/>
  <c r="R417"/>
  <c r="P417"/>
  <c r="BI415"/>
  <c r="BH415"/>
  <c r="BG415"/>
  <c r="BF415"/>
  <c r="T415"/>
  <c r="R415"/>
  <c r="P415"/>
  <c r="BI408"/>
  <c r="BH408"/>
  <c r="BG408"/>
  <c r="BF408"/>
  <c r="T408"/>
  <c r="R408"/>
  <c r="P408"/>
  <c r="BI399"/>
  <c r="BH399"/>
  <c r="BG399"/>
  <c r="BF399"/>
  <c r="T399"/>
  <c r="R399"/>
  <c r="P399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6"/>
  <c r="BH386"/>
  <c r="BG386"/>
  <c r="BF386"/>
  <c r="T386"/>
  <c r="R386"/>
  <c r="P386"/>
  <c r="BI381"/>
  <c r="BH381"/>
  <c r="BG381"/>
  <c r="BF381"/>
  <c r="T381"/>
  <c r="R381"/>
  <c r="P381"/>
  <c r="BI376"/>
  <c r="BH376"/>
  <c r="BG376"/>
  <c r="BF376"/>
  <c r="T376"/>
  <c r="R376"/>
  <c r="P376"/>
  <c r="BI373"/>
  <c r="BH373"/>
  <c r="BG373"/>
  <c r="BF373"/>
  <c r="T373"/>
  <c r="R373"/>
  <c r="P373"/>
  <c r="BI370"/>
  <c r="BH370"/>
  <c r="BG370"/>
  <c r="BF370"/>
  <c r="T370"/>
  <c r="R370"/>
  <c r="P370"/>
  <c r="BI368"/>
  <c r="BH368"/>
  <c r="BG368"/>
  <c r="BF368"/>
  <c r="T368"/>
  <c r="R368"/>
  <c r="P368"/>
  <c r="BI367"/>
  <c r="BH367"/>
  <c r="BG367"/>
  <c r="BF367"/>
  <c r="T367"/>
  <c r="R367"/>
  <c r="P367"/>
  <c r="BI365"/>
  <c r="BH365"/>
  <c r="BG365"/>
  <c r="BF365"/>
  <c r="T365"/>
  <c r="R365"/>
  <c r="P365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0"/>
  <c r="BH350"/>
  <c r="BG350"/>
  <c r="BF350"/>
  <c r="T350"/>
  <c r="R350"/>
  <c r="P350"/>
  <c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2"/>
  <c r="BH332"/>
  <c r="BG332"/>
  <c r="BF332"/>
  <c r="T332"/>
  <c r="R332"/>
  <c r="P332"/>
  <c r="BI331"/>
  <c r="BH331"/>
  <c r="BG331"/>
  <c r="BF331"/>
  <c r="T331"/>
  <c r="R331"/>
  <c r="P331"/>
  <c r="BI326"/>
  <c r="BH326"/>
  <c r="BG326"/>
  <c r="BF326"/>
  <c r="T326"/>
  <c r="R326"/>
  <c r="P326"/>
  <c r="BI323"/>
  <c r="BH323"/>
  <c r="BG323"/>
  <c r="BF323"/>
  <c r="T323"/>
  <c r="R323"/>
  <c r="P323"/>
  <c r="BI322"/>
  <c r="BH322"/>
  <c r="BG322"/>
  <c r="BF322"/>
  <c r="T322"/>
  <c r="R322"/>
  <c r="P322"/>
  <c r="BI320"/>
  <c r="BH320"/>
  <c r="BG320"/>
  <c r="BF320"/>
  <c r="T320"/>
  <c r="R320"/>
  <c r="P320"/>
  <c r="BI315"/>
  <c r="BH315"/>
  <c r="BG315"/>
  <c r="BF315"/>
  <c r="T315"/>
  <c r="R315"/>
  <c r="P315"/>
  <c r="BI313"/>
  <c r="BH313"/>
  <c r="BG313"/>
  <c r="BF313"/>
  <c r="T313"/>
  <c r="R313"/>
  <c r="P313"/>
  <c r="BI312"/>
  <c r="BH312"/>
  <c r="BG312"/>
  <c r="BF312"/>
  <c r="T312"/>
  <c r="R312"/>
  <c r="P312"/>
  <c r="BI310"/>
  <c r="BH310"/>
  <c r="BG310"/>
  <c r="BF310"/>
  <c r="T310"/>
  <c r="R310"/>
  <c r="P310"/>
  <c r="BI267"/>
  <c r="BH267"/>
  <c r="BG267"/>
  <c r="BF267"/>
  <c r="T267"/>
  <c r="R267"/>
  <c r="P267"/>
  <c r="BI265"/>
  <c r="BH265"/>
  <c r="BG265"/>
  <c r="BF265"/>
  <c r="T265"/>
  <c r="R265"/>
  <c r="P265"/>
  <c r="BI258"/>
  <c r="BH258"/>
  <c r="BG258"/>
  <c r="BF258"/>
  <c r="T258"/>
  <c r="R258"/>
  <c r="P258"/>
  <c r="BI255"/>
  <c r="BH255"/>
  <c r="BG255"/>
  <c r="BF255"/>
  <c r="T255"/>
  <c r="R255"/>
  <c r="P255"/>
  <c r="BI238"/>
  <c r="BH238"/>
  <c r="BG238"/>
  <c r="BF238"/>
  <c r="T238"/>
  <c r="R238"/>
  <c r="P238"/>
  <c r="BI236"/>
  <c r="BH236"/>
  <c r="BG236"/>
  <c r="BF236"/>
  <c r="T236"/>
  <c r="R236"/>
  <c r="P236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3"/>
  <c r="BH203"/>
  <c r="BG203"/>
  <c r="BF203"/>
  <c r="T203"/>
  <c r="R203"/>
  <c r="P203"/>
  <c r="BI196"/>
  <c r="BH196"/>
  <c r="BG196"/>
  <c r="BF196"/>
  <c r="T196"/>
  <c r="R196"/>
  <c r="P196"/>
  <c r="BI187"/>
  <c r="BH187"/>
  <c r="BG187"/>
  <c r="BF187"/>
  <c r="T187"/>
  <c r="R187"/>
  <c r="P187"/>
  <c r="BI179"/>
  <c r="BH179"/>
  <c r="BG179"/>
  <c r="BF179"/>
  <c r="T179"/>
  <c r="R179"/>
  <c r="P179"/>
  <c r="BI177"/>
  <c r="BH177"/>
  <c r="BG177"/>
  <c r="BF177"/>
  <c r="T177"/>
  <c r="R177"/>
  <c r="P177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J141"/>
  <c r="J140"/>
  <c r="F140"/>
  <c r="F138"/>
  <c r="E136"/>
  <c r="J92"/>
  <c r="J91"/>
  <c r="F91"/>
  <c r="F89"/>
  <c r="E87"/>
  <c r="J18"/>
  <c r="E18"/>
  <c r="F141"/>
  <c r="J17"/>
  <c r="J12"/>
  <c r="J138"/>
  <c r="E7"/>
  <c r="E134"/>
  <c i="1" r="L90"/>
  <c r="AM90"/>
  <c r="AM89"/>
  <c r="L89"/>
  <c r="AM87"/>
  <c r="L87"/>
  <c r="L85"/>
  <c r="L84"/>
  <c i="2" r="BK2257"/>
  <c r="J2139"/>
  <c r="BK1973"/>
  <c r="J1962"/>
  <c r="J1865"/>
  <c r="BK1835"/>
  <c r="J1739"/>
  <c r="BK1659"/>
  <c r="J1553"/>
  <c r="J1544"/>
  <c r="BK1535"/>
  <c r="J1520"/>
  <c r="J1504"/>
  <c r="J1488"/>
  <c r="BK1462"/>
  <c r="J1454"/>
  <c r="BK1449"/>
  <c r="BK1447"/>
  <c r="J1437"/>
  <c r="J1428"/>
  <c r="BK1423"/>
  <c r="J1415"/>
  <c r="BK1408"/>
  <c r="BK1396"/>
  <c r="J1362"/>
  <c r="BK1349"/>
  <c r="J1334"/>
  <c r="J1219"/>
  <c r="J1172"/>
  <c r="BK1124"/>
  <c r="BK1094"/>
  <c r="J1062"/>
  <c r="J1032"/>
  <c r="J1018"/>
  <c r="BK987"/>
  <c r="BK980"/>
  <c r="BK966"/>
  <c r="J959"/>
  <c r="BK887"/>
  <c r="J837"/>
  <c r="J766"/>
  <c r="BK674"/>
  <c r="BK662"/>
  <c r="BK633"/>
  <c r="BK615"/>
  <c r="J526"/>
  <c r="BK497"/>
  <c r="BK469"/>
  <c r="BK415"/>
  <c r="BK373"/>
  <c r="BK344"/>
  <c r="BK331"/>
  <c r="BK320"/>
  <c r="BK313"/>
  <c r="J258"/>
  <c r="BK216"/>
  <c r="J158"/>
  <c r="BK154"/>
  <c r="BK147"/>
  <c r="J2069"/>
  <c r="BK1968"/>
  <c r="J1914"/>
  <c r="BK1863"/>
  <c r="BK1713"/>
  <c r="J1628"/>
  <c r="BK1611"/>
  <c r="J1535"/>
  <c r="BK1524"/>
  <c r="J1501"/>
  <c r="BK1493"/>
  <c r="BK1480"/>
  <c r="BK1474"/>
  <c r="J1470"/>
  <c r="BK1463"/>
  <c r="BK1459"/>
  <c r="BK1455"/>
  <c r="J1447"/>
  <c r="BK1438"/>
  <c r="J1435"/>
  <c r="J1430"/>
  <c r="J1418"/>
  <c r="BK1406"/>
  <c r="BK1402"/>
  <c r="J1398"/>
  <c r="BK1390"/>
  <c r="BK1360"/>
  <c r="J1349"/>
  <c r="BK1257"/>
  <c r="BK1186"/>
  <c r="J1155"/>
  <c r="BK1100"/>
  <c r="J1088"/>
  <c r="J1057"/>
  <c r="BK1034"/>
  <c r="J1015"/>
  <c r="J992"/>
  <c r="BK977"/>
  <c r="BK906"/>
  <c r="J839"/>
  <c r="BK724"/>
  <c r="BK676"/>
  <c r="BK659"/>
  <c r="J586"/>
  <c r="J536"/>
  <c r="J495"/>
  <c r="BK481"/>
  <c r="BK435"/>
  <c r="BK408"/>
  <c r="J394"/>
  <c r="J368"/>
  <c r="BK360"/>
  <c r="BK336"/>
  <c r="BK267"/>
  <c r="J233"/>
  <c r="BK218"/>
  <c r="BK187"/>
  <c r="BK160"/>
  <c r="J1941"/>
  <c r="BK1859"/>
  <c r="BK1775"/>
  <c r="J1713"/>
  <c r="J1611"/>
  <c r="J1546"/>
  <c r="BK1472"/>
  <c r="J1463"/>
  <c r="J1453"/>
  <c r="BK1442"/>
  <c r="J1438"/>
  <c r="J1427"/>
  <c r="J1421"/>
  <c r="J1413"/>
  <c r="J1408"/>
  <c r="J1397"/>
  <c r="J1393"/>
  <c r="J1390"/>
  <c r="BK1362"/>
  <c r="J1347"/>
  <c r="BK1326"/>
  <c r="J1257"/>
  <c r="J1186"/>
  <c r="J1142"/>
  <c r="BK1083"/>
  <c r="BK1053"/>
  <c r="J1022"/>
  <c r="BK1003"/>
  <c r="BK976"/>
  <c r="BK964"/>
  <c r="J906"/>
  <c r="BK875"/>
  <c r="J718"/>
  <c r="BK697"/>
  <c r="J670"/>
  <c r="BK640"/>
  <c r="BK616"/>
  <c r="J597"/>
  <c r="BK491"/>
  <c r="J475"/>
  <c r="BK394"/>
  <c r="J376"/>
  <c r="BK350"/>
  <c r="BK233"/>
  <c r="BK226"/>
  <c r="J179"/>
  <c r="J169"/>
  <c r="J151"/>
  <c r="J1971"/>
  <c r="BK1861"/>
  <c r="BK1782"/>
  <c r="J1678"/>
  <c r="BK1628"/>
  <c r="BK1538"/>
  <c r="BK1520"/>
  <c r="J1508"/>
  <c r="BK1490"/>
  <c r="J1480"/>
  <c r="BK1468"/>
  <c r="BK1458"/>
  <c r="BK1453"/>
  <c r="J1446"/>
  <c r="J1436"/>
  <c r="BK1429"/>
  <c r="BK1421"/>
  <c r="J1416"/>
  <c r="BK1400"/>
  <c r="BK1391"/>
  <c r="J1343"/>
  <c r="BK1219"/>
  <c r="BK1155"/>
  <c r="J1096"/>
  <c r="BK1088"/>
  <c r="BK1055"/>
  <c r="BK1032"/>
  <c r="BK1020"/>
  <c r="J988"/>
  <c r="BK985"/>
  <c r="J977"/>
  <c r="J964"/>
  <c r="BK959"/>
  <c r="BK839"/>
  <c r="J791"/>
  <c r="BK718"/>
  <c r="BK708"/>
  <c r="BK673"/>
  <c r="BK664"/>
  <c r="J620"/>
  <c r="BK559"/>
  <c r="BK532"/>
  <c r="J489"/>
  <c r="J417"/>
  <c r="J373"/>
  <c r="J360"/>
  <c r="J332"/>
  <c r="J320"/>
  <c r="J267"/>
  <c r="J236"/>
  <c r="J220"/>
  <c r="BK179"/>
  <c i="3" r="J384"/>
  <c r="BK378"/>
  <c r="J367"/>
  <c r="BK330"/>
  <c r="J312"/>
  <c r="BK291"/>
  <c r="J287"/>
  <c r="BK283"/>
  <c r="BK263"/>
  <c r="J252"/>
  <c r="BK239"/>
  <c r="BK227"/>
  <c r="BK217"/>
  <c r="J198"/>
  <c r="BK178"/>
  <c r="BK167"/>
  <c r="BK144"/>
  <c r="BK399"/>
  <c r="J393"/>
  <c r="BK382"/>
  <c r="BK343"/>
  <c r="BK315"/>
  <c r="BK287"/>
  <c r="BK273"/>
  <c r="J263"/>
  <c r="J251"/>
  <c r="J245"/>
  <c r="BK237"/>
  <c r="J229"/>
  <c r="BK210"/>
  <c r="J186"/>
  <c r="BK157"/>
  <c r="J147"/>
  <c r="J403"/>
  <c r="J386"/>
  <c r="J374"/>
  <c r="BK360"/>
  <c r="J349"/>
  <c r="BK339"/>
  <c r="J327"/>
  <c r="J309"/>
  <c r="BK288"/>
  <c r="BK269"/>
  <c r="BK254"/>
  <c r="J246"/>
  <c r="J237"/>
  <c r="J217"/>
  <c r="J209"/>
  <c r="BK192"/>
  <c r="J180"/>
  <c r="J170"/>
  <c r="J161"/>
  <c r="J140"/>
  <c r="BK391"/>
  <c r="BK376"/>
  <c r="BK349"/>
  <c r="BK318"/>
  <c r="BK281"/>
  <c r="BK261"/>
  <c r="J254"/>
  <c r="BK246"/>
  <c r="J233"/>
  <c r="J210"/>
  <c r="BK201"/>
  <c r="J188"/>
  <c r="BK172"/>
  <c r="J167"/>
  <c r="J163"/>
  <c r="BK147"/>
  <c i="4" r="BK479"/>
  <c r="J458"/>
  <c r="J429"/>
  <c r="J423"/>
  <c r="J413"/>
  <c r="BK409"/>
  <c r="J399"/>
  <c r="J388"/>
  <c r="BK376"/>
  <c r="J368"/>
  <c r="J361"/>
  <c r="J349"/>
  <c r="BK341"/>
  <c r="J333"/>
  <c r="J326"/>
  <c r="J318"/>
  <c r="J303"/>
  <c r="BK293"/>
  <c r="J286"/>
  <c r="J279"/>
  <c r="BK274"/>
  <c r="J267"/>
  <c r="BK257"/>
  <c r="J228"/>
  <c r="J222"/>
  <c r="BK198"/>
  <c r="BK173"/>
  <c r="BK158"/>
  <c r="J143"/>
  <c r="J472"/>
  <c r="BK456"/>
  <c r="J435"/>
  <c r="BK419"/>
  <c r="J401"/>
  <c r="BK379"/>
  <c r="BK364"/>
  <c r="J355"/>
  <c r="BK340"/>
  <c r="J332"/>
  <c r="BK328"/>
  <c r="BK322"/>
  <c r="J307"/>
  <c r="J273"/>
  <c r="BK268"/>
  <c r="J254"/>
  <c r="J238"/>
  <c r="J232"/>
  <c r="J220"/>
  <c r="J209"/>
  <c r="J173"/>
  <c r="J160"/>
  <c r="BK151"/>
  <c r="BK469"/>
  <c r="J462"/>
  <c r="BK446"/>
  <c r="BK431"/>
  <c r="BK401"/>
  <c r="J379"/>
  <c r="J367"/>
  <c r="J351"/>
  <c r="J338"/>
  <c r="BK329"/>
  <c r="J322"/>
  <c r="J311"/>
  <c r="J301"/>
  <c r="J295"/>
  <c r="BK283"/>
  <c r="BK269"/>
  <c r="BK260"/>
  <c r="J250"/>
  <c r="BK243"/>
  <c r="J218"/>
  <c r="J212"/>
  <c r="J198"/>
  <c r="J177"/>
  <c r="J162"/>
  <c r="BK483"/>
  <c r="J475"/>
  <c r="BK467"/>
  <c r="J454"/>
  <c r="J441"/>
  <c r="BK423"/>
  <c r="BK407"/>
  <c r="J397"/>
  <c r="J376"/>
  <c r="BK371"/>
  <c r="BK349"/>
  <c r="BK330"/>
  <c r="J320"/>
  <c r="J316"/>
  <c r="BK307"/>
  <c r="J293"/>
  <c r="BK275"/>
  <c r="BK267"/>
  <c r="J256"/>
  <c r="BK248"/>
  <c r="J236"/>
  <c r="BK224"/>
  <c r="J207"/>
  <c r="J175"/>
  <c r="J163"/>
  <c r="J152"/>
  <c r="J141"/>
  <c i="5" r="BK512"/>
  <c r="J503"/>
  <c r="J495"/>
  <c r="J483"/>
  <c r="BK470"/>
  <c r="J449"/>
  <c r="J442"/>
  <c r="J433"/>
  <c r="BK424"/>
  <c r="BK420"/>
  <c r="J404"/>
  <c r="BK392"/>
  <c r="BK374"/>
  <c r="J356"/>
  <c r="J345"/>
  <c r="J340"/>
  <c r="BK331"/>
  <c r="BK309"/>
  <c r="BK302"/>
  <c r="J296"/>
  <c r="BK282"/>
  <c r="J273"/>
  <c r="J270"/>
  <c r="BK258"/>
  <c r="J253"/>
  <c r="J240"/>
  <c r="BK227"/>
  <c r="J223"/>
  <c r="J214"/>
  <c r="BK201"/>
  <c r="J194"/>
  <c r="BK189"/>
  <c r="BK178"/>
  <c r="J162"/>
  <c r="J149"/>
  <c r="BK135"/>
  <c r="J497"/>
  <c r="J485"/>
  <c r="J477"/>
  <c r="BK467"/>
  <c r="J448"/>
  <c r="J437"/>
  <c r="BK423"/>
  <c r="BK401"/>
  <c r="J396"/>
  <c r="J379"/>
  <c r="J371"/>
  <c r="BK364"/>
  <c r="J355"/>
  <c r="BK345"/>
  <c r="J334"/>
  <c r="J314"/>
  <c r="BK306"/>
  <c r="J291"/>
  <c r="BK279"/>
  <c r="J269"/>
  <c r="J250"/>
  <c r="J243"/>
  <c r="BK237"/>
  <c r="BK219"/>
  <c r="J200"/>
  <c r="BK185"/>
  <c r="BK177"/>
  <c r="J165"/>
  <c r="BK163"/>
  <c r="J145"/>
  <c r="BK488"/>
  <c r="BK479"/>
  <c r="J474"/>
  <c r="J462"/>
  <c r="BK437"/>
  <c r="J415"/>
  <c r="J409"/>
  <c r="BK404"/>
  <c r="J395"/>
  <c r="BK376"/>
  <c r="BK368"/>
  <c r="J361"/>
  <c r="BK339"/>
  <c r="J333"/>
  <c r="J325"/>
  <c r="J317"/>
  <c r="J311"/>
  <c r="J293"/>
  <c r="J282"/>
  <c r="J275"/>
  <c r="BK267"/>
  <c r="J258"/>
  <c r="BK244"/>
  <c r="J237"/>
  <c r="J234"/>
  <c r="J213"/>
  <c r="J203"/>
  <c r="BK182"/>
  <c r="BK172"/>
  <c r="J164"/>
  <c r="BK155"/>
  <c r="J137"/>
  <c r="BK507"/>
  <c r="BK495"/>
  <c r="BK477"/>
  <c r="BK465"/>
  <c r="BK454"/>
  <c r="BK430"/>
  <c r="BK426"/>
  <c r="BK412"/>
  <c r="BK393"/>
  <c r="J387"/>
  <c r="BK381"/>
  <c r="J358"/>
  <c r="J346"/>
  <c r="BK334"/>
  <c r="BK329"/>
  <c r="BK322"/>
  <c r="J309"/>
  <c r="J299"/>
  <c r="BK291"/>
  <c r="J285"/>
  <c r="J267"/>
  <c r="J241"/>
  <c r="BK229"/>
  <c r="J217"/>
  <c r="BK207"/>
  <c r="J195"/>
  <c r="J185"/>
  <c r="J160"/>
  <c r="J158"/>
  <c r="J153"/>
  <c r="BK139"/>
  <c i="6" r="BK208"/>
  <c r="J203"/>
  <c r="J184"/>
  <c r="BK167"/>
  <c r="J150"/>
  <c r="J143"/>
  <c r="J127"/>
  <c r="BK212"/>
  <c r="J208"/>
  <c r="BK203"/>
  <c r="BK186"/>
  <c r="BK178"/>
  <c r="BK163"/>
  <c r="BK150"/>
  <c r="BK144"/>
  <c r="BK136"/>
  <c r="BK215"/>
  <c r="J210"/>
  <c r="BK204"/>
  <c r="J183"/>
  <c r="BK175"/>
  <c r="J160"/>
  <c r="J151"/>
  <c r="J196"/>
  <c r="BK184"/>
  <c r="J168"/>
  <c r="BK157"/>
  <c r="J141"/>
  <c r="J136"/>
  <c r="BK127"/>
  <c i="7" r="J193"/>
  <c r="J180"/>
  <c r="J168"/>
  <c r="BK145"/>
  <c r="BK127"/>
  <c r="BK193"/>
  <c r="BK190"/>
  <c r="J174"/>
  <c r="BK166"/>
  <c r="BK158"/>
  <c r="BK148"/>
  <c r="J190"/>
  <c r="BK163"/>
  <c r="J154"/>
  <c r="J130"/>
  <c i="8" r="J196"/>
  <c r="BK189"/>
  <c r="BK175"/>
  <c r="J159"/>
  <c r="BK140"/>
  <c r="J192"/>
  <c r="BK181"/>
  <c r="J172"/>
  <c r="BK144"/>
  <c r="BK124"/>
  <c r="J193"/>
  <c r="J188"/>
  <c r="BK159"/>
  <c r="J147"/>
  <c r="J140"/>
  <c r="J133"/>
  <c r="J124"/>
  <c i="9" r="BK178"/>
  <c r="BK174"/>
  <c r="J162"/>
  <c r="J150"/>
  <c r="J140"/>
  <c r="BK130"/>
  <c r="J178"/>
  <c r="J174"/>
  <c r="J165"/>
  <c r="BK158"/>
  <c r="J147"/>
  <c r="BK137"/>
  <c r="J130"/>
  <c r="J124"/>
  <c i="10" r="BK211"/>
  <c r="J188"/>
  <c r="J175"/>
  <c r="BK165"/>
  <c r="J157"/>
  <c r="J151"/>
  <c r="J139"/>
  <c r="J121"/>
  <c r="J206"/>
  <c r="J193"/>
  <c r="BK214"/>
  <c r="J198"/>
  <c r="BK188"/>
  <c r="BK177"/>
  <c r="J169"/>
  <c r="J163"/>
  <c r="J155"/>
  <c r="BK143"/>
  <c r="J133"/>
  <c r="J123"/>
  <c r="J184"/>
  <c r="BK173"/>
  <c r="J153"/>
  <c r="J141"/>
  <c r="BK133"/>
  <c r="BK121"/>
  <c i="11" r="BK243"/>
  <c r="J238"/>
  <c r="BK228"/>
  <c r="J221"/>
  <c r="BK214"/>
  <c r="J204"/>
  <c r="J182"/>
  <c r="BK169"/>
  <c r="BK148"/>
  <c r="J129"/>
  <c r="J214"/>
  <c r="J198"/>
  <c r="J179"/>
  <c r="BK151"/>
  <c r="BK139"/>
  <c r="J123"/>
  <c r="J243"/>
  <c r="J239"/>
  <c r="J231"/>
  <c r="BK218"/>
  <c r="J201"/>
  <c r="J188"/>
  <c r="J169"/>
  <c r="BK154"/>
  <c r="J139"/>
  <c i="12" r="BK195"/>
  <c r="BK190"/>
  <c r="J153"/>
  <c r="BK122"/>
  <c r="BK181"/>
  <c r="BK144"/>
  <c r="J121"/>
  <c r="BK184"/>
  <c r="BK161"/>
  <c r="J147"/>
  <c r="J126"/>
  <c r="J122"/>
  <c r="J190"/>
  <c r="J161"/>
  <c r="J148"/>
  <c r="J132"/>
  <c i="13" r="J396"/>
  <c r="BK390"/>
  <c r="J382"/>
  <c r="BK358"/>
  <c r="BK322"/>
  <c r="J314"/>
  <c r="BK300"/>
  <c r="BK281"/>
  <c r="J265"/>
  <c r="BK257"/>
  <c r="BK227"/>
  <c r="BK219"/>
  <c r="J187"/>
  <c r="BK172"/>
  <c r="J164"/>
  <c r="J143"/>
  <c r="BK388"/>
  <c r="J376"/>
  <c r="J368"/>
  <c r="J354"/>
  <c r="BK344"/>
  <c r="BK330"/>
  <c r="J318"/>
  <c r="J302"/>
  <c r="BK291"/>
  <c r="BK277"/>
  <c r="J269"/>
  <c r="BK255"/>
  <c r="J231"/>
  <c r="J221"/>
  <c r="BK213"/>
  <c r="J203"/>
  <c r="J189"/>
  <c r="BK166"/>
  <c r="J160"/>
  <c r="J153"/>
  <c r="BK143"/>
  <c r="J136"/>
  <c r="J402"/>
  <c r="BK370"/>
  <c r="J360"/>
  <c r="BK350"/>
  <c r="J336"/>
  <c r="J320"/>
  <c r="BK296"/>
  <c r="J281"/>
  <c r="BK253"/>
  <c r="BK243"/>
  <c r="J219"/>
  <c r="BK209"/>
  <c r="J199"/>
  <c r="J172"/>
  <c r="J159"/>
  <c r="J141"/>
  <c r="BK128"/>
  <c r="BK396"/>
  <c r="J390"/>
  <c r="BK376"/>
  <c r="BK356"/>
  <c r="J338"/>
  <c r="BK312"/>
  <c r="BK287"/>
  <c r="BK275"/>
  <c r="BK263"/>
  <c r="J243"/>
  <c r="J233"/>
  <c r="BK223"/>
  <c r="BK199"/>
  <c r="BK189"/>
  <c r="BK181"/>
  <c r="BK153"/>
  <c r="J128"/>
  <c i="14" r="J158"/>
  <c r="J151"/>
  <c r="J143"/>
  <c r="BK140"/>
  <c r="BK134"/>
  <c r="BK126"/>
  <c r="BK158"/>
  <c r="BK151"/>
  <c r="BK145"/>
  <c r="J141"/>
  <c r="BK138"/>
  <c r="J134"/>
  <c r="BK128"/>
  <c r="J123"/>
  <c i="2" r="J2257"/>
  <c r="J1999"/>
  <c r="BK1941"/>
  <c r="J1859"/>
  <c r="BK1830"/>
  <c r="BK1711"/>
  <c r="J1548"/>
  <c r="BK1526"/>
  <c r="J1512"/>
  <c r="J1471"/>
  <c r="J1460"/>
  <c r="J1450"/>
  <c r="BK1444"/>
  <c r="BK1430"/>
  <c r="BK1426"/>
  <c r="BK1419"/>
  <c r="BK1410"/>
  <c r="J1406"/>
  <c r="BK1389"/>
  <c r="J1354"/>
  <c r="BK1343"/>
  <c r="BK1331"/>
  <c r="BK1198"/>
  <c r="J1159"/>
  <c r="J1100"/>
  <c r="BK1060"/>
  <c r="J1029"/>
  <c r="J1013"/>
  <c r="J985"/>
  <c r="BK969"/>
  <c r="BK961"/>
  <c r="J921"/>
  <c r="J873"/>
  <c r="J747"/>
  <c r="J667"/>
  <c r="J656"/>
  <c r="BK620"/>
  <c r="BK599"/>
  <c r="J493"/>
  <c r="J426"/>
  <c r="BK392"/>
  <c r="BK365"/>
  <c r="BK342"/>
  <c r="J326"/>
  <c r="J315"/>
  <c r="BK238"/>
  <c r="J214"/>
  <c r="J196"/>
  <c r="BK165"/>
  <c r="BK151"/>
  <c r="BK1971"/>
  <c r="BK1962"/>
  <c r="BK1865"/>
  <c r="J1738"/>
  <c r="BK1682"/>
  <c r="J1621"/>
  <c r="J1526"/>
  <c r="BK1508"/>
  <c r="BK1497"/>
  <c r="J1490"/>
  <c r="BK1476"/>
  <c r="J1473"/>
  <c r="J1464"/>
  <c r="BK1461"/>
  <c r="BK1454"/>
  <c r="J1448"/>
  <c r="J1440"/>
  <c r="BK1434"/>
  <c r="J1420"/>
  <c r="BK1411"/>
  <c r="BK1405"/>
  <c r="J1403"/>
  <c r="BK1399"/>
  <c r="BK1393"/>
  <c r="BK1367"/>
  <c r="BK1347"/>
  <c r="J1225"/>
  <c r="BK1179"/>
  <c r="J1124"/>
  <c r="BK1090"/>
  <c r="J1064"/>
  <c r="J1040"/>
  <c r="BK1005"/>
  <c r="J989"/>
  <c r="BK972"/>
  <c r="BK941"/>
  <c r="BK873"/>
  <c r="BK787"/>
  <c r="J708"/>
  <c r="BK666"/>
  <c r="J640"/>
  <c r="J559"/>
  <c r="J520"/>
  <c r="J483"/>
  <c r="J386"/>
  <c r="J343"/>
  <c r="BK332"/>
  <c r="J255"/>
  <c r="BK220"/>
  <c r="BK196"/>
  <c r="J149"/>
  <c r="J1863"/>
  <c r="J1782"/>
  <c r="BK1738"/>
  <c r="J1642"/>
  <c r="BK1548"/>
  <c r="BK1473"/>
  <c r="J1465"/>
  <c r="BK1456"/>
  <c r="J1445"/>
  <c r="BK1439"/>
  <c r="J1431"/>
  <c r="BK1425"/>
  <c r="J1417"/>
  <c r="J1409"/>
  <c r="BK1398"/>
  <c r="BK1394"/>
  <c r="J1387"/>
  <c r="J1375"/>
  <c r="J1350"/>
  <c r="BK1337"/>
  <c r="J1318"/>
  <c r="BK1225"/>
  <c r="BK1147"/>
  <c r="BK1097"/>
  <c r="J1055"/>
  <c r="J1034"/>
  <c r="J990"/>
  <c r="BK970"/>
  <c r="J954"/>
  <c r="BK904"/>
  <c r="J829"/>
  <c r="BK710"/>
  <c r="BK671"/>
  <c r="J654"/>
  <c r="J631"/>
  <c r="J574"/>
  <c r="J485"/>
  <c r="BK460"/>
  <c r="BK386"/>
  <c r="J367"/>
  <c r="BK323"/>
  <c r="J228"/>
  <c r="J203"/>
  <c r="BK171"/>
  <c r="BK158"/>
  <c r="J1973"/>
  <c r="BK1964"/>
  <c r="BK1777"/>
  <c r="J1676"/>
  <c r="BK1546"/>
  <c r="J1528"/>
  <c r="J1518"/>
  <c r="BK1512"/>
  <c r="J1493"/>
  <c r="BK1484"/>
  <c r="BK1475"/>
  <c r="J1467"/>
  <c r="BK1464"/>
  <c r="BK1452"/>
  <c r="J1444"/>
  <c r="J1432"/>
  <c r="J1424"/>
  <c r="BK1417"/>
  <c r="J1402"/>
  <c r="BK1387"/>
  <c r="BK1345"/>
  <c r="BK1188"/>
  <c r="BK1153"/>
  <c r="J1094"/>
  <c r="BK1061"/>
  <c r="BK1040"/>
  <c r="J1005"/>
  <c r="J986"/>
  <c r="BK982"/>
  <c r="J972"/>
  <c r="BK960"/>
  <c r="BK893"/>
  <c r="BK879"/>
  <c r="BK826"/>
  <c r="J724"/>
  <c r="J676"/>
  <c r="BK667"/>
  <c r="BK629"/>
  <c r="J557"/>
  <c r="J497"/>
  <c r="J460"/>
  <c r="BK381"/>
  <c r="BK364"/>
  <c r="J338"/>
  <c r="J322"/>
  <c r="BK312"/>
  <c r="J238"/>
  <c r="BK210"/>
  <c r="J161"/>
  <c i="3" r="BK380"/>
  <c r="BK370"/>
  <c r="BK356"/>
  <c r="J294"/>
  <c r="J279"/>
  <c r="BK277"/>
  <c r="J273"/>
  <c r="J259"/>
  <c r="J247"/>
  <c r="BK243"/>
  <c r="J226"/>
  <c r="J201"/>
  <c r="BK180"/>
  <c r="BK169"/>
  <c r="J157"/>
  <c r="BK403"/>
  <c r="BK397"/>
  <c r="BK386"/>
  <c r="BK346"/>
  <c r="J324"/>
  <c r="J286"/>
  <c r="J271"/>
  <c r="J255"/>
  <c r="BK247"/>
  <c r="J241"/>
  <c r="BK233"/>
  <c r="J223"/>
  <c r="J192"/>
  <c r="J164"/>
  <c r="J153"/>
  <c r="BK138"/>
  <c r="BK389"/>
  <c r="J376"/>
  <c r="BK363"/>
  <c r="J353"/>
  <c r="J340"/>
  <c r="J330"/>
  <c r="J318"/>
  <c r="BK303"/>
  <c r="J283"/>
  <c r="BK266"/>
  <c r="BK248"/>
  <c r="BK235"/>
  <c r="BK223"/>
  <c r="BK212"/>
  <c r="BK194"/>
  <c r="J184"/>
  <c r="BK174"/>
  <c r="BK168"/>
  <c r="BK142"/>
  <c r="BK393"/>
  <c r="J378"/>
  <c r="J356"/>
  <c r="J346"/>
  <c r="J333"/>
  <c r="J303"/>
  <c r="BK279"/>
  <c r="J256"/>
  <c r="BK251"/>
  <c r="BK241"/>
  <c r="J219"/>
  <c r="BK206"/>
  <c r="BK151"/>
  <c i="4" r="J481"/>
  <c r="J469"/>
  <c r="BK452"/>
  <c r="BK425"/>
  <c r="J419"/>
  <c r="J407"/>
  <c r="BK363"/>
  <c r="J344"/>
  <c r="J336"/>
  <c r="J321"/>
  <c r="BK317"/>
  <c r="J300"/>
  <c r="J287"/>
  <c r="BK281"/>
  <c r="J272"/>
  <c r="BK262"/>
  <c r="J252"/>
  <c r="BK220"/>
  <c r="J191"/>
  <c r="J165"/>
  <c r="BK149"/>
  <c r="BK474"/>
  <c r="J468"/>
  <c r="BK441"/>
  <c r="J421"/>
  <c r="J409"/>
  <c r="J385"/>
  <c r="BK366"/>
  <c r="BK357"/>
  <c r="J341"/>
  <c r="BK336"/>
  <c r="BK331"/>
  <c r="J325"/>
  <c r="BK315"/>
  <c r="BK295"/>
  <c r="J269"/>
  <c r="J260"/>
  <c r="J242"/>
  <c r="J233"/>
  <c r="J226"/>
  <c r="J196"/>
  <c r="J166"/>
  <c r="BK152"/>
  <c r="J467"/>
  <c r="BK460"/>
  <c r="J443"/>
  <c r="BK433"/>
  <c r="BK417"/>
  <c r="BK385"/>
  <c r="J369"/>
  <c r="BK355"/>
  <c r="J342"/>
  <c r="BK332"/>
  <c r="J324"/>
  <c r="J317"/>
  <c r="BK300"/>
  <c r="J291"/>
  <c r="J281"/>
  <c r="J268"/>
  <c r="J257"/>
  <c r="J244"/>
  <c r="J234"/>
  <c r="J214"/>
  <c r="BK205"/>
  <c r="BK188"/>
  <c r="BK170"/>
  <c r="BK136"/>
  <c r="J483"/>
  <c r="J471"/>
  <c r="J456"/>
  <c r="J446"/>
  <c r="J437"/>
  <c r="J415"/>
  <c r="J403"/>
  <c r="BK394"/>
  <c r="J374"/>
  <c r="J357"/>
  <c r="J335"/>
  <c r="BK325"/>
  <c r="BK318"/>
  <c r="BK311"/>
  <c r="J305"/>
  <c r="J289"/>
  <c r="J274"/>
  <c r="J266"/>
  <c r="BK246"/>
  <c r="BK242"/>
  <c r="BK226"/>
  <c r="BK212"/>
  <c r="BK177"/>
  <c r="BK165"/>
  <c r="J158"/>
  <c r="J147"/>
  <c r="BK139"/>
  <c i="5" r="J510"/>
  <c r="J499"/>
  <c r="J491"/>
  <c r="J480"/>
  <c r="BK452"/>
  <c r="BK448"/>
  <c r="J440"/>
  <c r="J430"/>
  <c r="BK421"/>
  <c r="BK405"/>
  <c r="J390"/>
  <c r="BK373"/>
  <c r="J352"/>
  <c r="J339"/>
  <c r="BK320"/>
  <c r="J300"/>
  <c r="J290"/>
  <c r="BK276"/>
  <c r="J271"/>
  <c r="BK261"/>
  <c r="J255"/>
  <c r="J244"/>
  <c r="J226"/>
  <c r="BK217"/>
  <c r="BK211"/>
  <c r="BK195"/>
  <c r="J191"/>
  <c r="BK174"/>
  <c r="BK161"/>
  <c r="J151"/>
  <c r="BK510"/>
  <c r="BK501"/>
  <c r="BK491"/>
  <c r="BK482"/>
  <c r="BK476"/>
  <c r="J465"/>
  <c r="J446"/>
  <c r="BK436"/>
  <c r="BK418"/>
  <c r="BK411"/>
  <c r="J398"/>
  <c r="J384"/>
  <c r="J368"/>
  <c r="J359"/>
  <c r="J350"/>
  <c r="BK340"/>
  <c r="BK328"/>
  <c r="BK311"/>
  <c r="J302"/>
  <c r="BK285"/>
  <c r="BK272"/>
  <c r="BK256"/>
  <c r="BK246"/>
  <c r="J236"/>
  <c r="J229"/>
  <c r="J211"/>
  <c r="BK188"/>
  <c r="J183"/>
  <c r="J178"/>
  <c r="BK170"/>
  <c r="J161"/>
  <c r="J143"/>
  <c r="BK483"/>
  <c r="J476"/>
  <c r="J467"/>
  <c r="BK459"/>
  <c r="J454"/>
  <c r="BK445"/>
  <c r="J439"/>
  <c r="J421"/>
  <c r="BK414"/>
  <c r="J407"/>
  <c r="J401"/>
  <c r="J389"/>
  <c r="BK379"/>
  <c r="BK371"/>
  <c r="J364"/>
  <c r="BK355"/>
  <c r="BK336"/>
  <c r="BK324"/>
  <c r="BK308"/>
  <c r="BK287"/>
  <c r="BK281"/>
  <c r="BK273"/>
  <c r="J266"/>
  <c r="BK253"/>
  <c r="BK247"/>
  <c r="BK238"/>
  <c r="J235"/>
  <c r="J219"/>
  <c r="J207"/>
  <c r="BK192"/>
  <c r="J175"/>
  <c r="BK167"/>
  <c r="J157"/>
  <c r="BK151"/>
  <c r="J508"/>
  <c r="BK499"/>
  <c r="BK486"/>
  <c r="BK473"/>
  <c r="BK462"/>
  <c r="BK457"/>
  <c r="J431"/>
  <c r="J424"/>
  <c r="BK398"/>
  <c r="BK389"/>
  <c r="J383"/>
  <c r="J374"/>
  <c r="BK348"/>
  <c r="BK333"/>
  <c r="BK325"/>
  <c r="BK317"/>
  <c r="BK303"/>
  <c r="BK294"/>
  <c r="J287"/>
  <c r="BK250"/>
  <c r="BK233"/>
  <c r="BK223"/>
  <c r="BK210"/>
  <c r="BK203"/>
  <c r="BK194"/>
  <c r="BK175"/>
  <c r="BK159"/>
  <c r="J155"/>
  <c r="BK145"/>
  <c r="J135"/>
  <c i="6" r="J205"/>
  <c r="BK185"/>
  <c r="BK168"/>
  <c r="J155"/>
  <c r="J145"/>
  <c r="J140"/>
  <c r="BK124"/>
  <c r="J209"/>
  <c r="BK205"/>
  <c r="J199"/>
  <c r="J182"/>
  <c r="BK169"/>
  <c r="J156"/>
  <c r="BK145"/>
  <c r="BK142"/>
  <c r="BK134"/>
  <c r="J211"/>
  <c r="BK199"/>
  <c r="J187"/>
  <c r="J180"/>
  <c r="J172"/>
  <c r="BK154"/>
  <c r="J124"/>
  <c r="J185"/>
  <c r="J178"/>
  <c r="J163"/>
  <c r="BK155"/>
  <c r="J137"/>
  <c r="BK130"/>
  <c i="7" r="J192"/>
  <c r="BK174"/>
  <c r="J158"/>
  <c r="BK139"/>
  <c r="J197"/>
  <c r="J191"/>
  <c r="BK180"/>
  <c r="BK168"/>
  <c r="J159"/>
  <c r="BK151"/>
  <c r="BK136"/>
  <c r="J127"/>
  <c r="BK194"/>
  <c r="J177"/>
  <c r="BK157"/>
  <c r="J136"/>
  <c i="8" r="BK192"/>
  <c r="J181"/>
  <c r="J169"/>
  <c r="BK156"/>
  <c r="BK133"/>
  <c r="BK197"/>
  <c r="J189"/>
  <c r="BK178"/>
  <c r="J150"/>
  <c r="BK134"/>
  <c r="BK169"/>
  <c r="J156"/>
  <c r="J153"/>
  <c r="BK141"/>
  <c r="BK130"/>
  <c r="J121"/>
  <c i="9" r="BK176"/>
  <c r="BK173"/>
  <c r="BK165"/>
  <c r="J158"/>
  <c r="BK147"/>
  <c r="J137"/>
  <c r="J127"/>
  <c r="BK177"/>
  <c r="J173"/>
  <c r="BK162"/>
  <c r="J155"/>
  <c r="BK144"/>
  <c r="J136"/>
  <c i="10" r="J214"/>
  <c r="BK206"/>
  <c r="BK181"/>
  <c r="BK167"/>
  <c r="BK153"/>
  <c r="BK141"/>
  <c r="BK123"/>
  <c r="BK207"/>
  <c r="BK195"/>
  <c r="BK190"/>
  <c r="J207"/>
  <c r="BK193"/>
  <c r="BK175"/>
  <c r="BK171"/>
  <c r="BK161"/>
  <c r="BK151"/>
  <c r="BK139"/>
  <c r="BK129"/>
  <c r="J208"/>
  <c r="J177"/>
  <c r="J145"/>
  <c r="J135"/>
  <c r="J129"/>
  <c i="11" r="J242"/>
  <c r="BK239"/>
  <c r="J228"/>
  <c r="J218"/>
  <c r="BK207"/>
  <c r="BK185"/>
  <c r="J176"/>
  <c r="BK160"/>
  <c r="J135"/>
  <c r="BK123"/>
  <c r="BK194"/>
  <c r="BK166"/>
  <c r="J145"/>
  <c r="BK129"/>
  <c r="BK242"/>
  <c r="BK238"/>
  <c r="J225"/>
  <c r="BK217"/>
  <c r="BK204"/>
  <c r="BK191"/>
  <c r="BK175"/>
  <c r="J160"/>
  <c r="J148"/>
  <c r="J126"/>
  <c i="12" r="BK192"/>
  <c r="BK188"/>
  <c r="BK141"/>
  <c r="J184"/>
  <c r="BK173"/>
  <c r="BK135"/>
  <c r="BK194"/>
  <c r="J173"/>
  <c r="BK148"/>
  <c r="J129"/>
  <c r="BK121"/>
  <c r="J188"/>
  <c r="BK149"/>
  <c r="J135"/>
  <c i="13" r="J400"/>
  <c r="J388"/>
  <c r="BK380"/>
  <c r="BK334"/>
  <c r="BK320"/>
  <c r="J312"/>
  <c r="J306"/>
  <c r="J279"/>
  <c r="J263"/>
  <c r="J253"/>
  <c r="BK249"/>
  <c r="J223"/>
  <c r="J179"/>
  <c r="J170"/>
  <c r="J147"/>
  <c r="BK138"/>
  <c r="BK403"/>
  <c r="BK386"/>
  <c r="BK374"/>
  <c r="J362"/>
  <c r="J352"/>
  <c r="BK340"/>
  <c r="BK328"/>
  <c r="BK314"/>
  <c r="J300"/>
  <c r="J293"/>
  <c r="BK285"/>
  <c r="BK265"/>
  <c r="J251"/>
  <c r="J237"/>
  <c r="J217"/>
  <c r="J209"/>
  <c r="J195"/>
  <c r="J183"/>
  <c r="BK164"/>
  <c r="J157"/>
  <c r="J151"/>
  <c r="BK141"/>
  <c r="J403"/>
  <c r="BK368"/>
  <c r="BK362"/>
  <c r="J348"/>
  <c r="BK342"/>
  <c r="J330"/>
  <c r="J316"/>
  <c r="BK293"/>
  <c r="J271"/>
  <c r="J257"/>
  <c r="J241"/>
  <c r="J215"/>
  <c r="BK201"/>
  <c r="J191"/>
  <c r="J166"/>
  <c r="J155"/>
  <c r="BK134"/>
  <c r="BK126"/>
  <c r="J394"/>
  <c r="J378"/>
  <c r="BK364"/>
  <c r="BK336"/>
  <c r="BK308"/>
  <c r="J285"/>
  <c r="BK273"/>
  <c r="J259"/>
  <c r="BK241"/>
  <c r="BK237"/>
  <c r="J229"/>
  <c r="BK203"/>
  <c r="BK191"/>
  <c r="BK183"/>
  <c r="BK168"/>
  <c r="J132"/>
  <c i="14" r="J149"/>
  <c r="BK142"/>
  <c r="BK136"/>
  <c r="BK130"/>
  <c r="BK123"/>
  <c r="BK154"/>
  <c r="BK147"/>
  <c r="J142"/>
  <c r="J136"/>
  <c r="BK132"/>
  <c r="J126"/>
  <c i="2" r="BK2210"/>
  <c r="BK2069"/>
  <c r="J1964"/>
  <c r="J1935"/>
  <c r="J1857"/>
  <c r="BK1805"/>
  <c r="J1682"/>
  <c r="BK1621"/>
  <c r="BK1550"/>
  <c r="J1538"/>
  <c r="BK1516"/>
  <c r="BK1498"/>
  <c r="BK1470"/>
  <c r="J1461"/>
  <c r="J1452"/>
  <c r="J1442"/>
  <c r="BK1427"/>
  <c r="BK1422"/>
  <c r="J1414"/>
  <c r="J1407"/>
  <c r="J1395"/>
  <c r="J1360"/>
  <c r="J1348"/>
  <c r="J1337"/>
  <c r="J1326"/>
  <c r="BK1165"/>
  <c r="J1118"/>
  <c r="J1083"/>
  <c r="J1052"/>
  <c r="BK1023"/>
  <c r="BK986"/>
  <c r="J976"/>
  <c r="BK962"/>
  <c r="J904"/>
  <c r="J879"/>
  <c r="J789"/>
  <c r="J710"/>
  <c r="J666"/>
  <c r="BK638"/>
  <c r="BK613"/>
  <c r="BK520"/>
  <c r="BK485"/>
  <c r="BK399"/>
  <c r="BK376"/>
  <c r="J362"/>
  <c r="BK340"/>
  <c r="BK326"/>
  <c r="J312"/>
  <c r="BK231"/>
  <c r="BK212"/>
  <c r="BK177"/>
  <c r="BK163"/>
  <c i="1" r="AS94"/>
  <c i="2" r="J1469"/>
  <c r="J1458"/>
  <c r="BK1450"/>
  <c r="BK1443"/>
  <c r="BK1436"/>
  <c r="BK1431"/>
  <c r="BK1413"/>
  <c r="J1410"/>
  <c r="J1404"/>
  <c r="J1401"/>
  <c r="J1377"/>
  <c r="BK1350"/>
  <c r="BK1318"/>
  <c r="J1198"/>
  <c r="BK1172"/>
  <c r="BK1142"/>
  <c r="BK1098"/>
  <c r="BK1066"/>
  <c r="BK1042"/>
  <c r="BK1018"/>
  <c r="J1003"/>
  <c r="BK988"/>
  <c r="BK979"/>
  <c r="J969"/>
  <c r="J893"/>
  <c r="J826"/>
  <c r="BK728"/>
  <c r="BK680"/>
  <c r="J664"/>
  <c r="BK574"/>
  <c r="BK526"/>
  <c r="J491"/>
  <c r="BK450"/>
  <c r="BK417"/>
  <c r="J399"/>
  <c r="BK370"/>
  <c r="J344"/>
  <c r="BK310"/>
  <c r="BK236"/>
  <c r="J216"/>
  <c r="J171"/>
  <c r="BK2265"/>
  <c r="BK1935"/>
  <c r="BK1836"/>
  <c r="J1758"/>
  <c r="BK1676"/>
  <c r="J1550"/>
  <c r="BK1486"/>
  <c r="BK1467"/>
  <c r="J1455"/>
  <c r="J1441"/>
  <c r="BK1432"/>
  <c r="J1426"/>
  <c r="BK1418"/>
  <c r="BK1414"/>
  <c r="J1405"/>
  <c r="J1396"/>
  <c r="BK1392"/>
  <c r="J1389"/>
  <c r="BK1377"/>
  <c r="J1351"/>
  <c r="BK1341"/>
  <c r="J1331"/>
  <c r="J1258"/>
  <c r="J1179"/>
  <c r="J1138"/>
  <c r="J1066"/>
  <c r="BK1050"/>
  <c r="J1020"/>
  <c r="J982"/>
  <c r="J966"/>
  <c r="J941"/>
  <c r="J889"/>
  <c r="BK857"/>
  <c r="J714"/>
  <c r="J674"/>
  <c r="BK656"/>
  <c r="J633"/>
  <c r="J615"/>
  <c r="J571"/>
  <c r="BK483"/>
  <c r="J408"/>
  <c r="BK368"/>
  <c r="J340"/>
  <c r="J231"/>
  <c r="J212"/>
  <c r="J172"/>
  <c r="J163"/>
  <c r="J147"/>
  <c r="BK1970"/>
  <c r="BK1888"/>
  <c r="J1835"/>
  <c r="BK1758"/>
  <c r="BK1642"/>
  <c r="J1541"/>
  <c r="J1522"/>
  <c r="BK1515"/>
  <c r="BK1501"/>
  <c r="J1486"/>
  <c r="J1474"/>
  <c r="J1466"/>
  <c r="J1456"/>
  <c r="J1449"/>
  <c r="BK1441"/>
  <c r="BK1435"/>
  <c r="J1425"/>
  <c r="J1411"/>
  <c r="BK1397"/>
  <c r="BK1352"/>
  <c r="J1328"/>
  <c r="J1165"/>
  <c r="J1098"/>
  <c r="J1090"/>
  <c r="BK1057"/>
  <c r="BK1052"/>
  <c r="J1026"/>
  <c r="BK990"/>
  <c r="J987"/>
  <c r="J979"/>
  <c r="J968"/>
  <c r="J961"/>
  <c r="BK895"/>
  <c r="BK889"/>
  <c r="BK837"/>
  <c r="J728"/>
  <c r="J680"/>
  <c r="BK668"/>
  <c r="BK631"/>
  <c r="BK586"/>
  <c r="BK518"/>
  <c r="BK475"/>
  <c r="J392"/>
  <c r="BK367"/>
  <c r="J350"/>
  <c r="J336"/>
  <c r="J313"/>
  <c r="BK255"/>
  <c r="BK228"/>
  <c r="J187"/>
  <c r="BK167"/>
  <c i="3" r="J382"/>
  <c r="BK374"/>
  <c r="J360"/>
  <c r="J352"/>
  <c r="BK306"/>
  <c r="J274"/>
  <c r="J249"/>
  <c r="J231"/>
  <c r="J225"/>
  <c r="BK214"/>
  <c r="J194"/>
  <c r="BK177"/>
  <c r="BK149"/>
  <c r="J400"/>
  <c r="J391"/>
  <c r="BK384"/>
  <c r="J370"/>
  <c r="BK327"/>
  <c r="J291"/>
  <c r="BK274"/>
  <c r="BK256"/>
  <c r="J250"/>
  <c r="J243"/>
  <c r="J239"/>
  <c r="BK231"/>
  <c r="BK221"/>
  <c r="J206"/>
  <c r="BK182"/>
  <c r="BK155"/>
  <c r="J144"/>
  <c r="J399"/>
  <c r="J380"/>
  <c r="J365"/>
  <c r="BK357"/>
  <c r="J343"/>
  <c r="J336"/>
  <c r="BK324"/>
  <c r="J315"/>
  <c r="BK297"/>
  <c r="J277"/>
  <c r="J261"/>
  <c r="BK249"/>
  <c r="J242"/>
  <c r="BK225"/>
  <c r="J214"/>
  <c r="J196"/>
  <c r="BK188"/>
  <c r="J177"/>
  <c r="J169"/>
  <c r="J159"/>
  <c r="J138"/>
  <c r="J389"/>
  <c r="BK365"/>
  <c r="BK352"/>
  <c r="J339"/>
  <c r="J306"/>
  <c r="BK294"/>
  <c r="BK260"/>
  <c r="BK255"/>
  <c r="BK250"/>
  <c r="J224"/>
  <c r="BK198"/>
  <c r="BK184"/>
  <c r="BK153"/>
  <c r="J142"/>
  <c i="4" r="BK475"/>
  <c r="BK468"/>
  <c r="BK454"/>
  <c r="J427"/>
  <c r="J405"/>
  <c r="BK397"/>
  <c r="J382"/>
  <c r="BK374"/>
  <c r="BK367"/>
  <c r="BK351"/>
  <c r="BK339"/>
  <c r="J330"/>
  <c r="BK319"/>
  <c r="BK305"/>
  <c r="BK297"/>
  <c r="BK291"/>
  <c r="BK285"/>
  <c r="J277"/>
  <c r="J258"/>
  <c r="J251"/>
  <c r="BK214"/>
  <c r="J188"/>
  <c r="BK163"/>
  <c r="J151"/>
  <c r="J479"/>
  <c r="BK462"/>
  <c r="J452"/>
  <c r="J431"/>
  <c r="BK415"/>
  <c r="BK391"/>
  <c r="BK369"/>
  <c r="J359"/>
  <c r="J353"/>
  <c r="J339"/>
  <c r="J329"/>
  <c r="BK326"/>
  <c r="BK321"/>
  <c r="BK279"/>
  <c r="J262"/>
  <c r="BK250"/>
  <c r="BK236"/>
  <c r="J230"/>
  <c r="BK218"/>
  <c r="BK191"/>
  <c r="BK159"/>
  <c r="BK147"/>
  <c r="BK464"/>
  <c r="BK449"/>
  <c r="BK435"/>
  <c r="BK427"/>
  <c r="J391"/>
  <c r="J371"/>
  <c r="J366"/>
  <c r="BK344"/>
  <c r="J331"/>
  <c r="BK323"/>
  <c r="BK309"/>
  <c r="BK299"/>
  <c r="BK287"/>
  <c r="BK273"/>
  <c r="J265"/>
  <c r="BK258"/>
  <c r="J246"/>
  <c r="BK232"/>
  <c r="J211"/>
  <c r="BK200"/>
  <c r="BK182"/>
  <c r="BK166"/>
  <c r="J138"/>
  <c r="BK481"/>
  <c r="J474"/>
  <c r="J464"/>
  <c r="BK453"/>
  <c r="BK439"/>
  <c r="J417"/>
  <c r="BK405"/>
  <c r="BK388"/>
  <c r="J364"/>
  <c r="J347"/>
  <c r="BK324"/>
  <c r="J319"/>
  <c r="J314"/>
  <c r="J299"/>
  <c r="BK277"/>
  <c r="BK271"/>
  <c r="BK265"/>
  <c r="BK254"/>
  <c r="BK244"/>
  <c r="BK230"/>
  <c r="BK216"/>
  <c r="J200"/>
  <c r="BK168"/>
  <c r="J159"/>
  <c r="J149"/>
  <c r="BK143"/>
  <c r="J136"/>
  <c i="5" r="BK508"/>
  <c r="BK497"/>
  <c r="BK489"/>
  <c r="BK471"/>
  <c r="J451"/>
  <c r="J443"/>
  <c r="BK431"/>
  <c r="J414"/>
  <c r="BK399"/>
  <c r="BK383"/>
  <c r="J362"/>
  <c r="BK343"/>
  <c r="BK337"/>
  <c r="J328"/>
  <c r="J308"/>
  <c r="BK299"/>
  <c r="J294"/>
  <c r="BK278"/>
  <c r="BK266"/>
  <c r="J256"/>
  <c r="J246"/>
  <c r="BK232"/>
  <c r="BK221"/>
  <c r="BK213"/>
  <c r="J198"/>
  <c r="J192"/>
  <c r="J188"/>
  <c r="BK169"/>
  <c r="BK160"/>
  <c r="J147"/>
  <c r="BK494"/>
  <c r="J486"/>
  <c r="BK474"/>
  <c r="BK455"/>
  <c r="BK440"/>
  <c r="J428"/>
  <c r="BK415"/>
  <c r="BK395"/>
  <c r="J377"/>
  <c r="J370"/>
  <c r="BK361"/>
  <c r="J353"/>
  <c r="BK346"/>
  <c r="J329"/>
  <c r="J312"/>
  <c r="BK305"/>
  <c r="J288"/>
  <c r="BK284"/>
  <c r="BK275"/>
  <c r="J261"/>
  <c r="BK249"/>
  <c r="BK240"/>
  <c r="J233"/>
  <c r="J224"/>
  <c r="BK205"/>
  <c r="BK186"/>
  <c r="J180"/>
  <c r="J172"/>
  <c r="BK162"/>
  <c r="BK133"/>
  <c r="J482"/>
  <c r="BK468"/>
  <c r="BK461"/>
  <c r="J455"/>
  <c r="BK451"/>
  <c r="BK442"/>
  <c r="J426"/>
  <c r="J412"/>
  <c r="J405"/>
  <c r="J393"/>
  <c r="J381"/>
  <c r="BK370"/>
  <c r="BK362"/>
  <c r="J342"/>
  <c r="J331"/>
  <c r="J322"/>
  <c r="BK315"/>
  <c r="BK312"/>
  <c r="J276"/>
  <c r="BK269"/>
  <c r="BK263"/>
  <c r="BK252"/>
  <c r="BK241"/>
  <c r="BK226"/>
  <c r="BK208"/>
  <c r="J201"/>
  <c r="J177"/>
  <c r="J169"/>
  <c r="J159"/>
  <c r="BK153"/>
  <c r="J139"/>
  <c r="J512"/>
  <c r="BK503"/>
  <c r="BK485"/>
  <c r="J470"/>
  <c r="J459"/>
  <c r="J436"/>
  <c r="BK428"/>
  <c r="BK407"/>
  <c r="BK390"/>
  <c r="BK384"/>
  <c r="BK365"/>
  <c r="BK352"/>
  <c r="J337"/>
  <c r="BK330"/>
  <c r="J324"/>
  <c r="J315"/>
  <c r="BK300"/>
  <c r="BK293"/>
  <c r="BK288"/>
  <c r="BK255"/>
  <c r="BK235"/>
  <c r="J227"/>
  <c r="BK216"/>
  <c r="BK198"/>
  <c r="J186"/>
  <c r="BK165"/>
  <c r="BK156"/>
  <c r="J141"/>
  <c i="6" r="BK209"/>
  <c r="J193"/>
  <c r="BK182"/>
  <c r="BK151"/>
  <c r="J142"/>
  <c r="J130"/>
  <c r="BK211"/>
  <c r="J207"/>
  <c r="BK190"/>
  <c r="BK179"/>
  <c r="J166"/>
  <c r="J154"/>
  <c r="J146"/>
  <c r="BK137"/>
  <c r="J133"/>
  <c r="BK207"/>
  <c r="J190"/>
  <c r="J186"/>
  <c r="J179"/>
  <c r="J169"/>
  <c r="J144"/>
  <c r="J121"/>
  <c r="BK180"/>
  <c r="J167"/>
  <c r="BK156"/>
  <c r="BK140"/>
  <c r="J134"/>
  <c r="BK121"/>
  <c i="7" r="J186"/>
  <c r="BK171"/>
  <c r="J151"/>
  <c r="BK133"/>
  <c r="J194"/>
  <c r="BK186"/>
  <c r="J171"/>
  <c r="J163"/>
  <c r="J157"/>
  <c r="J145"/>
  <c r="J133"/>
  <c r="BK124"/>
  <c r="J183"/>
  <c r="BK159"/>
  <c r="J148"/>
  <c r="J124"/>
  <c i="8" r="J191"/>
  <c r="BK184"/>
  <c r="J166"/>
  <c r="BK150"/>
  <c r="J130"/>
  <c r="BK193"/>
  <c r="BK188"/>
  <c r="BK153"/>
  <c r="J141"/>
  <c r="J197"/>
  <c r="BK191"/>
  <c r="J175"/>
  <c r="BK166"/>
  <c r="J144"/>
  <c r="J134"/>
  <c r="J127"/>
  <c r="BK127"/>
  <c i="9" r="BK175"/>
  <c r="J168"/>
  <c r="BK155"/>
  <c r="J144"/>
  <c r="J133"/>
  <c r="BK124"/>
  <c r="J176"/>
  <c r="BK172"/>
  <c r="J159"/>
  <c r="BK150"/>
  <c r="BK140"/>
  <c r="BK127"/>
  <c i="10" r="J213"/>
  <c r="BK201"/>
  <c r="BK184"/>
  <c r="J161"/>
  <c r="BK155"/>
  <c r="J147"/>
  <c r="BK127"/>
  <c r="J211"/>
  <c r="BK198"/>
  <c r="BK147"/>
  <c r="BK208"/>
  <c r="J190"/>
  <c r="J173"/>
  <c r="J165"/>
  <c r="BK157"/>
  <c r="BK145"/>
  <c r="BK135"/>
  <c r="J125"/>
  <c r="J201"/>
  <c r="J179"/>
  <c r="J171"/>
  <c r="J143"/>
  <c r="BK131"/>
  <c i="11" r="J245"/>
  <c r="BK241"/>
  <c r="BK234"/>
  <c r="BK225"/>
  <c r="J217"/>
  <c r="BK201"/>
  <c r="BK179"/>
  <c r="J172"/>
  <c r="J154"/>
  <c r="BK132"/>
  <c r="J213"/>
  <c r="J191"/>
  <c r="J163"/>
  <c r="BK142"/>
  <c r="BK245"/>
  <c r="J241"/>
  <c r="J234"/>
  <c r="BK221"/>
  <c r="BK210"/>
  <c r="J194"/>
  <c r="BK176"/>
  <c r="BK163"/>
  <c r="J151"/>
  <c r="J132"/>
  <c i="12" r="J194"/>
  <c r="J189"/>
  <c r="BK165"/>
  <c r="J138"/>
  <c r="BK177"/>
  <c r="BK153"/>
  <c r="BK126"/>
  <c r="J193"/>
  <c r="J177"/>
  <c r="J149"/>
  <c r="BK132"/>
  <c r="J195"/>
  <c r="BK189"/>
  <c r="BK157"/>
  <c r="J141"/>
  <c i="13" r="BK402"/>
  <c r="BK392"/>
  <c r="J384"/>
  <c r="BK360"/>
  <c r="BK326"/>
  <c r="BK318"/>
  <c r="J308"/>
  <c r="J283"/>
  <c r="J273"/>
  <c r="J255"/>
  <c r="J225"/>
  <c r="BK211"/>
  <c r="J177"/>
  <c r="BK151"/>
  <c r="J130"/>
  <c r="J401"/>
  <c r="J380"/>
  <c r="J370"/>
  <c r="J358"/>
  <c r="BK348"/>
  <c r="BK338"/>
  <c r="J326"/>
  <c r="BK306"/>
  <c r="BK298"/>
  <c r="J287"/>
  <c r="J275"/>
  <c r="BK261"/>
  <c r="J249"/>
  <c r="BK229"/>
  <c r="BK215"/>
  <c r="J197"/>
  <c r="BK185"/>
  <c r="BK177"/>
  <c r="J162"/>
  <c r="BK155"/>
  <c r="J145"/>
  <c r="J138"/>
  <c r="BK401"/>
  <c r="J364"/>
  <c r="BK352"/>
  <c r="J344"/>
  <c r="J334"/>
  <c r="J310"/>
  <c r="J291"/>
  <c r="J267"/>
  <c r="BK245"/>
  <c r="BK233"/>
  <c r="J213"/>
  <c r="BK205"/>
  <c r="BK197"/>
  <c r="J168"/>
  <c r="BK157"/>
  <c r="BK136"/>
  <c r="BK130"/>
  <c r="BK400"/>
  <c r="J392"/>
  <c r="J372"/>
  <c r="J350"/>
  <c r="J328"/>
  <c r="BK304"/>
  <c r="BK283"/>
  <c r="BK267"/>
  <c r="J245"/>
  <c r="J235"/>
  <c r="BK225"/>
  <c r="J201"/>
  <c r="BK193"/>
  <c r="J185"/>
  <c r="BK175"/>
  <c r="J134"/>
  <c r="J126"/>
  <c i="14" r="J156"/>
  <c r="J147"/>
  <c r="BK141"/>
  <c r="J135"/>
  <c r="J128"/>
  <c i="2" r="J2265"/>
  <c r="J2210"/>
  <c r="J1970"/>
  <c r="BK1914"/>
  <c r="J1836"/>
  <c r="J1777"/>
  <c r="BK1678"/>
  <c r="J1582"/>
  <c r="BK1541"/>
  <c r="BK1522"/>
  <c r="J1515"/>
  <c r="J1497"/>
  <c r="BK1466"/>
  <c r="J1459"/>
  <c r="BK1448"/>
  <c r="J1443"/>
  <c r="J1429"/>
  <c r="BK1424"/>
  <c r="BK1416"/>
  <c r="BK1409"/>
  <c r="BK1401"/>
  <c r="BK1381"/>
  <c r="J1352"/>
  <c r="J1341"/>
  <c r="BK1328"/>
  <c r="J1188"/>
  <c r="BK1138"/>
  <c r="BK1092"/>
  <c r="J1061"/>
  <c r="J1050"/>
  <c r="BK1026"/>
  <c r="BK995"/>
  <c r="BK983"/>
  <c r="BK968"/>
  <c r="J960"/>
  <c r="J895"/>
  <c r="J857"/>
  <c r="J787"/>
  <c r="BK670"/>
  <c r="J659"/>
  <c r="J616"/>
  <c r="BK597"/>
  <c r="BK495"/>
  <c r="J435"/>
  <c r="BK396"/>
  <c r="J370"/>
  <c r="BK338"/>
  <c r="BK322"/>
  <c r="BK265"/>
  <c r="BK229"/>
  <c r="BK203"/>
  <c r="BK169"/>
  <c r="BK161"/>
  <c r="BK149"/>
  <c r="BK1999"/>
  <c r="J1966"/>
  <c r="J1888"/>
  <c r="J1830"/>
  <c r="J1711"/>
  <c r="BK1680"/>
  <c r="BK1582"/>
  <c r="BK1528"/>
  <c r="BK1518"/>
  <c r="J1498"/>
  <c r="BK1492"/>
  <c r="J1484"/>
  <c r="J1475"/>
  <c r="J1472"/>
  <c r="J1468"/>
  <c r="J1462"/>
  <c r="J1457"/>
  <c r="BK1451"/>
  <c r="BK1445"/>
  <c r="BK1437"/>
  <c r="BK1433"/>
  <c r="J1419"/>
  <c r="J1412"/>
  <c r="BK1407"/>
  <c r="BK1403"/>
  <c r="J1400"/>
  <c r="J1394"/>
  <c r="BK1375"/>
  <c r="BK1351"/>
  <c r="BK1348"/>
  <c r="BK1258"/>
  <c r="BK1190"/>
  <c r="J1147"/>
  <c r="BK1118"/>
  <c r="J1092"/>
  <c r="J1060"/>
  <c r="J1023"/>
  <c r="BK1013"/>
  <c r="J995"/>
  <c r="J983"/>
  <c r="J970"/>
  <c r="BK958"/>
  <c r="BK891"/>
  <c r="BK789"/>
  <c r="BK766"/>
  <c r="J706"/>
  <c r="J673"/>
  <c r="BK654"/>
  <c r="BK571"/>
  <c r="BK557"/>
  <c r="J518"/>
  <c r="BK489"/>
  <c r="J469"/>
  <c r="BK426"/>
  <c r="J396"/>
  <c r="J390"/>
  <c r="J364"/>
  <c r="J342"/>
  <c r="J331"/>
  <c r="BK258"/>
  <c r="J226"/>
  <c r="J210"/>
  <c r="J165"/>
  <c r="BK1966"/>
  <c r="J1861"/>
  <c r="J1805"/>
  <c r="BK1739"/>
  <c r="J1680"/>
  <c r="BK1553"/>
  <c r="J1492"/>
  <c r="BK1471"/>
  <c r="BK1460"/>
  <c r="BK1446"/>
  <c r="BK1440"/>
  <c r="J1434"/>
  <c r="BK1428"/>
  <c r="J1422"/>
  <c r="BK1415"/>
  <c r="BK1412"/>
  <c r="J1399"/>
  <c r="BK1395"/>
  <c r="J1391"/>
  <c r="J1381"/>
  <c r="BK1354"/>
  <c r="J1345"/>
  <c r="BK1334"/>
  <c r="BK1292"/>
  <c r="J1190"/>
  <c r="J1153"/>
  <c r="BK1096"/>
  <c r="BK1064"/>
  <c r="J1042"/>
  <c r="BK1015"/>
  <c r="BK992"/>
  <c r="J973"/>
  <c r="BK954"/>
  <c r="BK921"/>
  <c r="J887"/>
  <c r="BK791"/>
  <c r="BK706"/>
  <c r="J668"/>
  <c r="J638"/>
  <c r="J629"/>
  <c r="J599"/>
  <c r="J532"/>
  <c r="J481"/>
  <c r="J415"/>
  <c r="J381"/>
  <c r="BK362"/>
  <c r="J310"/>
  <c r="J218"/>
  <c r="J177"/>
  <c r="J167"/>
  <c r="J154"/>
  <c r="BK2139"/>
  <c r="J1968"/>
  <c r="BK1857"/>
  <c r="J1775"/>
  <c r="J1659"/>
  <c r="BK1544"/>
  <c r="J1524"/>
  <c r="J1516"/>
  <c r="BK1504"/>
  <c r="BK1488"/>
  <c r="J1476"/>
  <c r="BK1469"/>
  <c r="BK1465"/>
  <c r="BK1457"/>
  <c r="J1451"/>
  <c r="J1439"/>
  <c r="J1433"/>
  <c r="J1423"/>
  <c r="BK1420"/>
  <c r="BK1404"/>
  <c r="J1392"/>
  <c r="J1367"/>
  <c r="J1292"/>
  <c r="BK1159"/>
  <c r="J1097"/>
  <c r="BK1062"/>
  <c r="J1053"/>
  <c r="BK1029"/>
  <c r="BK1022"/>
  <c r="BK989"/>
  <c r="J980"/>
  <c r="BK973"/>
  <c r="J962"/>
  <c r="J958"/>
  <c r="J891"/>
  <c r="J875"/>
  <c r="BK829"/>
  <c r="BK747"/>
  <c r="BK714"/>
  <c r="J697"/>
  <c r="J671"/>
  <c r="J662"/>
  <c r="J613"/>
  <c r="BK536"/>
  <c r="BK493"/>
  <c r="J450"/>
  <c r="BK390"/>
  <c r="J365"/>
  <c r="BK343"/>
  <c r="J323"/>
  <c r="BK315"/>
  <c r="J265"/>
  <c r="J229"/>
  <c r="BK214"/>
  <c r="BK172"/>
  <c r="J160"/>
  <c i="3" r="BK379"/>
  <c r="BK373"/>
  <c r="J357"/>
  <c r="BK321"/>
  <c r="J300"/>
  <c r="J288"/>
  <c r="BK286"/>
  <c r="J281"/>
  <c r="J260"/>
  <c r="J258"/>
  <c r="BK244"/>
  <c r="BK229"/>
  <c r="BK219"/>
  <c r="BK203"/>
  <c r="J182"/>
  <c r="J174"/>
  <c r="BK159"/>
  <c r="BK400"/>
  <c r="J395"/>
  <c r="J387"/>
  <c r="J373"/>
  <c r="BK336"/>
  <c r="J297"/>
  <c r="BK285"/>
  <c r="J269"/>
  <c r="J253"/>
  <c r="J248"/>
  <c r="BK242"/>
  <c r="J235"/>
  <c r="BK226"/>
  <c r="J212"/>
  <c r="BK190"/>
  <c r="BK161"/>
  <c r="J151"/>
  <c r="BK140"/>
  <c r="BK395"/>
  <c r="J379"/>
  <c r="BK367"/>
  <c r="BK333"/>
  <c r="J321"/>
  <c r="BK312"/>
  <c r="J285"/>
  <c r="BK271"/>
  <c r="BK259"/>
  <c r="BK252"/>
  <c r="J244"/>
  <c r="J227"/>
  <c r="BK224"/>
  <c r="J203"/>
  <c r="J190"/>
  <c r="BK186"/>
  <c r="J172"/>
  <c r="BK163"/>
  <c r="J155"/>
  <c r="J397"/>
  <c r="BK387"/>
  <c r="J363"/>
  <c r="BK353"/>
  <c r="BK340"/>
  <c r="BK309"/>
  <c r="BK300"/>
  <c r="J266"/>
  <c r="BK258"/>
  <c r="BK253"/>
  <c r="BK245"/>
  <c r="J221"/>
  <c r="BK209"/>
  <c r="BK196"/>
  <c r="J178"/>
  <c r="BK170"/>
  <c r="J168"/>
  <c r="BK164"/>
  <c r="J149"/>
  <c i="4" r="J477"/>
  <c r="J460"/>
  <c r="BK443"/>
  <c r="BK421"/>
  <c r="BK411"/>
  <c r="J394"/>
  <c r="BK359"/>
  <c r="BK347"/>
  <c r="BK338"/>
  <c r="J327"/>
  <c r="BK316"/>
  <c r="BK301"/>
  <c r="BK289"/>
  <c r="J283"/>
  <c r="J275"/>
  <c r="J271"/>
  <c r="BK256"/>
  <c r="J224"/>
  <c r="BK207"/>
  <c r="J182"/>
  <c r="BK162"/>
  <c r="BK141"/>
  <c r="BK471"/>
  <c r="BK437"/>
  <c r="J425"/>
  <c r="BK403"/>
  <c r="BK375"/>
  <c r="BK361"/>
  <c r="BK342"/>
  <c r="BK335"/>
  <c r="BK327"/>
  <c r="BK314"/>
  <c r="BK270"/>
  <c r="BK266"/>
  <c r="J248"/>
  <c r="BK234"/>
  <c r="BK228"/>
  <c r="BK211"/>
  <c r="J168"/>
  <c r="BK155"/>
  <c r="J139"/>
  <c r="J453"/>
  <c r="J439"/>
  <c r="BK429"/>
  <c r="BK413"/>
  <c r="BK382"/>
  <c r="BK368"/>
  <c r="BK353"/>
  <c r="J340"/>
  <c r="J328"/>
  <c r="BK320"/>
  <c r="BK303"/>
  <c r="J297"/>
  <c r="BK286"/>
  <c r="BK272"/>
  <c r="J264"/>
  <c r="BK251"/>
  <c r="BK238"/>
  <c r="J216"/>
  <c r="BK209"/>
  <c r="BK196"/>
  <c r="BK175"/>
  <c r="J145"/>
  <c r="BK477"/>
  <c r="BK472"/>
  <c r="BK458"/>
  <c r="J449"/>
  <c r="J433"/>
  <c r="J411"/>
  <c r="BK399"/>
  <c r="J375"/>
  <c r="J363"/>
  <c r="BK333"/>
  <c r="J323"/>
  <c r="J315"/>
  <c r="J309"/>
  <c r="J285"/>
  <c r="J270"/>
  <c r="BK264"/>
  <c r="BK252"/>
  <c r="J243"/>
  <c r="BK233"/>
  <c r="BK222"/>
  <c r="J205"/>
  <c r="J170"/>
  <c r="BK160"/>
  <c r="J155"/>
  <c r="BK145"/>
  <c r="BK138"/>
  <c i="5" r="BK506"/>
  <c r="J494"/>
  <c r="J473"/>
  <c r="BK464"/>
  <c r="BK446"/>
  <c r="BK434"/>
  <c r="J423"/>
  <c r="BK409"/>
  <c r="BK402"/>
  <c r="J386"/>
  <c r="BK367"/>
  <c r="BK353"/>
  <c r="BK342"/>
  <c r="J318"/>
  <c r="J306"/>
  <c r="J297"/>
  <c r="J281"/>
  <c r="J272"/>
  <c r="J263"/>
  <c r="J252"/>
  <c r="BK234"/>
  <c r="BK224"/>
  <c r="J216"/>
  <c r="J205"/>
  <c r="BK197"/>
  <c r="BK183"/>
  <c r="J167"/>
  <c r="BK158"/>
  <c r="BK141"/>
  <c r="J507"/>
  <c r="J489"/>
  <c r="J479"/>
  <c r="J468"/>
  <c r="BK449"/>
  <c r="BK439"/>
  <c r="J420"/>
  <c r="BK417"/>
  <c r="J399"/>
  <c r="BK387"/>
  <c r="J373"/>
  <c r="J367"/>
  <c r="BK358"/>
  <c r="J348"/>
  <c r="J343"/>
  <c r="J327"/>
  <c r="J303"/>
  <c r="J278"/>
  <c r="BK264"/>
  <c r="J247"/>
  <c r="J238"/>
  <c r="J230"/>
  <c r="BK214"/>
  <c r="BK191"/>
  <c r="J182"/>
  <c r="J174"/>
  <c r="BK164"/>
  <c r="BK149"/>
  <c r="J501"/>
  <c r="BK480"/>
  <c r="J464"/>
  <c r="J457"/>
  <c r="J452"/>
  <c r="BK443"/>
  <c r="BK433"/>
  <c r="J418"/>
  <c r="J411"/>
  <c r="J402"/>
  <c r="J392"/>
  <c r="BK377"/>
  <c r="J365"/>
  <c r="BK356"/>
  <c r="J330"/>
  <c r="BK318"/>
  <c r="BK314"/>
  <c r="BK297"/>
  <c r="J284"/>
  <c r="J279"/>
  <c r="BK271"/>
  <c r="J264"/>
  <c r="J249"/>
  <c r="BK243"/>
  <c r="BK236"/>
  <c r="J232"/>
  <c r="J210"/>
  <c r="J197"/>
  <c r="J170"/>
  <c r="J163"/>
  <c r="J156"/>
  <c r="BK143"/>
  <c r="J133"/>
  <c r="J506"/>
  <c r="J488"/>
  <c r="J471"/>
  <c r="J461"/>
  <c r="J445"/>
  <c r="J434"/>
  <c r="J417"/>
  <c r="BK396"/>
  <c r="BK386"/>
  <c r="J376"/>
  <c r="BK359"/>
  <c r="BK350"/>
  <c r="J336"/>
  <c r="BK327"/>
  <c r="J320"/>
  <c r="J305"/>
  <c r="BK296"/>
  <c r="BK290"/>
  <c r="BK270"/>
  <c r="BK230"/>
  <c r="J221"/>
  <c r="J208"/>
  <c r="BK200"/>
  <c r="J189"/>
  <c r="BK180"/>
  <c r="BK157"/>
  <c r="BK147"/>
  <c r="BK137"/>
  <c i="6" r="J206"/>
  <c r="BK196"/>
  <c r="BK183"/>
  <c r="BK166"/>
  <c r="BK146"/>
  <c r="BK133"/>
  <c r="J215"/>
  <c r="BK210"/>
  <c r="J204"/>
  <c r="BK187"/>
  <c r="J175"/>
  <c r="J157"/>
  <c r="BK149"/>
  <c r="BK143"/>
  <c r="J135"/>
  <c r="J212"/>
  <c r="BK206"/>
  <c r="BK141"/>
  <c r="BK193"/>
  <c r="BK172"/>
  <c r="BK160"/>
  <c r="J149"/>
  <c r="BK135"/>
  <c i="7" r="BK197"/>
  <c r="BK183"/>
  <c r="BK160"/>
  <c r="J142"/>
  <c r="BK121"/>
  <c r="BK192"/>
  <c r="BK177"/>
  <c r="J160"/>
  <c r="BK154"/>
  <c r="BK142"/>
  <c r="BK130"/>
  <c r="BK191"/>
  <c r="J166"/>
  <c r="J139"/>
  <c r="J121"/>
  <c i="8" r="BK190"/>
  <c r="J178"/>
  <c r="J162"/>
  <c r="BK147"/>
  <c r="BK121"/>
  <c r="J184"/>
  <c r="BK162"/>
  <c r="J137"/>
  <c r="BK196"/>
  <c r="J190"/>
  <c r="BK172"/>
  <c r="BK137"/>
  <c i="9" r="J177"/>
  <c r="J172"/>
  <c r="BK159"/>
  <c r="J153"/>
  <c r="BK141"/>
  <c r="BK136"/>
  <c r="J121"/>
  <c r="J175"/>
  <c r="BK168"/>
  <c r="BK153"/>
  <c r="J141"/>
  <c r="BK133"/>
  <c r="BK121"/>
  <c i="10" r="J209"/>
  <c r="J186"/>
  <c r="BK169"/>
  <c r="J159"/>
  <c r="BK149"/>
  <c r="J131"/>
  <c r="BK213"/>
  <c r="BK205"/>
  <c r="BK186"/>
  <c r="BK209"/>
  <c r="J195"/>
  <c r="BK179"/>
  <c r="J167"/>
  <c r="BK159"/>
  <c r="J149"/>
  <c r="J137"/>
  <c r="J127"/>
  <c r="J205"/>
  <c r="J181"/>
  <c r="BK163"/>
  <c r="BK137"/>
  <c r="BK125"/>
  <c i="11" r="BK244"/>
  <c r="BK240"/>
  <c r="BK231"/>
  <c r="BK222"/>
  <c r="J210"/>
  <c r="BK188"/>
  <c r="J175"/>
  <c r="J166"/>
  <c r="J142"/>
  <c r="BK126"/>
  <c r="J207"/>
  <c r="BK182"/>
  <c r="BK157"/>
  <c r="BK135"/>
  <c r="J244"/>
  <c r="J240"/>
  <c r="J222"/>
  <c r="BK213"/>
  <c r="BK198"/>
  <c r="J185"/>
  <c r="BK172"/>
  <c r="J157"/>
  <c r="BK145"/>
  <c i="12" r="J196"/>
  <c r="BK169"/>
  <c r="BK147"/>
  <c r="BK193"/>
  <c r="J169"/>
  <c r="BK129"/>
  <c r="BK196"/>
  <c r="J181"/>
  <c r="J157"/>
  <c r="BK138"/>
  <c r="BK125"/>
  <c r="J192"/>
  <c r="J165"/>
  <c r="J144"/>
  <c r="J125"/>
  <c i="13" r="BK394"/>
  <c r="J386"/>
  <c r="BK378"/>
  <c r="J332"/>
  <c r="BK316"/>
  <c r="BK310"/>
  <c r="J298"/>
  <c r="J277"/>
  <c r="J261"/>
  <c r="BK251"/>
  <c r="BK221"/>
  <c r="J205"/>
  <c r="J175"/>
  <c r="BK160"/>
  <c r="BK145"/>
  <c r="J404"/>
  <c r="BK382"/>
  <c r="BK372"/>
  <c r="J356"/>
  <c r="BK346"/>
  <c r="BK332"/>
  <c r="BK324"/>
  <c r="J304"/>
  <c r="BK289"/>
  <c r="BK271"/>
  <c r="BK259"/>
  <c r="BK239"/>
  <c r="J227"/>
  <c r="J207"/>
  <c r="J193"/>
  <c r="J181"/>
  <c r="BK159"/>
  <c r="J149"/>
  <c r="BK124"/>
  <c r="J374"/>
  <c r="J366"/>
  <c r="BK354"/>
  <c r="J346"/>
  <c r="J340"/>
  <c r="J322"/>
  <c r="BK302"/>
  <c r="J289"/>
  <c r="BK269"/>
  <c r="BK247"/>
  <c r="BK235"/>
  <c r="BK217"/>
  <c r="BK207"/>
  <c r="BK170"/>
  <c r="BK162"/>
  <c r="BK149"/>
  <c r="BK132"/>
  <c r="BK404"/>
  <c r="BK384"/>
  <c r="BK366"/>
  <c r="J342"/>
  <c r="J324"/>
  <c r="J296"/>
  <c r="BK279"/>
  <c r="J247"/>
  <c r="J239"/>
  <c r="BK231"/>
  <c r="J211"/>
  <c r="BK195"/>
  <c r="BK187"/>
  <c r="BK179"/>
  <c r="BK147"/>
  <c r="J124"/>
  <c i="14" r="J154"/>
  <c r="J145"/>
  <c r="J138"/>
  <c r="J132"/>
  <c r="J124"/>
  <c r="BK156"/>
  <c r="BK149"/>
  <c r="BK143"/>
  <c r="J140"/>
  <c r="BK135"/>
  <c r="J130"/>
  <c r="BK124"/>
  <c i="2" l="1" r="T146"/>
  <c r="T186"/>
  <c r="R235"/>
  <c r="R314"/>
  <c r="R372"/>
  <c r="R393"/>
  <c r="BK661"/>
  <c r="J661"/>
  <c r="J104"/>
  <c r="T975"/>
  <c r="P994"/>
  <c r="P1028"/>
  <c r="R1059"/>
  <c r="R1063"/>
  <c r="P1117"/>
  <c r="P1340"/>
  <c r="BK1353"/>
  <c r="J1353"/>
  <c r="J114"/>
  <c r="BK1507"/>
  <c r="J1507"/>
  <c r="J115"/>
  <c r="T1552"/>
  <c r="R1757"/>
  <c r="BK1776"/>
  <c r="J1776"/>
  <c r="J118"/>
  <c r="R1913"/>
  <c r="R1969"/>
  <c r="T1998"/>
  <c i="4" r="T210"/>
  <c r="P276"/>
  <c r="BK343"/>
  <c r="J343"/>
  <c r="J110"/>
  <c r="T343"/>
  <c r="T455"/>
  <c r="BK466"/>
  <c r="J466"/>
  <c r="J112"/>
  <c i="5" r="P132"/>
  <c r="BK171"/>
  <c r="J171"/>
  <c r="J98"/>
  <c r="T171"/>
  <c r="BK260"/>
  <c r="J260"/>
  <c r="J101"/>
  <c r="R260"/>
  <c r="P321"/>
  <c r="R321"/>
  <c r="P349"/>
  <c r="BK380"/>
  <c r="J380"/>
  <c r="J104"/>
  <c r="T380"/>
  <c r="R408"/>
  <c r="P427"/>
  <c r="BK458"/>
  <c r="J458"/>
  <c r="J107"/>
  <c r="P458"/>
  <c r="BK496"/>
  <c r="J496"/>
  <c r="J110"/>
  <c r="T496"/>
  <c r="T505"/>
  <c i="9" r="P120"/>
  <c r="BK154"/>
  <c r="J154"/>
  <c r="J98"/>
  <c r="R154"/>
  <c r="R171"/>
  <c i="10" r="P120"/>
  <c r="BK183"/>
  <c r="J183"/>
  <c r="J98"/>
  <c r="T183"/>
  <c r="R204"/>
  <c i="11" r="BK122"/>
  <c r="J122"/>
  <c r="J97"/>
  <c r="R122"/>
  <c r="P178"/>
  <c r="BK197"/>
  <c r="J197"/>
  <c r="J99"/>
  <c r="T197"/>
  <c r="P216"/>
  <c r="BK237"/>
  <c r="J237"/>
  <c r="J101"/>
  <c r="R237"/>
  <c i="12" r="P120"/>
  <c r="BK152"/>
  <c r="J152"/>
  <c r="J98"/>
  <c r="T152"/>
  <c r="T187"/>
  <c i="13" r="P123"/>
  <c r="BK140"/>
  <c r="J140"/>
  <c r="J98"/>
  <c r="BK174"/>
  <c r="J174"/>
  <c r="J99"/>
  <c r="T174"/>
  <c r="P295"/>
  <c r="BK399"/>
  <c r="J399"/>
  <c r="J102"/>
  <c r="P399"/>
  <c r="P398"/>
  <c i="14" r="BK122"/>
  <c r="J122"/>
  <c r="J98"/>
  <c r="R122"/>
  <c r="R121"/>
  <c r="T122"/>
  <c r="T121"/>
  <c r="P125"/>
  <c r="T125"/>
  <c r="P153"/>
  <c i="2" r="P146"/>
  <c r="P186"/>
  <c r="P235"/>
  <c r="T314"/>
  <c r="T372"/>
  <c r="P393"/>
  <c r="T661"/>
  <c r="BK975"/>
  <c r="J975"/>
  <c r="J105"/>
  <c r="R994"/>
  <c r="T1028"/>
  <c r="BK1063"/>
  <c r="J1063"/>
  <c r="J111"/>
  <c r="T1117"/>
  <c r="T1340"/>
  <c r="R1353"/>
  <c r="P1507"/>
  <c r="P1552"/>
  <c r="BK1757"/>
  <c r="J1757"/>
  <c r="J117"/>
  <c r="R1776"/>
  <c r="BK1913"/>
  <c r="J1913"/>
  <c r="J119"/>
  <c r="P1969"/>
  <c r="BK1998"/>
  <c r="J1998"/>
  <c r="J122"/>
  <c i="3" r="BK146"/>
  <c r="J146"/>
  <c r="J99"/>
  <c r="T146"/>
  <c r="T166"/>
  <c r="R176"/>
  <c r="R195"/>
  <c r="T213"/>
  <c r="T222"/>
  <c r="BK282"/>
  <c r="J282"/>
  <c r="J109"/>
  <c r="R282"/>
  <c r="P381"/>
  <c r="R381"/>
  <c r="P388"/>
  <c r="BK394"/>
  <c r="J394"/>
  <c r="J112"/>
  <c r="R394"/>
  <c r="P398"/>
  <c i="4" r="BK135"/>
  <c r="J135"/>
  <c r="J98"/>
  <c r="R135"/>
  <c r="R150"/>
  <c r="BK157"/>
  <c r="J157"/>
  <c r="J102"/>
  <c r="R157"/>
  <c r="P161"/>
  <c r="BK210"/>
  <c r="J210"/>
  <c r="J107"/>
  <c r="R210"/>
  <c r="R276"/>
  <c r="BK334"/>
  <c r="J334"/>
  <c r="J109"/>
  <c r="R334"/>
  <c r="T334"/>
  <c r="R343"/>
  <c r="BK455"/>
  <c r="J455"/>
  <c r="J111"/>
  <c r="R455"/>
  <c r="R466"/>
  <c i="6" r="P181"/>
  <c r="P120"/>
  <c r="P119"/>
  <c i="1" r="AU99"/>
  <c i="6" r="BK202"/>
  <c r="J202"/>
  <c r="J99"/>
  <c r="P202"/>
  <c i="7" r="P120"/>
  <c r="BK167"/>
  <c r="J167"/>
  <c r="J98"/>
  <c r="T167"/>
  <c r="R189"/>
  <c i="8" r="P120"/>
  <c r="BK165"/>
  <c r="J165"/>
  <c r="J98"/>
  <c r="T165"/>
  <c r="T187"/>
  <c i="13" r="T123"/>
  <c r="R140"/>
  <c r="P174"/>
  <c r="BK295"/>
  <c r="J295"/>
  <c r="J100"/>
  <c r="R295"/>
  <c r="T399"/>
  <c r="T398"/>
  <c i="14" r="BK125"/>
  <c r="J125"/>
  <c r="J99"/>
  <c r="R125"/>
  <c r="BK153"/>
  <c r="J153"/>
  <c r="J100"/>
  <c r="R153"/>
  <c i="2" r="BK146"/>
  <c r="BK186"/>
  <c r="J186"/>
  <c r="J99"/>
  <c r="BK235"/>
  <c r="J235"/>
  <c r="J100"/>
  <c r="BK314"/>
  <c r="J314"/>
  <c r="J101"/>
  <c r="BK372"/>
  <c r="J372"/>
  <c r="J102"/>
  <c r="BK393"/>
  <c r="J393"/>
  <c r="J103"/>
  <c r="R661"/>
  <c r="R975"/>
  <c r="BK994"/>
  <c r="J994"/>
  <c r="J108"/>
  <c r="BK1028"/>
  <c r="J1028"/>
  <c r="J109"/>
  <c r="P1059"/>
  <c r="P1063"/>
  <c r="R1117"/>
  <c r="R1340"/>
  <c r="T1353"/>
  <c r="T1507"/>
  <c r="BK1552"/>
  <c r="J1552"/>
  <c r="J116"/>
  <c r="P1757"/>
  <c r="P1776"/>
  <c r="P1913"/>
  <c r="BK1969"/>
  <c r="J1969"/>
  <c r="J120"/>
  <c r="P1998"/>
  <c i="3" r="P137"/>
  <c r="T137"/>
  <c r="T136"/>
  <c r="R146"/>
  <c r="P166"/>
  <c r="BK176"/>
  <c r="J176"/>
  <c r="J103"/>
  <c r="T176"/>
  <c r="P195"/>
  <c r="BK213"/>
  <c r="J213"/>
  <c r="J105"/>
  <c r="P213"/>
  <c r="BK218"/>
  <c r="J218"/>
  <c r="J106"/>
  <c r="R218"/>
  <c r="T218"/>
  <c r="P222"/>
  <c r="R222"/>
  <c r="BK257"/>
  <c r="J257"/>
  <c r="J108"/>
  <c r="R257"/>
  <c r="P282"/>
  <c r="BK381"/>
  <c r="J381"/>
  <c r="J110"/>
  <c r="T381"/>
  <c r="T388"/>
  <c r="T394"/>
  <c r="R398"/>
  <c i="4" r="T135"/>
  <c r="BK150"/>
  <c r="J150"/>
  <c r="J100"/>
  <c r="T157"/>
  <c r="BK172"/>
  <c r="P210"/>
  <c r="P171"/>
  <c r="BK276"/>
  <c r="J276"/>
  <c r="J108"/>
  <c r="T276"/>
  <c r="P334"/>
  <c r="P343"/>
  <c r="P455"/>
  <c r="P466"/>
  <c i="5" r="BK132"/>
  <c r="J132"/>
  <c r="J97"/>
  <c r="R132"/>
  <c r="P171"/>
  <c r="BK220"/>
  <c r="J220"/>
  <c r="J99"/>
  <c r="T220"/>
  <c r="P260"/>
  <c r="BK321"/>
  <c r="J321"/>
  <c r="J102"/>
  <c r="T321"/>
  <c r="T349"/>
  <c r="R380"/>
  <c r="P408"/>
  <c r="BK427"/>
  <c r="J427"/>
  <c r="J106"/>
  <c r="R427"/>
  <c r="R458"/>
  <c r="BK493"/>
  <c r="J493"/>
  <c r="J109"/>
  <c r="R493"/>
  <c r="P496"/>
  <c r="BK505"/>
  <c r="J505"/>
  <c r="J111"/>
  <c r="R505"/>
  <c i="6" r="R181"/>
  <c r="R120"/>
  <c r="R119"/>
  <c r="T202"/>
  <c i="7" r="R120"/>
  <c r="P167"/>
  <c r="BK189"/>
  <c r="J189"/>
  <c r="J99"/>
  <c r="T189"/>
  <c i="8" r="T120"/>
  <c r="T119"/>
  <c r="P165"/>
  <c r="BK187"/>
  <c r="J187"/>
  <c r="J99"/>
  <c r="P187"/>
  <c i="9" r="BK120"/>
  <c r="J120"/>
  <c r="J97"/>
  <c r="R120"/>
  <c r="R119"/>
  <c r="P154"/>
  <c r="BK171"/>
  <c r="J171"/>
  <c r="J99"/>
  <c r="P171"/>
  <c i="10" r="R120"/>
  <c r="P183"/>
  <c r="BK204"/>
  <c r="J204"/>
  <c r="J99"/>
  <c r="P204"/>
  <c i="11" r="T122"/>
  <c r="R178"/>
  <c r="P197"/>
  <c r="R197"/>
  <c r="T216"/>
  <c r="T237"/>
  <c i="12" r="R120"/>
  <c r="P152"/>
  <c r="BK187"/>
  <c r="J187"/>
  <c r="J99"/>
  <c r="P187"/>
  <c i="13" r="BK123"/>
  <c r="J123"/>
  <c r="J97"/>
  <c r="R123"/>
  <c r="P140"/>
  <c r="T140"/>
  <c r="R174"/>
  <c r="T295"/>
  <c r="R399"/>
  <c r="R398"/>
  <c i="14" r="P122"/>
  <c r="P121"/>
  <c r="P120"/>
  <c i="1" r="AU107"/>
  <c i="2" r="R146"/>
  <c r="R186"/>
  <c r="T235"/>
  <c r="P314"/>
  <c r="P372"/>
  <c r="T393"/>
  <c r="P661"/>
  <c r="P975"/>
  <c r="T994"/>
  <c r="R1028"/>
  <c r="BK1059"/>
  <c r="J1059"/>
  <c r="J110"/>
  <c r="T1059"/>
  <c r="T1063"/>
  <c r="BK1117"/>
  <c r="J1117"/>
  <c r="J112"/>
  <c r="BK1340"/>
  <c r="J1340"/>
  <c r="J113"/>
  <c r="P1353"/>
  <c r="R1507"/>
  <c r="R1552"/>
  <c r="T1757"/>
  <c r="T1776"/>
  <c r="T1913"/>
  <c r="T1969"/>
  <c r="R1998"/>
  <c i="3" r="BK137"/>
  <c r="J137"/>
  <c r="J98"/>
  <c r="R137"/>
  <c r="P146"/>
  <c r="BK166"/>
  <c r="J166"/>
  <c r="J100"/>
  <c r="R166"/>
  <c r="P176"/>
  <c r="BK195"/>
  <c r="J195"/>
  <c r="J104"/>
  <c r="T195"/>
  <c r="R213"/>
  <c r="P218"/>
  <c r="BK222"/>
  <c r="J222"/>
  <c r="J107"/>
  <c r="P257"/>
  <c r="T257"/>
  <c r="T282"/>
  <c r="BK388"/>
  <c r="J388"/>
  <c r="J111"/>
  <c r="R388"/>
  <c r="P394"/>
  <c r="BK398"/>
  <c r="J398"/>
  <c r="J113"/>
  <c r="T398"/>
  <c i="4" r="P135"/>
  <c r="P134"/>
  <c r="P150"/>
  <c r="T150"/>
  <c r="P157"/>
  <c r="BK161"/>
  <c r="J161"/>
  <c r="J103"/>
  <c r="R161"/>
  <c r="T161"/>
  <c r="R172"/>
  <c r="R171"/>
  <c r="T172"/>
  <c r="T171"/>
  <c r="T466"/>
  <c i="5" r="T132"/>
  <c r="R171"/>
  <c r="P220"/>
  <c r="R220"/>
  <c r="T260"/>
  <c r="BK349"/>
  <c r="J349"/>
  <c r="J103"/>
  <c r="R349"/>
  <c r="P380"/>
  <c r="BK408"/>
  <c r="J408"/>
  <c r="J105"/>
  <c r="T408"/>
  <c r="T427"/>
  <c r="T458"/>
  <c r="P493"/>
  <c r="T493"/>
  <c r="R496"/>
  <c r="P505"/>
  <c i="6" r="BK181"/>
  <c r="J181"/>
  <c r="J98"/>
  <c r="T181"/>
  <c r="T120"/>
  <c r="T119"/>
  <c r="R202"/>
  <c i="7" r="BK120"/>
  <c r="BK119"/>
  <c r="J119"/>
  <c r="J96"/>
  <c r="T120"/>
  <c r="T119"/>
  <c r="R167"/>
  <c r="P189"/>
  <c i="8" r="BK120"/>
  <c r="J120"/>
  <c r="J97"/>
  <c r="R120"/>
  <c r="R119"/>
  <c r="R165"/>
  <c r="R187"/>
  <c i="9" r="T120"/>
  <c r="T119"/>
  <c r="T154"/>
  <c r="T171"/>
  <c i="10" r="BK120"/>
  <c r="J120"/>
  <c r="J97"/>
  <c r="T120"/>
  <c r="T119"/>
  <c r="R183"/>
  <c r="T204"/>
  <c i="11" r="P122"/>
  <c r="BK178"/>
  <c r="J178"/>
  <c r="J98"/>
  <c r="T178"/>
  <c r="BK216"/>
  <c r="J216"/>
  <c r="J100"/>
  <c r="R216"/>
  <c r="P237"/>
  <c i="12" r="BK120"/>
  <c r="BK119"/>
  <c r="J119"/>
  <c r="J96"/>
  <c r="T120"/>
  <c r="T119"/>
  <c r="R152"/>
  <c r="R187"/>
  <c i="5" r="BK490"/>
  <c r="J490"/>
  <c r="J108"/>
  <c i="2" r="BK991"/>
  <c r="J991"/>
  <c r="J106"/>
  <c r="BK2264"/>
  <c r="J2264"/>
  <c r="J124"/>
  <c i="3" r="BK402"/>
  <c r="J402"/>
  <c r="J115"/>
  <c i="2" r="BK1972"/>
  <c r="J1972"/>
  <c r="J121"/>
  <c i="4" r="BK148"/>
  <c r="J148"/>
  <c r="J99"/>
  <c r="BK154"/>
  <c r="J154"/>
  <c r="J101"/>
  <c r="BK482"/>
  <c r="J482"/>
  <c r="J113"/>
  <c i="6" r="BK120"/>
  <c r="J120"/>
  <c r="J97"/>
  <c i="3" r="BK173"/>
  <c r="J173"/>
  <c r="J101"/>
  <c i="4" r="BK169"/>
  <c r="J169"/>
  <c r="J104"/>
  <c i="14" r="E85"/>
  <c r="J89"/>
  <c r="F117"/>
  <c r="BE123"/>
  <c r="BE124"/>
  <c r="BE126"/>
  <c r="BE130"/>
  <c r="BE135"/>
  <c r="BE145"/>
  <c r="BE149"/>
  <c r="BE128"/>
  <c r="BE132"/>
  <c r="BE134"/>
  <c r="BE136"/>
  <c r="BE138"/>
  <c r="BE140"/>
  <c r="BE141"/>
  <c r="BE142"/>
  <c r="BE143"/>
  <c r="BE147"/>
  <c r="BE151"/>
  <c r="BE154"/>
  <c r="BE156"/>
  <c r="BE158"/>
  <c i="13" r="E85"/>
  <c r="F91"/>
  <c r="BE134"/>
  <c r="BE136"/>
  <c r="BE143"/>
  <c r="BE153"/>
  <c r="BE159"/>
  <c r="BE162"/>
  <c r="BE172"/>
  <c r="BE177"/>
  <c r="BE215"/>
  <c r="BE219"/>
  <c r="BE247"/>
  <c r="BE249"/>
  <c r="BE251"/>
  <c r="BE253"/>
  <c r="BE289"/>
  <c r="BE296"/>
  <c r="BE300"/>
  <c r="BE312"/>
  <c r="BE316"/>
  <c r="BE324"/>
  <c r="BE332"/>
  <c r="BE338"/>
  <c r="BE340"/>
  <c r="BE342"/>
  <c r="BE344"/>
  <c r="BE350"/>
  <c r="BE352"/>
  <c r="BE360"/>
  <c r="BE368"/>
  <c r="BE378"/>
  <c r="BE380"/>
  <c r="BE386"/>
  <c i="12" r="J120"/>
  <c r="J97"/>
  <c i="13" r="F92"/>
  <c r="J118"/>
  <c r="BE138"/>
  <c r="BE141"/>
  <c r="BE145"/>
  <c r="BE164"/>
  <c r="BE185"/>
  <c r="BE187"/>
  <c r="BE203"/>
  <c r="BE211"/>
  <c r="BE221"/>
  <c r="BE223"/>
  <c r="BE225"/>
  <c r="BE227"/>
  <c r="BE229"/>
  <c r="BE239"/>
  <c r="BE257"/>
  <c r="BE259"/>
  <c r="BE261"/>
  <c r="BE271"/>
  <c r="BE275"/>
  <c r="BE277"/>
  <c r="BE279"/>
  <c r="BE304"/>
  <c r="BE306"/>
  <c r="BE310"/>
  <c r="BE318"/>
  <c r="BE322"/>
  <c r="BE326"/>
  <c r="BE330"/>
  <c r="BE372"/>
  <c r="BE382"/>
  <c r="BE384"/>
  <c r="BE388"/>
  <c r="BE396"/>
  <c r="BE401"/>
  <c r="BE402"/>
  <c r="BE403"/>
  <c r="J89"/>
  <c r="J92"/>
  <c r="BE130"/>
  <c r="BE147"/>
  <c r="BE149"/>
  <c r="BE160"/>
  <c r="BE168"/>
  <c r="BE170"/>
  <c r="BE175"/>
  <c r="BE195"/>
  <c r="BE197"/>
  <c r="BE199"/>
  <c r="BE205"/>
  <c r="BE209"/>
  <c r="BE217"/>
  <c r="BE233"/>
  <c r="BE243"/>
  <c r="BE273"/>
  <c r="BE281"/>
  <c r="BE298"/>
  <c r="BE308"/>
  <c r="BE314"/>
  <c r="BE320"/>
  <c r="BE334"/>
  <c r="BE358"/>
  <c r="BE362"/>
  <c r="BE376"/>
  <c r="BE390"/>
  <c r="BE392"/>
  <c r="BE394"/>
  <c r="BE400"/>
  <c r="BE404"/>
  <c r="BE124"/>
  <c r="BE126"/>
  <c r="BE128"/>
  <c r="BE132"/>
  <c r="BE151"/>
  <c r="BE155"/>
  <c r="BE157"/>
  <c r="BE166"/>
  <c r="BE179"/>
  <c r="BE181"/>
  <c r="BE183"/>
  <c r="BE189"/>
  <c r="BE191"/>
  <c r="BE193"/>
  <c r="BE201"/>
  <c r="BE207"/>
  <c r="BE213"/>
  <c r="BE231"/>
  <c r="BE235"/>
  <c r="BE237"/>
  <c r="BE241"/>
  <c r="BE245"/>
  <c r="BE255"/>
  <c r="BE263"/>
  <c r="BE265"/>
  <c r="BE267"/>
  <c r="BE269"/>
  <c r="BE283"/>
  <c r="BE285"/>
  <c r="BE287"/>
  <c r="BE291"/>
  <c r="BE293"/>
  <c r="BE302"/>
  <c r="BE328"/>
  <c r="BE336"/>
  <c r="BE346"/>
  <c r="BE348"/>
  <c r="BE354"/>
  <c r="BE356"/>
  <c r="BE364"/>
  <c r="BE366"/>
  <c r="BE370"/>
  <c r="BE374"/>
  <c i="12" r="J89"/>
  <c r="F116"/>
  <c r="BE126"/>
  <c r="BE135"/>
  <c r="BE181"/>
  <c r="BE192"/>
  <c r="BE193"/>
  <c r="BE196"/>
  <c r="J91"/>
  <c r="E109"/>
  <c r="F115"/>
  <c r="BE132"/>
  <c r="BE141"/>
  <c r="BE165"/>
  <c r="BE169"/>
  <c r="BE184"/>
  <c r="BE190"/>
  <c r="BE121"/>
  <c r="BE122"/>
  <c r="BE138"/>
  <c r="BE144"/>
  <c r="BE147"/>
  <c r="BE148"/>
  <c r="BE149"/>
  <c r="BE153"/>
  <c r="BE161"/>
  <c r="BE188"/>
  <c r="BE189"/>
  <c r="BE195"/>
  <c r="J92"/>
  <c r="BE125"/>
  <c r="BE129"/>
  <c r="BE157"/>
  <c r="BE173"/>
  <c r="BE177"/>
  <c r="BE194"/>
  <c i="11" r="F91"/>
  <c r="F92"/>
  <c r="BE142"/>
  <c r="BE151"/>
  <c r="BE154"/>
  <c r="BE169"/>
  <c r="BE175"/>
  <c r="BE176"/>
  <c r="BE191"/>
  <c r="BE204"/>
  <c r="BE207"/>
  <c r="BE213"/>
  <c r="BE218"/>
  <c r="BE225"/>
  <c r="BE234"/>
  <c r="BE238"/>
  <c r="BE242"/>
  <c r="BE243"/>
  <c i="10" r="BK119"/>
  <c r="J119"/>
  <c i="11" r="E85"/>
  <c r="J91"/>
  <c r="J115"/>
  <c r="BE126"/>
  <c r="BE135"/>
  <c r="BE148"/>
  <c r="BE160"/>
  <c r="BE163"/>
  <c r="BE172"/>
  <c r="BE179"/>
  <c r="BE188"/>
  <c r="BE201"/>
  <c r="J92"/>
  <c r="BE123"/>
  <c r="BE129"/>
  <c r="BE132"/>
  <c r="BE139"/>
  <c r="BE145"/>
  <c r="BE157"/>
  <c r="BE166"/>
  <c r="BE182"/>
  <c r="BE185"/>
  <c r="BE194"/>
  <c r="BE198"/>
  <c r="BE210"/>
  <c r="BE214"/>
  <c r="BE217"/>
  <c r="BE221"/>
  <c r="BE222"/>
  <c r="BE228"/>
  <c r="BE231"/>
  <c r="BE239"/>
  <c r="BE240"/>
  <c r="BE241"/>
  <c r="BE244"/>
  <c r="BE245"/>
  <c i="10" r="F91"/>
  <c r="J92"/>
  <c r="J115"/>
  <c r="BE123"/>
  <c r="BE129"/>
  <c r="BE135"/>
  <c r="BE137"/>
  <c r="BE139"/>
  <c r="BE145"/>
  <c r="BE147"/>
  <c r="BE181"/>
  <c r="BE184"/>
  <c r="BE186"/>
  <c r="BE188"/>
  <c r="BE205"/>
  <c i="9" r="BK119"/>
  <c r="J119"/>
  <c r="J96"/>
  <c i="10" r="BE121"/>
  <c r="BE127"/>
  <c r="BE131"/>
  <c r="BE141"/>
  <c r="BE149"/>
  <c r="BE155"/>
  <c r="BE159"/>
  <c r="BE161"/>
  <c r="BE167"/>
  <c r="BE169"/>
  <c r="BE171"/>
  <c r="BE173"/>
  <c r="BE175"/>
  <c r="BE177"/>
  <c r="BE195"/>
  <c r="BE198"/>
  <c r="BE207"/>
  <c r="BE213"/>
  <c r="BE214"/>
  <c r="BE208"/>
  <c r="BE211"/>
  <c r="E85"/>
  <c r="J89"/>
  <c r="F92"/>
  <c r="BE125"/>
  <c r="BE133"/>
  <c r="BE143"/>
  <c r="BE151"/>
  <c r="BE153"/>
  <c r="BE157"/>
  <c r="BE163"/>
  <c r="BE165"/>
  <c r="BE179"/>
  <c r="BE190"/>
  <c r="BE193"/>
  <c r="BE201"/>
  <c r="BE206"/>
  <c r="BE209"/>
  <c i="9" r="E85"/>
  <c r="F91"/>
  <c r="J92"/>
  <c r="J113"/>
  <c r="J115"/>
  <c r="F116"/>
  <c r="BE124"/>
  <c r="BE130"/>
  <c r="BE136"/>
  <c r="BE137"/>
  <c r="BE141"/>
  <c r="BE147"/>
  <c r="BE150"/>
  <c r="BE155"/>
  <c r="BE159"/>
  <c r="BE165"/>
  <c r="BE176"/>
  <c r="BE178"/>
  <c r="BE121"/>
  <c r="BE127"/>
  <c r="BE133"/>
  <c r="BE140"/>
  <c r="BE144"/>
  <c r="BE153"/>
  <c r="BE158"/>
  <c r="BE162"/>
  <c r="BE168"/>
  <c r="BE172"/>
  <c r="BE173"/>
  <c r="BE174"/>
  <c r="BE175"/>
  <c r="BE177"/>
  <c i="7" r="J120"/>
  <c r="J97"/>
  <c i="8" r="E85"/>
  <c r="F91"/>
  <c r="J116"/>
  <c r="BE130"/>
  <c r="BE133"/>
  <c r="J91"/>
  <c r="BE134"/>
  <c r="BE140"/>
  <c r="BE153"/>
  <c r="BE169"/>
  <c r="BE181"/>
  <c r="BE184"/>
  <c r="F92"/>
  <c r="BE127"/>
  <c r="BE141"/>
  <c r="BE147"/>
  <c r="BE150"/>
  <c r="BE156"/>
  <c r="BE175"/>
  <c r="BE192"/>
  <c r="BE193"/>
  <c r="BE197"/>
  <c r="J89"/>
  <c r="BE121"/>
  <c r="BE124"/>
  <c r="BE137"/>
  <c r="BE144"/>
  <c r="BE159"/>
  <c r="BE162"/>
  <c r="BE166"/>
  <c r="BE172"/>
  <c r="BE178"/>
  <c r="BE188"/>
  <c r="BE189"/>
  <c r="BE190"/>
  <c r="BE191"/>
  <c r="BE196"/>
  <c i="7" r="E85"/>
  <c r="J91"/>
  <c r="BE124"/>
  <c r="BE127"/>
  <c r="BE139"/>
  <c r="BE154"/>
  <c r="BE158"/>
  <c r="BE160"/>
  <c r="BE166"/>
  <c r="BE168"/>
  <c r="BE186"/>
  <c i="6" r="BK119"/>
  <c r="J119"/>
  <c r="J96"/>
  <c i="7" r="F91"/>
  <c r="J92"/>
  <c r="J113"/>
  <c r="F116"/>
  <c r="BE121"/>
  <c r="BE130"/>
  <c r="BE142"/>
  <c r="BE145"/>
  <c r="BE148"/>
  <c r="BE151"/>
  <c r="BE157"/>
  <c r="BE163"/>
  <c r="BE171"/>
  <c r="BE174"/>
  <c r="BE183"/>
  <c r="BE190"/>
  <c r="BE191"/>
  <c r="BE192"/>
  <c r="BE193"/>
  <c r="BE194"/>
  <c r="BE133"/>
  <c r="BE136"/>
  <c r="BE159"/>
  <c r="BE177"/>
  <c r="BE180"/>
  <c r="BE197"/>
  <c i="6" r="J91"/>
  <c r="BE141"/>
  <c r="BE143"/>
  <c r="BE150"/>
  <c r="BE151"/>
  <c r="BE169"/>
  <c r="BE179"/>
  <c r="BE190"/>
  <c i="5" r="BK131"/>
  <c r="J131"/>
  <c r="J96"/>
  <c i="6" r="F92"/>
  <c r="J113"/>
  <c r="BE130"/>
  <c r="BE133"/>
  <c r="BE134"/>
  <c r="BE137"/>
  <c r="BE140"/>
  <c r="BE142"/>
  <c r="BE145"/>
  <c r="BE146"/>
  <c r="BE149"/>
  <c r="BE157"/>
  <c r="BE160"/>
  <c r="BE167"/>
  <c r="BE175"/>
  <c r="BE180"/>
  <c r="BE183"/>
  <c r="BE184"/>
  <c r="BE196"/>
  <c r="BE203"/>
  <c r="BE205"/>
  <c r="BE206"/>
  <c r="BE210"/>
  <c r="BE212"/>
  <c r="E85"/>
  <c r="J92"/>
  <c r="F115"/>
  <c r="BE121"/>
  <c r="BE124"/>
  <c r="BE127"/>
  <c r="BE166"/>
  <c r="BE182"/>
  <c r="BE193"/>
  <c r="BE207"/>
  <c r="BE208"/>
  <c r="BE209"/>
  <c r="BE215"/>
  <c r="BE135"/>
  <c r="BE136"/>
  <c r="BE144"/>
  <c r="BE154"/>
  <c r="BE155"/>
  <c r="BE156"/>
  <c r="BE163"/>
  <c r="BE168"/>
  <c r="BE172"/>
  <c r="BE178"/>
  <c r="BE185"/>
  <c r="BE186"/>
  <c r="BE187"/>
  <c r="BE199"/>
  <c r="BE204"/>
  <c r="BE211"/>
  <c i="4" r="J172"/>
  <c r="J106"/>
  <c i="5" r="E85"/>
  <c r="F91"/>
  <c r="J128"/>
  <c r="BE133"/>
  <c r="BE149"/>
  <c r="BE161"/>
  <c r="BE162"/>
  <c r="BE169"/>
  <c r="BE170"/>
  <c r="BE177"/>
  <c r="BE182"/>
  <c r="BE191"/>
  <c r="BE213"/>
  <c r="BE219"/>
  <c r="BE224"/>
  <c r="BE236"/>
  <c r="BE237"/>
  <c r="BE238"/>
  <c r="BE243"/>
  <c r="BE244"/>
  <c r="BE247"/>
  <c r="BE252"/>
  <c r="BE255"/>
  <c r="BE256"/>
  <c r="BE261"/>
  <c r="BE266"/>
  <c r="BE278"/>
  <c r="BE279"/>
  <c r="BE281"/>
  <c r="BE282"/>
  <c r="BE306"/>
  <c r="BE311"/>
  <c r="BE312"/>
  <c r="BE339"/>
  <c r="BE340"/>
  <c r="BE342"/>
  <c r="BE353"/>
  <c r="BE356"/>
  <c r="BE361"/>
  <c r="BE362"/>
  <c r="BE367"/>
  <c r="BE371"/>
  <c r="BE377"/>
  <c r="BE399"/>
  <c r="BE404"/>
  <c r="BE409"/>
  <c r="BE414"/>
  <c r="BE418"/>
  <c r="BE420"/>
  <c r="BE421"/>
  <c r="BE433"/>
  <c r="BE436"/>
  <c r="BE437"/>
  <c r="BE439"/>
  <c r="BE440"/>
  <c r="BE446"/>
  <c r="BE449"/>
  <c r="BE451"/>
  <c r="BE467"/>
  <c r="BE474"/>
  <c r="BE479"/>
  <c r="BE480"/>
  <c r="BE482"/>
  <c r="BE491"/>
  <c r="BE495"/>
  <c r="BE501"/>
  <c r="BE508"/>
  <c r="BE512"/>
  <c r="J125"/>
  <c r="BE145"/>
  <c r="BE147"/>
  <c r="BE156"/>
  <c r="BE160"/>
  <c r="BE178"/>
  <c r="BE183"/>
  <c r="BE186"/>
  <c r="BE188"/>
  <c r="BE189"/>
  <c r="BE195"/>
  <c r="BE198"/>
  <c r="BE200"/>
  <c r="BE205"/>
  <c r="BE211"/>
  <c r="BE214"/>
  <c r="BE216"/>
  <c r="BE221"/>
  <c r="BE223"/>
  <c r="BE227"/>
  <c r="BE230"/>
  <c r="BE232"/>
  <c r="BE240"/>
  <c r="BE253"/>
  <c r="BE270"/>
  <c r="BE273"/>
  <c r="BE285"/>
  <c r="BE288"/>
  <c r="BE290"/>
  <c r="BE293"/>
  <c r="BE294"/>
  <c r="BE302"/>
  <c r="BE305"/>
  <c r="BE309"/>
  <c r="BE327"/>
  <c r="BE334"/>
  <c r="BE336"/>
  <c r="BE345"/>
  <c r="BE346"/>
  <c r="BE358"/>
  <c r="BE373"/>
  <c r="BE381"/>
  <c r="BE383"/>
  <c r="BE384"/>
  <c r="BE398"/>
  <c r="BE415"/>
  <c r="BE423"/>
  <c r="BE424"/>
  <c r="BE428"/>
  <c r="BE430"/>
  <c r="BE434"/>
  <c r="BE448"/>
  <c r="BE464"/>
  <c r="BE470"/>
  <c r="BE471"/>
  <c r="BE486"/>
  <c r="BE489"/>
  <c r="BE497"/>
  <c r="J91"/>
  <c r="F128"/>
  <c r="BE135"/>
  <c r="BE141"/>
  <c r="BE143"/>
  <c r="BE151"/>
  <c r="BE155"/>
  <c r="BE157"/>
  <c r="BE158"/>
  <c r="BE159"/>
  <c r="BE165"/>
  <c r="BE167"/>
  <c r="BE174"/>
  <c r="BE192"/>
  <c r="BE194"/>
  <c r="BE197"/>
  <c r="BE203"/>
  <c r="BE208"/>
  <c r="BE217"/>
  <c r="BE226"/>
  <c r="BE234"/>
  <c r="BE250"/>
  <c r="BE258"/>
  <c r="BE264"/>
  <c r="BE267"/>
  <c r="BE269"/>
  <c r="BE271"/>
  <c r="BE272"/>
  <c r="BE291"/>
  <c r="BE296"/>
  <c r="BE297"/>
  <c r="BE299"/>
  <c r="BE300"/>
  <c r="BE308"/>
  <c r="BE315"/>
  <c r="BE318"/>
  <c r="BE320"/>
  <c r="BE322"/>
  <c r="BE330"/>
  <c r="BE331"/>
  <c r="BE333"/>
  <c r="BE337"/>
  <c r="BE343"/>
  <c r="BE352"/>
  <c r="BE365"/>
  <c r="BE374"/>
  <c r="BE386"/>
  <c r="BE389"/>
  <c r="BE390"/>
  <c r="BE392"/>
  <c r="BE402"/>
  <c r="BE405"/>
  <c r="BE431"/>
  <c r="BE442"/>
  <c r="BE443"/>
  <c r="BE445"/>
  <c r="BE452"/>
  <c r="BE454"/>
  <c r="BE459"/>
  <c r="BE461"/>
  <c r="BE462"/>
  <c r="BE483"/>
  <c r="BE488"/>
  <c r="BE506"/>
  <c r="BE137"/>
  <c r="BE139"/>
  <c r="BE153"/>
  <c r="BE163"/>
  <c r="BE164"/>
  <c r="BE172"/>
  <c r="BE175"/>
  <c r="BE180"/>
  <c r="BE185"/>
  <c r="BE201"/>
  <c r="BE207"/>
  <c r="BE210"/>
  <c r="BE229"/>
  <c r="BE233"/>
  <c r="BE235"/>
  <c r="BE241"/>
  <c r="BE246"/>
  <c r="BE249"/>
  <c r="BE263"/>
  <c r="BE275"/>
  <c r="BE276"/>
  <c r="BE284"/>
  <c r="BE287"/>
  <c r="BE303"/>
  <c r="BE314"/>
  <c r="BE317"/>
  <c r="BE324"/>
  <c r="BE325"/>
  <c r="BE328"/>
  <c r="BE329"/>
  <c r="BE348"/>
  <c r="BE350"/>
  <c r="BE355"/>
  <c r="BE359"/>
  <c r="BE364"/>
  <c r="BE368"/>
  <c r="BE370"/>
  <c r="BE376"/>
  <c r="BE379"/>
  <c r="BE387"/>
  <c r="BE393"/>
  <c r="BE395"/>
  <c r="BE396"/>
  <c r="BE401"/>
  <c r="BE407"/>
  <c r="BE411"/>
  <c r="BE412"/>
  <c r="BE417"/>
  <c r="BE426"/>
  <c r="BE455"/>
  <c r="BE457"/>
  <c r="BE465"/>
  <c r="BE468"/>
  <c r="BE473"/>
  <c r="BE476"/>
  <c r="BE477"/>
  <c r="BE485"/>
  <c r="BE494"/>
  <c r="BE499"/>
  <c r="BE503"/>
  <c r="BE507"/>
  <c r="BE510"/>
  <c i="3" r="BK175"/>
  <c i="4" r="J89"/>
  <c r="BE165"/>
  <c r="BE166"/>
  <c r="BE191"/>
  <c r="BE196"/>
  <c r="BE207"/>
  <c r="BE209"/>
  <c r="BE218"/>
  <c r="BE224"/>
  <c r="BE236"/>
  <c r="BE244"/>
  <c r="BE246"/>
  <c r="BE250"/>
  <c r="BE258"/>
  <c r="BE268"/>
  <c r="BE272"/>
  <c r="BE279"/>
  <c r="BE281"/>
  <c r="BE285"/>
  <c r="BE293"/>
  <c r="BE295"/>
  <c r="BE299"/>
  <c r="BE300"/>
  <c r="BE314"/>
  <c r="BE326"/>
  <c r="BE327"/>
  <c r="BE328"/>
  <c r="BE331"/>
  <c r="BE335"/>
  <c r="BE336"/>
  <c r="BE341"/>
  <c r="BE342"/>
  <c r="BE344"/>
  <c r="BE351"/>
  <c r="BE357"/>
  <c r="BE359"/>
  <c r="BE361"/>
  <c r="BE366"/>
  <c r="BE368"/>
  <c r="BE411"/>
  <c r="BE419"/>
  <c r="BE425"/>
  <c r="BE427"/>
  <c r="BE429"/>
  <c r="BE441"/>
  <c r="BE460"/>
  <c r="BE467"/>
  <c r="BE468"/>
  <c r="BE472"/>
  <c r="BE474"/>
  <c r="BE475"/>
  <c r="BE479"/>
  <c r="BE481"/>
  <c r="BE483"/>
  <c i="3" r="BK401"/>
  <c r="J401"/>
  <c r="J114"/>
  <c i="4" r="BE139"/>
  <c r="BE147"/>
  <c r="BE149"/>
  <c r="BE151"/>
  <c r="BE155"/>
  <c r="BE160"/>
  <c r="BE163"/>
  <c r="BE205"/>
  <c r="BE220"/>
  <c r="BE226"/>
  <c r="BE238"/>
  <c r="BE242"/>
  <c r="BE243"/>
  <c r="BE252"/>
  <c r="BE270"/>
  <c r="BE275"/>
  <c r="BE277"/>
  <c r="BE311"/>
  <c r="BE315"/>
  <c r="BE317"/>
  <c r="BE319"/>
  <c r="BE320"/>
  <c r="BE324"/>
  <c r="BE325"/>
  <c r="BE333"/>
  <c r="BE338"/>
  <c r="BE340"/>
  <c r="BE347"/>
  <c r="BE374"/>
  <c r="BE375"/>
  <c r="BE394"/>
  <c r="BE401"/>
  <c r="BE407"/>
  <c r="BE415"/>
  <c r="BE417"/>
  <c r="BE423"/>
  <c r="BE454"/>
  <c r="BE456"/>
  <c r="BE458"/>
  <c r="F92"/>
  <c r="BE136"/>
  <c r="BE141"/>
  <c r="BE143"/>
  <c r="BE158"/>
  <c r="BE162"/>
  <c r="BE168"/>
  <c r="BE170"/>
  <c r="BE173"/>
  <c r="BE175"/>
  <c r="BE182"/>
  <c r="BE188"/>
  <c r="BE198"/>
  <c r="BE200"/>
  <c r="BE212"/>
  <c r="BE214"/>
  <c r="BE222"/>
  <c r="BE233"/>
  <c r="BE234"/>
  <c r="BE251"/>
  <c r="BE254"/>
  <c r="BE256"/>
  <c r="BE257"/>
  <c r="BE262"/>
  <c r="BE264"/>
  <c r="BE271"/>
  <c r="BE273"/>
  <c r="BE274"/>
  <c r="BE283"/>
  <c r="BE286"/>
  <c r="BE287"/>
  <c r="BE289"/>
  <c r="BE291"/>
  <c r="BE297"/>
  <c r="BE301"/>
  <c r="BE303"/>
  <c r="BE305"/>
  <c r="BE316"/>
  <c r="BE318"/>
  <c r="BE321"/>
  <c r="BE329"/>
  <c r="BE332"/>
  <c r="BE339"/>
  <c r="BE349"/>
  <c r="BE363"/>
  <c r="BE367"/>
  <c r="BE369"/>
  <c r="BE376"/>
  <c r="BE385"/>
  <c r="BE388"/>
  <c r="BE391"/>
  <c r="BE397"/>
  <c r="BE405"/>
  <c r="BE409"/>
  <c r="BE443"/>
  <c r="BE449"/>
  <c r="BE452"/>
  <c r="BE453"/>
  <c r="BE469"/>
  <c r="BE477"/>
  <c r="E85"/>
  <c r="BE138"/>
  <c r="BE145"/>
  <c r="BE152"/>
  <c r="BE159"/>
  <c r="BE177"/>
  <c r="BE211"/>
  <c r="BE216"/>
  <c r="BE228"/>
  <c r="BE230"/>
  <c r="BE232"/>
  <c r="BE248"/>
  <c r="BE260"/>
  <c r="BE265"/>
  <c r="BE266"/>
  <c r="BE267"/>
  <c r="BE269"/>
  <c r="BE307"/>
  <c r="BE309"/>
  <c r="BE322"/>
  <c r="BE323"/>
  <c r="BE330"/>
  <c r="BE353"/>
  <c r="BE355"/>
  <c r="BE364"/>
  <c r="BE371"/>
  <c r="BE379"/>
  <c r="BE382"/>
  <c r="BE399"/>
  <c r="BE403"/>
  <c r="BE413"/>
  <c r="BE421"/>
  <c r="BE431"/>
  <c r="BE433"/>
  <c r="BE435"/>
  <c r="BE437"/>
  <c r="BE439"/>
  <c r="BE446"/>
  <c r="BE462"/>
  <c r="BE464"/>
  <c r="BE471"/>
  <c i="2" r="BK993"/>
  <c r="J993"/>
  <c r="J107"/>
  <c r="BK2263"/>
  <c r="J2263"/>
  <c r="J123"/>
  <c i="3" r="F91"/>
  <c r="J132"/>
  <c r="BE138"/>
  <c r="BE140"/>
  <c r="BE142"/>
  <c r="BE147"/>
  <c r="BE157"/>
  <c r="BE159"/>
  <c r="BE161"/>
  <c r="BE169"/>
  <c r="BE180"/>
  <c r="BE190"/>
  <c r="BE192"/>
  <c r="BE214"/>
  <c r="BE223"/>
  <c r="BE227"/>
  <c r="BE229"/>
  <c r="BE233"/>
  <c r="BE237"/>
  <c r="BE243"/>
  <c r="BE247"/>
  <c r="BE269"/>
  <c r="BE274"/>
  <c r="BE283"/>
  <c r="BE285"/>
  <c r="BE287"/>
  <c r="BE312"/>
  <c r="BE321"/>
  <c r="BE343"/>
  <c r="BE367"/>
  <c r="BE370"/>
  <c r="BE373"/>
  <c r="BE382"/>
  <c r="BE395"/>
  <c i="2" r="J146"/>
  <c r="J98"/>
  <c i="3" r="E85"/>
  <c r="J131"/>
  <c r="BE144"/>
  <c r="BE155"/>
  <c r="BE164"/>
  <c r="BE198"/>
  <c r="BE203"/>
  <c r="BE209"/>
  <c r="BE219"/>
  <c r="BE239"/>
  <c r="BE242"/>
  <c r="BE246"/>
  <c r="BE249"/>
  <c r="BE251"/>
  <c r="BE255"/>
  <c r="BE256"/>
  <c r="BE261"/>
  <c r="BE271"/>
  <c r="BE273"/>
  <c r="BE279"/>
  <c r="BE286"/>
  <c r="BE303"/>
  <c r="BE306"/>
  <c r="BE346"/>
  <c r="BE384"/>
  <c r="BE389"/>
  <c r="BE397"/>
  <c r="BE399"/>
  <c r="BE400"/>
  <c r="BE403"/>
  <c r="J89"/>
  <c r="BE149"/>
  <c r="BE167"/>
  <c r="BE168"/>
  <c r="BE170"/>
  <c r="BE172"/>
  <c r="BE174"/>
  <c r="BE177"/>
  <c r="BE178"/>
  <c r="BE184"/>
  <c r="BE194"/>
  <c r="BE201"/>
  <c r="BE217"/>
  <c r="BE225"/>
  <c r="BE226"/>
  <c r="BE244"/>
  <c r="BE248"/>
  <c r="BE252"/>
  <c r="BE253"/>
  <c r="BE258"/>
  <c r="BE260"/>
  <c r="BE263"/>
  <c r="BE277"/>
  <c r="BE281"/>
  <c r="BE291"/>
  <c r="BE318"/>
  <c r="BE330"/>
  <c r="BE333"/>
  <c r="BE339"/>
  <c r="BE349"/>
  <c r="BE352"/>
  <c r="BE356"/>
  <c r="BE357"/>
  <c r="BE360"/>
  <c r="BE363"/>
  <c r="BE365"/>
  <c r="BE374"/>
  <c r="BE376"/>
  <c r="BE378"/>
  <c r="BE379"/>
  <c r="BE380"/>
  <c r="BE386"/>
  <c r="BE387"/>
  <c r="F92"/>
  <c r="BE151"/>
  <c r="BE153"/>
  <c r="BE163"/>
  <c r="BE182"/>
  <c r="BE186"/>
  <c r="BE188"/>
  <c r="BE196"/>
  <c r="BE206"/>
  <c r="BE210"/>
  <c r="BE212"/>
  <c r="BE221"/>
  <c r="BE224"/>
  <c r="BE231"/>
  <c r="BE235"/>
  <c r="BE241"/>
  <c r="BE245"/>
  <c r="BE250"/>
  <c r="BE254"/>
  <c r="BE259"/>
  <c r="BE266"/>
  <c r="BE288"/>
  <c r="BE294"/>
  <c r="BE297"/>
  <c r="BE300"/>
  <c r="BE309"/>
  <c r="BE315"/>
  <c r="BE324"/>
  <c r="BE327"/>
  <c r="BE336"/>
  <c r="BE340"/>
  <c r="BE353"/>
  <c r="BE391"/>
  <c r="BE393"/>
  <c i="2" r="F92"/>
  <c r="BE149"/>
  <c r="BE154"/>
  <c r="BE163"/>
  <c r="BE165"/>
  <c r="BE169"/>
  <c r="BE196"/>
  <c r="BE203"/>
  <c r="BE214"/>
  <c r="BE220"/>
  <c r="BE229"/>
  <c r="BE265"/>
  <c r="BE312"/>
  <c r="BE326"/>
  <c r="BE342"/>
  <c r="BE376"/>
  <c r="BE386"/>
  <c r="BE396"/>
  <c r="BE399"/>
  <c r="BE417"/>
  <c r="BE435"/>
  <c r="BE481"/>
  <c r="BE495"/>
  <c r="BE520"/>
  <c r="BE597"/>
  <c r="BE615"/>
  <c r="BE638"/>
  <c r="BE654"/>
  <c r="BE656"/>
  <c r="BE667"/>
  <c r="BE680"/>
  <c r="BE697"/>
  <c r="BE718"/>
  <c r="BE766"/>
  <c r="BE826"/>
  <c r="BE857"/>
  <c r="BE875"/>
  <c r="BE895"/>
  <c r="BE906"/>
  <c r="BE941"/>
  <c r="BE962"/>
  <c r="BE964"/>
  <c r="BE968"/>
  <c r="BE969"/>
  <c r="BE992"/>
  <c r="BE995"/>
  <c r="BE1015"/>
  <c r="BE1042"/>
  <c r="BE1066"/>
  <c r="BE1090"/>
  <c r="BE1100"/>
  <c r="BE1118"/>
  <c r="BE1124"/>
  <c r="BE1138"/>
  <c r="BE1142"/>
  <c r="BE1165"/>
  <c r="BE1179"/>
  <c r="BE1190"/>
  <c r="BE1225"/>
  <c r="BE1318"/>
  <c r="BE1334"/>
  <c r="BE1337"/>
  <c r="BE1349"/>
  <c r="BE1354"/>
  <c r="BE1360"/>
  <c r="BE1375"/>
  <c r="BE1377"/>
  <c r="BE1389"/>
  <c r="BE1393"/>
  <c r="BE1398"/>
  <c r="BE1404"/>
  <c r="BE1407"/>
  <c r="BE1409"/>
  <c r="BE1413"/>
  <c r="BE1418"/>
  <c r="BE1427"/>
  <c r="BE1430"/>
  <c r="BE1436"/>
  <c r="BE1442"/>
  <c r="BE1443"/>
  <c r="BE1446"/>
  <c r="BE1448"/>
  <c r="BE1449"/>
  <c r="BE1454"/>
  <c r="BE1470"/>
  <c r="BE1472"/>
  <c r="BE1480"/>
  <c r="BE1498"/>
  <c r="BE1504"/>
  <c r="BE1516"/>
  <c r="BE1553"/>
  <c r="BE1582"/>
  <c r="BE1676"/>
  <c r="BE1678"/>
  <c r="BE1680"/>
  <c r="BE1711"/>
  <c r="BE1713"/>
  <c r="BE1738"/>
  <c r="BE1836"/>
  <c r="BE1914"/>
  <c r="BE1941"/>
  <c r="BE1966"/>
  <c r="BE1971"/>
  <c r="BE1999"/>
  <c r="BE2069"/>
  <c r="BE2210"/>
  <c r="BE2257"/>
  <c r="E85"/>
  <c r="BE161"/>
  <c r="BE187"/>
  <c r="BE216"/>
  <c r="BE238"/>
  <c r="BE255"/>
  <c r="BE310"/>
  <c r="BE323"/>
  <c r="BE331"/>
  <c r="BE332"/>
  <c r="BE336"/>
  <c r="BE340"/>
  <c r="BE343"/>
  <c r="BE344"/>
  <c r="BE364"/>
  <c r="BE370"/>
  <c r="BE390"/>
  <c r="BE469"/>
  <c r="BE475"/>
  <c r="BE485"/>
  <c r="BE536"/>
  <c r="BE557"/>
  <c r="BE571"/>
  <c r="BE574"/>
  <c r="BE599"/>
  <c r="BE659"/>
  <c r="BE662"/>
  <c r="BE664"/>
  <c r="BE666"/>
  <c r="BE670"/>
  <c r="BE674"/>
  <c r="BE676"/>
  <c r="BE724"/>
  <c r="BE728"/>
  <c r="BE787"/>
  <c r="BE829"/>
  <c r="BE837"/>
  <c r="BE839"/>
  <c r="BE873"/>
  <c r="BE879"/>
  <c r="BE887"/>
  <c r="BE893"/>
  <c r="BE958"/>
  <c r="BE972"/>
  <c r="BE979"/>
  <c r="BE982"/>
  <c r="BE983"/>
  <c r="BE986"/>
  <c r="BE987"/>
  <c r="BE1005"/>
  <c r="BE1018"/>
  <c r="BE1022"/>
  <c r="BE1023"/>
  <c r="BE1029"/>
  <c r="BE1053"/>
  <c r="BE1057"/>
  <c r="BE1060"/>
  <c r="BE1062"/>
  <c r="BE1092"/>
  <c r="BE1098"/>
  <c r="BE1172"/>
  <c r="BE1198"/>
  <c r="BE1258"/>
  <c r="BE1343"/>
  <c r="BE1348"/>
  <c r="BE1367"/>
  <c r="BE1381"/>
  <c r="BE1400"/>
  <c r="BE1401"/>
  <c r="BE1403"/>
  <c r="BE1406"/>
  <c r="BE1410"/>
  <c r="BE1411"/>
  <c r="BE1419"/>
  <c r="BE1437"/>
  <c r="BE1447"/>
  <c r="BE1450"/>
  <c r="BE1451"/>
  <c r="BE1458"/>
  <c r="BE1461"/>
  <c r="BE1462"/>
  <c r="BE1465"/>
  <c r="BE1466"/>
  <c r="BE1467"/>
  <c r="BE1469"/>
  <c r="BE1490"/>
  <c r="BE1520"/>
  <c r="BE1526"/>
  <c r="BE1535"/>
  <c r="BE1541"/>
  <c r="BE1621"/>
  <c r="BE1659"/>
  <c r="BE1682"/>
  <c r="BE1777"/>
  <c r="BE1805"/>
  <c r="BE1830"/>
  <c r="BE1857"/>
  <c r="BE1865"/>
  <c r="BE147"/>
  <c r="BE151"/>
  <c r="BE177"/>
  <c r="BE212"/>
  <c r="BE320"/>
  <c r="BE322"/>
  <c r="BE338"/>
  <c r="BE360"/>
  <c r="BE365"/>
  <c r="BE373"/>
  <c r="BE381"/>
  <c r="BE394"/>
  <c r="BE415"/>
  <c r="BE483"/>
  <c r="BE489"/>
  <c r="BE493"/>
  <c r="BE526"/>
  <c r="BE532"/>
  <c r="BE586"/>
  <c r="BE613"/>
  <c r="BE616"/>
  <c r="BE620"/>
  <c r="BE629"/>
  <c r="BE631"/>
  <c r="BE633"/>
  <c r="BE673"/>
  <c r="BE710"/>
  <c r="BE714"/>
  <c r="BE789"/>
  <c r="BE904"/>
  <c r="BE960"/>
  <c r="BE961"/>
  <c r="BE966"/>
  <c r="BE980"/>
  <c r="BE985"/>
  <c r="BE1020"/>
  <c r="BE1026"/>
  <c r="BE1050"/>
  <c r="BE1055"/>
  <c r="BE1061"/>
  <c r="BE1083"/>
  <c r="BE1094"/>
  <c r="BE1153"/>
  <c r="BE1155"/>
  <c r="BE1159"/>
  <c r="BE1326"/>
  <c r="BE1328"/>
  <c r="BE1341"/>
  <c r="BE1352"/>
  <c r="BE1395"/>
  <c r="BE1396"/>
  <c r="BE1397"/>
  <c r="BE1408"/>
  <c r="BE1412"/>
  <c r="BE1414"/>
  <c r="BE1415"/>
  <c r="BE1416"/>
  <c r="BE1421"/>
  <c r="BE1422"/>
  <c r="BE1423"/>
  <c r="BE1424"/>
  <c r="BE1425"/>
  <c r="BE1426"/>
  <c r="BE1429"/>
  <c r="BE1441"/>
  <c r="BE1445"/>
  <c r="BE1452"/>
  <c r="BE1453"/>
  <c r="BE1459"/>
  <c r="BE1460"/>
  <c r="BE1471"/>
  <c r="BE1473"/>
  <c r="BE1474"/>
  <c r="BE1475"/>
  <c r="BE1476"/>
  <c r="BE1484"/>
  <c r="BE1486"/>
  <c r="BE1492"/>
  <c r="BE1512"/>
  <c r="BE1515"/>
  <c r="BE1522"/>
  <c r="BE1538"/>
  <c r="BE1544"/>
  <c r="BE1546"/>
  <c r="BE1548"/>
  <c r="BE1550"/>
  <c r="BE1642"/>
  <c r="BE1739"/>
  <c r="BE1775"/>
  <c r="BE1835"/>
  <c r="BE1859"/>
  <c r="BE1935"/>
  <c r="BE1970"/>
  <c r="BE1973"/>
  <c r="J89"/>
  <c r="BE158"/>
  <c r="BE160"/>
  <c r="BE167"/>
  <c r="BE171"/>
  <c r="BE172"/>
  <c r="BE179"/>
  <c r="BE210"/>
  <c r="BE218"/>
  <c r="BE226"/>
  <c r="BE228"/>
  <c r="BE231"/>
  <c r="BE233"/>
  <c r="BE236"/>
  <c r="BE258"/>
  <c r="BE267"/>
  <c r="BE313"/>
  <c r="BE315"/>
  <c r="BE350"/>
  <c r="BE362"/>
  <c r="BE367"/>
  <c r="BE368"/>
  <c r="BE392"/>
  <c r="BE408"/>
  <c r="BE426"/>
  <c r="BE450"/>
  <c r="BE460"/>
  <c r="BE491"/>
  <c r="BE497"/>
  <c r="BE518"/>
  <c r="BE559"/>
  <c r="BE640"/>
  <c r="BE668"/>
  <c r="BE671"/>
  <c r="BE706"/>
  <c r="BE708"/>
  <c r="BE747"/>
  <c r="BE791"/>
  <c r="BE889"/>
  <c r="BE891"/>
  <c r="BE921"/>
  <c r="BE954"/>
  <c r="BE959"/>
  <c r="BE970"/>
  <c r="BE973"/>
  <c r="BE976"/>
  <c r="BE977"/>
  <c r="BE988"/>
  <c r="BE989"/>
  <c r="BE990"/>
  <c r="BE1003"/>
  <c r="BE1013"/>
  <c r="BE1032"/>
  <c r="BE1034"/>
  <c r="BE1040"/>
  <c r="BE1052"/>
  <c r="BE1064"/>
  <c r="BE1088"/>
  <c r="BE1096"/>
  <c r="BE1097"/>
  <c r="BE1147"/>
  <c r="BE1186"/>
  <c r="BE1188"/>
  <c r="BE1219"/>
  <c r="BE1257"/>
  <c r="BE1292"/>
  <c r="BE1331"/>
  <c r="BE1345"/>
  <c r="BE1347"/>
  <c r="BE1350"/>
  <c r="BE1351"/>
  <c r="BE1362"/>
  <c r="BE1387"/>
  <c r="BE1390"/>
  <c r="BE1391"/>
  <c r="BE1392"/>
  <c r="BE1394"/>
  <c r="BE1399"/>
  <c r="BE1402"/>
  <c r="BE1405"/>
  <c r="BE1417"/>
  <c r="BE1420"/>
  <c r="BE1428"/>
  <c r="BE1431"/>
  <c r="BE1432"/>
  <c r="BE1433"/>
  <c r="BE1434"/>
  <c r="BE1435"/>
  <c r="BE1438"/>
  <c r="BE1439"/>
  <c r="BE1440"/>
  <c r="BE1444"/>
  <c r="BE1455"/>
  <c r="BE1456"/>
  <c r="BE1457"/>
  <c r="BE1463"/>
  <c r="BE1464"/>
  <c r="BE1468"/>
  <c r="BE1488"/>
  <c r="BE1493"/>
  <c r="BE1497"/>
  <c r="BE1501"/>
  <c r="BE1508"/>
  <c r="BE1518"/>
  <c r="BE1524"/>
  <c r="BE1528"/>
  <c r="BE1611"/>
  <c r="BE1628"/>
  <c r="BE1758"/>
  <c r="BE1782"/>
  <c r="BE1861"/>
  <c r="BE1863"/>
  <c r="BE1888"/>
  <c r="BE1962"/>
  <c r="BE1964"/>
  <c r="BE1968"/>
  <c r="BE2139"/>
  <c r="BE2265"/>
  <c r="F37"/>
  <c i="1" r="BD95"/>
  <c i="3" r="F37"/>
  <c i="1" r="BD96"/>
  <c i="3" r="F35"/>
  <c i="1" r="BB96"/>
  <c i="4" r="F36"/>
  <c i="1" r="BC97"/>
  <c i="5" r="J34"/>
  <c i="1" r="AW98"/>
  <c i="5" r="F34"/>
  <c i="1" r="BA98"/>
  <c i="7" r="F34"/>
  <c i="1" r="BA100"/>
  <c i="7" r="F36"/>
  <c i="1" r="BC100"/>
  <c i="8" r="F34"/>
  <c i="1" r="BA101"/>
  <c i="8" r="F37"/>
  <c i="1" r="BD101"/>
  <c i="7" r="J30"/>
  <c i="8" r="F36"/>
  <c i="1" r="BC101"/>
  <c i="10" r="F34"/>
  <c i="1" r="BA103"/>
  <c i="11" r="F34"/>
  <c i="1" r="BA104"/>
  <c i="10" r="J30"/>
  <c i="12" r="F36"/>
  <c i="1" r="BC105"/>
  <c i="13" r="F34"/>
  <c i="1" r="BA106"/>
  <c i="14" r="F36"/>
  <c i="1" r="BC107"/>
  <c i="14" r="F37"/>
  <c i="1" r="BD107"/>
  <c i="2" r="F34"/>
  <c i="1" r="BA95"/>
  <c i="3" r="F34"/>
  <c i="1" r="BA96"/>
  <c i="3" r="F36"/>
  <c i="1" r="BC96"/>
  <c i="4" r="F35"/>
  <c i="1" r="BB97"/>
  <c i="5" r="F37"/>
  <c i="1" r="BD98"/>
  <c i="6" r="F34"/>
  <c i="1" r="BA99"/>
  <c i="6" r="F36"/>
  <c i="1" r="BC99"/>
  <c i="7" r="J34"/>
  <c i="1" r="AW100"/>
  <c i="7" r="F37"/>
  <c i="1" r="BD100"/>
  <c i="9" r="F34"/>
  <c i="1" r="BA102"/>
  <c i="9" r="F35"/>
  <c i="1" r="BB102"/>
  <c i="10" r="F35"/>
  <c i="1" r="BB103"/>
  <c i="10" r="J34"/>
  <c i="1" r="AW103"/>
  <c i="11" r="F35"/>
  <c i="1" r="BB104"/>
  <c i="11" r="J34"/>
  <c i="1" r="AW104"/>
  <c i="12" r="F35"/>
  <c i="1" r="BB105"/>
  <c i="13" r="F35"/>
  <c i="1" r="BB106"/>
  <c i="13" r="F37"/>
  <c i="1" r="BD106"/>
  <c i="2" r="J34"/>
  <c i="1" r="AW95"/>
  <c i="2" r="F35"/>
  <c i="1" r="BB95"/>
  <c i="5" r="F35"/>
  <c i="1" r="BB98"/>
  <c i="6" r="F35"/>
  <c i="1" r="BB99"/>
  <c i="6" r="F37"/>
  <c i="1" r="BD99"/>
  <c i="8" r="J34"/>
  <c i="1" r="AW101"/>
  <c i="8" r="F35"/>
  <c i="1" r="BB101"/>
  <c i="9" r="J34"/>
  <c i="1" r="AW102"/>
  <c i="9" r="F37"/>
  <c i="1" r="BD102"/>
  <c i="10" r="F37"/>
  <c i="1" r="BD103"/>
  <c i="11" r="F36"/>
  <c i="1" r="BC104"/>
  <c i="12" r="J34"/>
  <c i="1" r="AW105"/>
  <c i="12" r="F37"/>
  <c i="1" r="BD105"/>
  <c i="13" r="J34"/>
  <c i="1" r="AW106"/>
  <c i="14" r="F35"/>
  <c i="1" r="BB107"/>
  <c i="14" r="F34"/>
  <c i="1" r="BA107"/>
  <c i="2" r="F36"/>
  <c i="1" r="BC95"/>
  <c i="3" r="J34"/>
  <c i="1" r="AW96"/>
  <c i="4" r="J34"/>
  <c i="1" r="AW97"/>
  <c i="4" r="F34"/>
  <c i="1" r="BA97"/>
  <c i="4" r="F37"/>
  <c i="1" r="BD97"/>
  <c i="5" r="F36"/>
  <c i="1" r="BC98"/>
  <c i="6" r="J34"/>
  <c i="1" r="AW99"/>
  <c i="7" r="F35"/>
  <c i="1" r="BB100"/>
  <c i="9" r="F36"/>
  <c i="1" r="BC102"/>
  <c i="10" r="F36"/>
  <c i="1" r="BC103"/>
  <c i="11" r="F37"/>
  <c i="1" r="BD104"/>
  <c i="12" r="F34"/>
  <c i="1" r="BA105"/>
  <c i="12" r="J30"/>
  <c i="13" r="F36"/>
  <c i="1" r="BC106"/>
  <c i="14" r="J34"/>
  <c i="1" r="AW107"/>
  <c i="5" l="1" r="T131"/>
  <c i="3" r="P175"/>
  <c i="10" r="R119"/>
  <c i="7" r="R119"/>
  <c i="5" r="R131"/>
  <c i="4" r="T134"/>
  <c r="T133"/>
  <c i="3" r="T175"/>
  <c r="P136"/>
  <c r="P135"/>
  <c i="1" r="AU96"/>
  <c i="2" r="BK145"/>
  <c r="J145"/>
  <c r="J97"/>
  <c r="R993"/>
  <c i="13" r="P122"/>
  <c i="1" r="AU106"/>
  <c i="11" r="R121"/>
  <c i="5" r="P131"/>
  <c i="1" r="AU98"/>
  <c i="11" r="T121"/>
  <c i="13" r="T122"/>
  <c i="7" r="P119"/>
  <c i="1" r="AU100"/>
  <c i="4" r="R134"/>
  <c r="R133"/>
  <c i="14" r="T120"/>
  <c r="R120"/>
  <c i="12" r="P119"/>
  <c i="1" r="AU105"/>
  <c i="10" r="P119"/>
  <c i="1" r="AU103"/>
  <c i="2" r="P993"/>
  <c i="11" r="P121"/>
  <c i="1" r="AU104"/>
  <c i="4" r="P133"/>
  <c i="1" r="AU97"/>
  <c i="13" r="R122"/>
  <c i="4" r="BK171"/>
  <c r="J171"/>
  <c r="J105"/>
  <c i="3" r="T135"/>
  <c r="R175"/>
  <c i="2" r="P145"/>
  <c i="3" r="R136"/>
  <c r="R135"/>
  <c i="2" r="T993"/>
  <c r="R145"/>
  <c r="R144"/>
  <c i="12" r="R119"/>
  <c i="8" r="P119"/>
  <c i="1" r="AU101"/>
  <c i="9" r="P119"/>
  <c i="1" r="AU102"/>
  <c i="2" r="T145"/>
  <c r="T144"/>
  <c i="4" r="BK134"/>
  <c r="J134"/>
  <c r="J97"/>
  <c i="13" r="BK398"/>
  <c r="J398"/>
  <c r="J101"/>
  <c i="14" r="BK121"/>
  <c r="J121"/>
  <c r="J97"/>
  <c i="3" r="BK136"/>
  <c r="J136"/>
  <c r="J97"/>
  <c i="8" r="BK119"/>
  <c r="J119"/>
  <c r="J96"/>
  <c i="11" r="BK121"/>
  <c r="J121"/>
  <c r="J96"/>
  <c i="1" r="AG105"/>
  <c r="AG103"/>
  <c i="10" r="J96"/>
  <c i="1" r="AG100"/>
  <c i="3" r="BK135"/>
  <c r="J135"/>
  <c r="J96"/>
  <c r="J175"/>
  <c r="J102"/>
  <c i="2" r="BK144"/>
  <c r="J144"/>
  <c r="J33"/>
  <c i="1" r="AV95"/>
  <c r="AT95"/>
  <c i="9" r="F33"/>
  <c i="1" r="AZ102"/>
  <c i="11" r="F33"/>
  <c i="1" r="AZ104"/>
  <c i="13" r="F33"/>
  <c i="1" r="AZ106"/>
  <c i="3" r="J33"/>
  <c i="1" r="AV96"/>
  <c r="AT96"/>
  <c i="4" r="F33"/>
  <c i="1" r="AZ97"/>
  <c i="5" r="J33"/>
  <c i="1" r="AV98"/>
  <c r="AT98"/>
  <c i="5" r="J30"/>
  <c i="1" r="AG98"/>
  <c i="6" r="F33"/>
  <c i="1" r="AZ99"/>
  <c i="6" r="J30"/>
  <c i="1" r="AG99"/>
  <c i="7" r="J33"/>
  <c i="1" r="AV100"/>
  <c r="AT100"/>
  <c r="AN100"/>
  <c i="8" r="J33"/>
  <c i="1" r="AV101"/>
  <c r="AT101"/>
  <c i="10" r="F33"/>
  <c i="1" r="AZ103"/>
  <c i="12" r="J33"/>
  <c i="1" r="AV105"/>
  <c r="AT105"/>
  <c r="AN105"/>
  <c i="14" r="J33"/>
  <c i="1" r="AV107"/>
  <c r="AT107"/>
  <c r="BB94"/>
  <c r="AX94"/>
  <c r="BC94"/>
  <c r="W32"/>
  <c i="2" r="F33"/>
  <c i="1" r="AZ95"/>
  <c i="9" r="J33"/>
  <c i="1" r="AV102"/>
  <c r="AT102"/>
  <c i="11" r="J33"/>
  <c i="1" r="AV104"/>
  <c r="AT104"/>
  <c i="13" r="J33"/>
  <c i="1" r="AV106"/>
  <c r="AT106"/>
  <c i="3" r="F33"/>
  <c i="1" r="AZ96"/>
  <c i="4" r="J33"/>
  <c i="1" r="AV97"/>
  <c r="AT97"/>
  <c i="5" r="F33"/>
  <c i="1" r="AZ98"/>
  <c i="6" r="J33"/>
  <c i="1" r="AV99"/>
  <c r="AT99"/>
  <c i="7" r="F33"/>
  <c i="1" r="AZ100"/>
  <c i="8" r="F33"/>
  <c i="1" r="AZ101"/>
  <c i="9" r="J30"/>
  <c i="1" r="AG102"/>
  <c i="10" r="J33"/>
  <c i="1" r="AV103"/>
  <c r="AT103"/>
  <c r="AN103"/>
  <c i="12" r="F33"/>
  <c i="1" r="AZ105"/>
  <c i="14" r="F33"/>
  <c i="1" r="AZ107"/>
  <c r="BA94"/>
  <c r="W30"/>
  <c r="BD94"/>
  <c r="W33"/>
  <c i="2" r="J30"/>
  <c i="1" r="AG95"/>
  <c i="2" l="1" r="P144"/>
  <c i="1" r="AU95"/>
  <c i="13" r="BK122"/>
  <c r="J122"/>
  <c r="J96"/>
  <c i="14" r="BK120"/>
  <c r="J120"/>
  <c i="4" r="BK133"/>
  <c r="J133"/>
  <c r="J96"/>
  <c i="12" r="J39"/>
  <c i="1" r="AN102"/>
  <c i="10" r="J39"/>
  <c i="9" r="J39"/>
  <c i="1" r="AN99"/>
  <c i="7" r="J39"/>
  <c i="1" r="AN98"/>
  <c i="6" r="J39"/>
  <c i="5" r="J39"/>
  <c i="1" r="AN95"/>
  <c i="2" r="J96"/>
  <c r="J39"/>
  <c i="1" r="AU94"/>
  <c i="11" r="J30"/>
  <c i="1" r="AG104"/>
  <c i="14" r="J30"/>
  <c i="1" r="AG107"/>
  <c i="3" r="J30"/>
  <c i="1" r="AG96"/>
  <c r="AN96"/>
  <c r="AZ94"/>
  <c r="W29"/>
  <c i="8" r="J30"/>
  <c i="1" r="AG101"/>
  <c r="AY94"/>
  <c r="AW94"/>
  <c r="AK30"/>
  <c r="W31"/>
  <c i="8" l="1" r="J39"/>
  <c i="11" r="J39"/>
  <c i="14" r="J39"/>
  <c r="J96"/>
  <c i="3" r="J39"/>
  <c i="1" r="AN101"/>
  <c r="AN107"/>
  <c r="AN104"/>
  <c i="13" r="J30"/>
  <c i="1" r="AG106"/>
  <c r="AV94"/>
  <c r="AK29"/>
  <c i="4" r="J30"/>
  <c i="1" r="AG97"/>
  <c r="AN97"/>
  <c i="13" l="1" r="J39"/>
  <c i="4" r="J39"/>
  <c i="1" r="AN106"/>
  <c r="AG94"/>
  <c r="AK26"/>
  <c r="AT94"/>
  <c l="1" r="AN94"/>
  <c r="AK35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<sst xmlns="http://schemas.openxmlformats.org/spreadsheetml/2006/main">
  <si>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</si>
  <si>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</si>
  <si>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</si>
  <si>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</si>
  <si>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</si>
  <si>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{c71b669f-7702-4095-8898-376d32f94b5e}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</si>
  <si>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</si>
  <si>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</si>
  <si>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</si>
  <si>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</si>
  <si>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</si>
  <si>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</si>
  <si>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</si>
  <si>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</si>
  <si>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20251105001F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</si>
  <si>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</si>
  <si>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</si>
  <si>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CELKOVÁ OBNOVA BUDOVY ZŠ KONTEŠINEC PO POŽÁRU</t>
  </si>
  <si>
    <t>KSO:</t>
  </si>
  <si>
    <t>CC-CZ:</t>
  </si>
  <si>
    <t>Místo:</t>
  </si>
  <si>
    <t>Český Těšín</t>
  </si>
  <si>
    <t>Datum:</t>
  </si>
  <si>
    <t>22. 5. 2025</t>
  </si>
  <si>
    <t>Zadavatel:</t>
  </si>
  <si>
    <t>IČ:</t>
  </si>
  <si>
    <t>Město Český Těšín</t>
  </si>
  <si>
    <t>DIČ:</t>
  </si>
  <si>
    <t>Uchazeč:</t>
  </si>
  <si>
    <t>Vyplň údaj</t>
  </si>
  <si>
    <t>Projektant:</t>
  </si>
  <si>
    <t>ATRIS s.r.o.</t>
  </si>
  <si>
    <t>True</t>
  </si>
  <si>
    <t>Zpracovatel:</t>
  </si>
  <si>
    <t>Barbora Kyšková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</si>
  <si>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</si>
  <si>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</si>
  <si>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</si>
  <si>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</si>
  <si>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</si>
  <si>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</si>
  <si>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</si>
  <si>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</si>
  <si>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</si>
  <si>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</si>
  <si>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</si>
  <si>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</si>
  <si>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</si>
  <si>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</si>
  <si>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</si>
  <si>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</si>
  <si>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</si>
  <si>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</si>
  <si>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</si>
  <si>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</si>
  <si>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</si>
  <si>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</si>
  <si>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</si>
  <si>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</si>
  <si>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</si>
  <si>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</si>
  <si>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</si>
  <si>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</si>
  <si>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</si>
  <si>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</si>
  <si>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</si>
  <si>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</si>
  <si>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</si>
  <si>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</si>
  <si>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</si>
  <si>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</si>
  <si>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</si>
  <si>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</si>
  <si>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</si>
  <si>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</si>
  <si>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</si>
  <si>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</si>
  <si>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</si>
  <si>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</si>
  <si>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</si>
  <si>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</si>
  <si>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001</t>
  </si>
  <si>
    <t xml:space="preserve">Stavební část </t>
  </si>
  <si>
    <t>STA</t>
  </si>
  <si>
    <t>1</t>
  </si>
  <si>
    <t>{f43f3fe7-142a-469e-9c89-f2fda88e4ddf}</t>
  </si>
  <si>
    <t>2</t>
  </si>
  <si>
    <t>002</t>
  </si>
  <si>
    <t>Vytápění</t>
  </si>
  <si>
    <t>{eef6e1bb-17cf-44a4-b7bd-41abb77b5a94}</t>
  </si>
  <si>
    <t>003</t>
  </si>
  <si>
    <t>Zdravotechnika</t>
  </si>
  <si>
    <t>{01067f3e-b789-4aa2-94c0-6f31e93eadff}</t>
  </si>
  <si>
    <t>005</t>
  </si>
  <si>
    <t>Vzduchotechnika</t>
  </si>
  <si>
    <t>{7ca9eadb-de5d-42f6-b473-d16f4bbbae2c}</t>
  </si>
  <si>
    <t>006</t>
  </si>
  <si>
    <t>EPS</t>
  </si>
  <si>
    <t>{a3c5b91b-f17e-45d7-b0f6-4f3c26999cc8}</t>
  </si>
  <si>
    <t>007</t>
  </si>
  <si>
    <t>NZS</t>
  </si>
  <si>
    <t>{6339017b-80f7-42a4-af8c-b6d347e9844d}</t>
  </si>
  <si>
    <t>008</t>
  </si>
  <si>
    <t>PZTS</t>
  </si>
  <si>
    <t>{b8f35fc9-1228-4ab0-a413-f254ffe0af16}</t>
  </si>
  <si>
    <t>009</t>
  </si>
  <si>
    <t>INT</t>
  </si>
  <si>
    <t>{e9823845-e7cf-44b9-8ec9-4aa3ce0ddb4f}</t>
  </si>
  <si>
    <t>010</t>
  </si>
  <si>
    <t>SKS</t>
  </si>
  <si>
    <t>{a6032c78-b5a6-4009-be08-44c50b6cc7aa}</t>
  </si>
  <si>
    <t>011</t>
  </si>
  <si>
    <t>Audio</t>
  </si>
  <si>
    <t>{3ea15315-5640-4e81-8710-a56906731931}</t>
  </si>
  <si>
    <t>012</t>
  </si>
  <si>
    <t>HR</t>
  </si>
  <si>
    <t>{094e4991-0b9f-49c4-8ba1-aeb9538e23a5}</t>
  </si>
  <si>
    <t>013</t>
  </si>
  <si>
    <t>elektroinstalace</t>
  </si>
  <si>
    <t>{56d505a9-0c44-4afa-9814-3614e0cf24ea}</t>
  </si>
  <si>
    <t>015</t>
  </si>
  <si>
    <t xml:space="preserve">Ostatní a vedlejší náklady </t>
  </si>
  <si>
    <t>{f57478da-9de4-4d95-af70-b6196962b6a8}</t>
  </si>
  <si>
    <t>801 41</t>
  </si>
  <si>
    <t>KRYCÍ LIST SOUPISU PRACÍ</t>
  </si>
  <si>
    <t>Objekt:</t>
  </si>
  <si>
    <t xml:space="preserve">001 - Stavební část 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</si>
  <si>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</si>
  <si>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</si>
  <si>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</si>
  <si>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</si>
  <si>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</si>
  <si>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</si>
  <si>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</si>
  <si>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</si>
  <si>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</si>
  <si>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</si>
  <si>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</si>
  <si>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</si>
  <si>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</si>
  <si>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</si>
  <si>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</si>
  <si>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</si>
  <si>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</si>
  <si>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713 - Izolace tepelné</t>
  </si>
  <si>
    <t xml:space="preserve">    721 - Zdravotechnika - vnitřní kanalizace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</si>
  <si>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</si>
  <si>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</si>
  <si>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</si>
  <si>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</si>
  <si>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</si>
  <si>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dla,ždic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</si>
  <si>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</si>
  <si>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</si>
  <si>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</si>
  <si>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782 - Dokončovací práce - obklady z kamene</t>
  </si>
  <si>
    <t xml:space="preserve">    783 - Dokončovací práce - nátěry</t>
  </si>
  <si>
    <t xml:space="preserve">    784 - Dokončovací práce - malby a tapety</t>
  </si>
  <si>
    <t>M - Práce a dodávky M</t>
  </si>
  <si>
    <t xml:space="preserve">    21-M - Elektromontáže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</si>
  <si>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</si>
  <si>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</si>
  <si>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</si>
  <si>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</si>
  <si>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</si>
  <si>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</si>
  <si>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</si>
  <si>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</si>
  <si>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</si>
  <si>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</si>
  <si>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</si>
  <si>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</si>
  <si>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</si>
  <si>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</si>
  <si>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</si>
  <si>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</si>
  <si>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</si>
  <si>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</si>
  <si>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</si>
  <si>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ze zámkových dlaždic komunikací pro pěší ručně</t>
  </si>
  <si>
    <t>m2</t>
  </si>
  <si>
    <t>CS ÚRS 2025 01</t>
  </si>
  <si>
    <t>4</t>
  </si>
  <si>
    <t>-1517369669</t>
  </si>
  <si>
    <t>VV</t>
  </si>
  <si>
    <t>"viz. situace stavby - rozebrání stávající dlažby"115</t>
  </si>
  <si>
    <t>113107113</t>
  </si>
  <si>
    <t>Odstranění podkladu z kameniva těženého tl přes 200 do 300 mm ručně</t>
  </si>
  <si>
    <t>1363074717</t>
  </si>
  <si>
    <t>3</t>
  </si>
  <si>
    <t>122211101</t>
  </si>
  <si>
    <t>Odkopávky a prokopávky v hornině třídy těžitelnosti I, skupiny 3 ručně</t>
  </si>
  <si>
    <t>m3</t>
  </si>
  <si>
    <t>-1486309410</t>
  </si>
  <si>
    <t>"viz. výkresy bouracích prací - 1. PP - pro novou podlahu"</t>
  </si>
  <si>
    <t>(10,5+2,64+2,2+9,28+8,37+9,35+8,74+15,7+59,78+57,23+21,72)*0,1</t>
  </si>
  <si>
    <t>132212221</t>
  </si>
  <si>
    <t>Hloubení zapažených rýh šířky do 2000 mm v soudržných horninách třídy těžitelnosti I skupiny 3 ručně</t>
  </si>
  <si>
    <t>1752856858</t>
  </si>
  <si>
    <t>"odkop pro sanaci suterénního zdiva"(31,5+26,5)*2*1,1</t>
  </si>
  <si>
    <t>"pro nové venkovní schodiště"6*2*3*2</t>
  </si>
  <si>
    <t>Součet</t>
  </si>
  <si>
    <t>5</t>
  </si>
  <si>
    <t>151101201</t>
  </si>
  <si>
    <t>Zřízení příložného pažení stěn výkopu hl do 4 m</t>
  </si>
  <si>
    <t>-1573280982</t>
  </si>
  <si>
    <t>"pro sanaci suterénu"232</t>
  </si>
  <si>
    <t>6</t>
  </si>
  <si>
    <t>151101211</t>
  </si>
  <si>
    <t>Odstranění příložného pažení stěn hl do 4 m</t>
  </si>
  <si>
    <t>2138251530</t>
  </si>
  <si>
    <t>7</t>
  </si>
  <si>
    <t>162211311</t>
  </si>
  <si>
    <t>Vodorovné přemístění výkopku z horniny třídy těžitelnosti I skupiny 1 až 3 stavebním kolečkem do 10 m</t>
  </si>
  <si>
    <t>-1224604951</t>
  </si>
  <si>
    <t>"odvoz na skládku"20,551</t>
  </si>
  <si>
    <t>8</t>
  </si>
  <si>
    <t>162211319</t>
  </si>
  <si>
    <t>Příplatek k vodorovnému přemístění výkopku z horniny třídy těžitelnosti I skupiny 1 až 3 stavebním kolečkem za každých dalších 10 m</t>
  </si>
  <si>
    <t>2134025382</t>
  </si>
  <si>
    <t>"do 100m"20,551*9</t>
  </si>
  <si>
    <t>9</t>
  </si>
  <si>
    <t>162751117</t>
  </si>
  <si>
    <t>Vodorovné přemístění přes 9 000 do 10000 m výkopku/sypaniny z horniny třídy těžitelnosti I skupiny 1 až 3</t>
  </si>
  <si>
    <t>1175327318</t>
  </si>
  <si>
    <t>"odvoz na skládku"20,551+6*2*3*2</t>
  </si>
  <si>
    <t>10</t>
  </si>
  <si>
    <t>162751119</t>
  </si>
  <si>
    <t>Příplatek k vodorovnému přemístění výkopku/sypaniny z horniny třídy těžitelnosti I skupiny 1 až 3 ZKD 1000 m přes 10000 m</t>
  </si>
  <si>
    <t>1299204566</t>
  </si>
  <si>
    <t>"do 20 km"92,551*10</t>
  </si>
  <si>
    <t>11</t>
  </si>
  <si>
    <t>171201221</t>
  </si>
  <si>
    <t>Poplatek za uložení na skládce (skládkovné) zeminy a kamení kód odpadu 17 05 04</t>
  </si>
  <si>
    <t>t</t>
  </si>
  <si>
    <t>-1645633717</t>
  </si>
  <si>
    <t>"poplatek za skládkovné"92,551*1,8</t>
  </si>
  <si>
    <t>171251201</t>
  </si>
  <si>
    <t>Uložení sypaniny na skládky nebo meziskládky</t>
  </si>
  <si>
    <t>-1756517956</t>
  </si>
  <si>
    <t>13</t>
  </si>
  <si>
    <t>174111101</t>
  </si>
  <si>
    <t>Zásyp jam, šachet rýh nebo kolem objektů sypaninou se zhutněním ručně</t>
  </si>
  <si>
    <t>-800704106</t>
  </si>
  <si>
    <t>"zásyp kolem objektu"</t>
  </si>
  <si>
    <t>"kolem schodiště"56</t>
  </si>
  <si>
    <t>14</t>
  </si>
  <si>
    <t>M</t>
  </si>
  <si>
    <t>58344197</t>
  </si>
  <si>
    <t>štěrkodrť frakce 0/63</t>
  </si>
  <si>
    <t>205805190</t>
  </si>
  <si>
    <t>"kolem schodiště"56*1,8</t>
  </si>
  <si>
    <t>15</t>
  </si>
  <si>
    <t>181911102</t>
  </si>
  <si>
    <t>Úprava pláně v hornině třídy těžitelnosti I skupiny 1 až 2 se zhutněním ručně</t>
  </si>
  <si>
    <t>2048643786</t>
  </si>
  <si>
    <t>"viz. půdorys 1.PP nový stav "</t>
  </si>
  <si>
    <t>"skladba PDP1-5"14,53+1,39+4,59+1,81+11</t>
  </si>
  <si>
    <t>"skladba PDP1-4"2,62</t>
  </si>
  <si>
    <t>"skladba PDP1-6"10,22</t>
  </si>
  <si>
    <t>"skladba PDP1-7"44,66</t>
  </si>
  <si>
    <t>Zakládání</t>
  </si>
  <si>
    <t>16</t>
  </si>
  <si>
    <t>271532213</t>
  </si>
  <si>
    <t xml:space="preserve">Podsyp pod základové konstrukce se zhutněním z hrubého kameniva </t>
  </si>
  <si>
    <t>-523875839</t>
  </si>
  <si>
    <t>P</t>
  </si>
  <si>
    <t xml:space="preserve">Poznámka k položce:_x000d_
fr. 4-8  mm</t>
  </si>
  <si>
    <t>"skladba PDP1-5"(14,53+1,39+4,59+1,81+11)*0,05</t>
  </si>
  <si>
    <t>"skladba PDP1-4"2,62*0,05</t>
  </si>
  <si>
    <t>"skladba PDP1-6"10,22*0,05</t>
  </si>
  <si>
    <t>"skladba PDP1-7"44,66*0,05</t>
  </si>
  <si>
    <t>"základy pro venkovní schodiště"0,888+24</t>
  </si>
  <si>
    <t>17</t>
  </si>
  <si>
    <t>273321511</t>
  </si>
  <si>
    <t>Základové desky ze ŽB bez zvýšených nároků na prostředí tř. C 25/30</t>
  </si>
  <si>
    <t>588593048</t>
  </si>
  <si>
    <t>"skladba PDP1-5"(14,53+1,39+4,59+1,81+11)*0,15</t>
  </si>
  <si>
    <t>"skladba PDP1-4"2,62*0,15</t>
  </si>
  <si>
    <t>"skladba PDP1-6"10,22*0,15</t>
  </si>
  <si>
    <t>"skladba PDP1-7"44,66*0,15</t>
  </si>
  <si>
    <t>18</t>
  </si>
  <si>
    <t>273362021</t>
  </si>
  <si>
    <t>Výztuž základových desek svařovanými sítěmi Kari</t>
  </si>
  <si>
    <t>-1723959434</t>
  </si>
  <si>
    <t>"skladba PDP1-5"(14,53+1,39+4,59+1,81+11)*2*3,1*1,3*0,001</t>
  </si>
  <si>
    <t>"skladba PDP1-4"2,62*2*3,1*1,3*0,001</t>
  </si>
  <si>
    <t>"skladba PDP1-6"10,22*2*3,1*1,3*0,001</t>
  </si>
  <si>
    <t>"skladba PDP1-7"44,66*2*3,1*1,3*0,001</t>
  </si>
  <si>
    <t>19</t>
  </si>
  <si>
    <t>274321511</t>
  </si>
  <si>
    <t>Základové pasy ze ŽB bez zvýšených nároků na prostředí tř. C 25/30</t>
  </si>
  <si>
    <t>3049400</t>
  </si>
  <si>
    <t>"základy pro venkovní schodiště"17,76</t>
  </si>
  <si>
    <t>20</t>
  </si>
  <si>
    <t>274351121</t>
  </si>
  <si>
    <t>Zřízení bednění základových pasů rovného</t>
  </si>
  <si>
    <t>1215382904</t>
  </si>
  <si>
    <t>"základy pro venkovní schodiště"88,8</t>
  </si>
  <si>
    <t>274351122</t>
  </si>
  <si>
    <t>Odstranění bednění základových pasů rovného</t>
  </si>
  <si>
    <t>-1019009214</t>
  </si>
  <si>
    <t>22</t>
  </si>
  <si>
    <t>274361821</t>
  </si>
  <si>
    <t>Výztuž základových pasů betonářskou ocelí 10 505 (R)</t>
  </si>
  <si>
    <t>649228791</t>
  </si>
  <si>
    <t>"základy pro venkovní schodiště"1,8</t>
  </si>
  <si>
    <t>23</t>
  </si>
  <si>
    <t>279113146</t>
  </si>
  <si>
    <t>Základová zeď tl přes 400 do 500 mm z tvárnic ztraceného bednění včetně výplně z betonu tř. C 20/25</t>
  </si>
  <si>
    <t>-1476584282</t>
  </si>
  <si>
    <t>"viz. SKŘ"3,5</t>
  </si>
  <si>
    <t>24</t>
  </si>
  <si>
    <t>279311136</t>
  </si>
  <si>
    <t>Postupné podbetonování základového zdiva železovým betonem bez zvláštních nároků na prostředí tř. C 25/30</t>
  </si>
  <si>
    <t>2096373492</t>
  </si>
  <si>
    <t>Poznámka k položce:_x000d_
C25/30 - (XC2) S PŘÍSADOU_x000d_
PRO SMRŠTOVÁNÍ A PLASTIFIKÁTOREM (NAPŘ. EXPANCRETE, MAPEFLUID N 200)</t>
  </si>
  <si>
    <t>"viz SKŘ - podbetonávka základů"6,8</t>
  </si>
  <si>
    <t>"základová deska výtahu "3,5</t>
  </si>
  <si>
    <t>"viz. SKŘ"5,5</t>
  </si>
  <si>
    <t>25</t>
  </si>
  <si>
    <t>279351411</t>
  </si>
  <si>
    <t>Bednění základového zdiva při podbetonování ploch rovinných zřízení</t>
  </si>
  <si>
    <t>-1868818462</t>
  </si>
  <si>
    <t>"viz. SKŘ - zákl. deska, podbetonávka "24+26,9</t>
  </si>
  <si>
    <t>26</t>
  </si>
  <si>
    <t>279351412</t>
  </si>
  <si>
    <t>Bednění základového zdiva při podbetonování ploch rovinných odstranění</t>
  </si>
  <si>
    <t>664216403</t>
  </si>
  <si>
    <t>27</t>
  </si>
  <si>
    <t>279361113</t>
  </si>
  <si>
    <t>Výztuž základového zdiva při podbetonování z betonářské oceli 10 505</t>
  </si>
  <si>
    <t>94858139</t>
  </si>
  <si>
    <t>"viz. SKŘ "0,15+0,7</t>
  </si>
  <si>
    <t>28</t>
  </si>
  <si>
    <t>279361121</t>
  </si>
  <si>
    <t>Výztuž základového zdiva při podbetonování ze svařovaných sítí</t>
  </si>
  <si>
    <t>1198726606</t>
  </si>
  <si>
    <t>"viz. SKŘ zákl. deska výtahu"0,166</t>
  </si>
  <si>
    <t>29</t>
  </si>
  <si>
    <t>R-2712090</t>
  </si>
  <si>
    <t>D+M KV - KOTEVNÍ VÝZTUŽ</t>
  </si>
  <si>
    <t>kus</t>
  </si>
  <si>
    <t>-1034909134</t>
  </si>
  <si>
    <t>"viz. SKŘ"39</t>
  </si>
  <si>
    <t>Svislé a kompletní konstrukce</t>
  </si>
  <si>
    <t>413</t>
  </si>
  <si>
    <t>310238211</t>
  </si>
  <si>
    <t>Zazdívka otvorů pl přes 0,25 do 1 m2 ve zdivu nadzákladovém cihlami pálenými na MVC</t>
  </si>
  <si>
    <t>700846743</t>
  </si>
  <si>
    <t>"po oklepání omítky bude zkontzrolován stav zdiva a příček, v případě poškozeného či uvolněného zdiva bude provedeno přezdění - předpoklad"8,2</t>
  </si>
  <si>
    <t>30</t>
  </si>
  <si>
    <t>310239211</t>
  </si>
  <si>
    <t>Zazdívka otvorů pl přes 1 do 4 m2 ve zdivu nadzákladovém cihlami pálenými na MVC</t>
  </si>
  <si>
    <t>-547986192</t>
  </si>
  <si>
    <t>"viz. výkresy nového stavu - půdorys 1.PP"0,4*2,1*0,7+1,3*2,1*0,65+2,76*2,695*0,5+2,63*3,25*0,5+1,9*2,7*0,92+0,235*2,1*0,8+1,285*2,1*0,8</t>
  </si>
  <si>
    <t>Mezisoučet</t>
  </si>
  <si>
    <t>"viz. výkresy nového stavu -1.NP"2,43*4,8*0,75-2*4,5*0,75</t>
  </si>
  <si>
    <t>2,83*4*0,3-1,55*2,945*0,3</t>
  </si>
  <si>
    <t>2,83*4*0,3-1,14*2,28*0,3</t>
  </si>
  <si>
    <t>2,83*4*0,65-1,3*2,945*0,65</t>
  </si>
  <si>
    <t>2,06*2,09*0,3</t>
  </si>
  <si>
    <t>"viz. výkresy 2.NP - nový stav"2,83*4*0,65-1,3*2,945*0,65+1,78*4*0,5</t>
  </si>
  <si>
    <t>0,9*1,93*0,3*2+0,9*2,02*0,3</t>
  </si>
  <si>
    <t>"viz. výkresy 3.NP "2,83*4*0,65-1,3*2,945*0,65</t>
  </si>
  <si>
    <t>"viz. výkres 4.NP nový stav"2,83*4*0,65-1,3*2,945*0,65+0,88*1,94*0,3</t>
  </si>
  <si>
    <t>31</t>
  </si>
  <si>
    <t>311113214</t>
  </si>
  <si>
    <t>Nadzákladová zeď tl 300 mm ze štípaných tvárnic ztraceného bednění přírodních včetně výplně z betonu</t>
  </si>
  <si>
    <t>-940863263</t>
  </si>
  <si>
    <t>Poznámka k položce:_x000d_
vč. výztuže</t>
  </si>
  <si>
    <t>"viz. výkres 1.PP -nové venkovní schodiště"23,68</t>
  </si>
  <si>
    <t>32</t>
  </si>
  <si>
    <t>311231126</t>
  </si>
  <si>
    <t>Zdivo nosné z cihel dl 290 mm P20 až 25 na MC 5 nebo MC 10</t>
  </si>
  <si>
    <t>606116754</t>
  </si>
  <si>
    <t>"viz. výkres nového stavu 1.PP"6,135*3,25*0,3</t>
  </si>
  <si>
    <t>"viz. výkresy nového stavu - 2.NP"2,83*4*0,3</t>
  </si>
  <si>
    <t>"viz. výkresy nového stavu 3.NP"2,83*4*0,3</t>
  </si>
  <si>
    <t>"viz. výkresy nového stavu 4.NP"2,83*4*0,3+4,62*4*0,3-0,8*2*0,3+2,45*4*0,35-0,9*2*0,35</t>
  </si>
  <si>
    <t>"viz. stavebně konstrukční řešení - výtahová šachta"2,83*24,7*0,3+2,83*3,75*0,395+2,695*3,75*2*0,3</t>
  </si>
  <si>
    <t>33</t>
  </si>
  <si>
    <t>314231126</t>
  </si>
  <si>
    <t>Zdivo komínů a ventilací z cihel dl 290 mm pevnosti P20 až P 20 na MC 5 nebo MC 10</t>
  </si>
  <si>
    <t>-532161361</t>
  </si>
  <si>
    <t>"dozdění komínů"2,11*0,7*8,8+2,2*0,7*10,1+1,45*0,7*10,1*2</t>
  </si>
  <si>
    <t>34</t>
  </si>
  <si>
    <t>317944323</t>
  </si>
  <si>
    <t>Válcované nosníky č.14 až 22 dodatečně osazované do připravených otvorů</t>
  </si>
  <si>
    <t>1426129750</t>
  </si>
  <si>
    <t>Poznámka k položce:_x000d_
vč. základního nátěru</t>
  </si>
  <si>
    <t>"viz. výkresy nového stavu - půdorys 1.PP - překlady"</t>
  </si>
  <si>
    <t>"P0-1a"1,7*14,4*6*1,1*0,001</t>
  </si>
  <si>
    <t>"P01-1b"1,55*11,1*1,1*0,001</t>
  </si>
  <si>
    <t>"P0-2a"2,5*21,9*6*1,1*0,001</t>
  </si>
  <si>
    <t>"P02-2b"2,3*14,4*1,1*0,001</t>
  </si>
  <si>
    <t>"P0-3"1,85*14,4*4*1,1*0,001</t>
  </si>
  <si>
    <t>"P0-4"1,6*14,4*4*1,1*0,001</t>
  </si>
  <si>
    <t>"P0-5"2,2*21,9*3*1,1*0,001</t>
  </si>
  <si>
    <t>"P0-6"2,8*17,9*6*1,1*0,001</t>
  </si>
  <si>
    <t>"viz. výpis překladů 1.NP "</t>
  </si>
  <si>
    <t>"P1-1"1,85*14,4*3*1,1*0,001</t>
  </si>
  <si>
    <t>"P1-2"1,85*17,9*3*1,1*0,001</t>
  </si>
  <si>
    <t>"P1-3"3,1*31,1*4*1,1*0,001</t>
  </si>
  <si>
    <t>"P1-4"1,8*14,4*1,1*0,001</t>
  </si>
  <si>
    <t>"viz. výpis překladů 2.NP"</t>
  </si>
  <si>
    <t>"P2-1"1,3*14,4*2*1,1*0,001</t>
  </si>
  <si>
    <t>"P2-2"1,3*14,4*2*1,1*0,001</t>
  </si>
  <si>
    <t>"P2-3"1,9*14,4*1,1*0,001</t>
  </si>
  <si>
    <t>"vz. výpis překladů 3.NP"</t>
  </si>
  <si>
    <t>"P3-1"1,3*14,4*2*1,1*0,001</t>
  </si>
  <si>
    <t>"P3-2"1,8*14,4*1,1*0,001</t>
  </si>
  <si>
    <t>"viz. výpis překladů 4.NP"</t>
  </si>
  <si>
    <t>"P4-1"1,3*14,4*2*1,1*0,001</t>
  </si>
  <si>
    <t>"P4-2"1,3*14,4*2*1,1*0,001</t>
  </si>
  <si>
    <t>"P4-3"1,8*14,4*1,1*0,001</t>
  </si>
  <si>
    <t>"P4-4"1,4*14,4*2*1,1*0,001</t>
  </si>
  <si>
    <t>"P4-5"1,3*14,4*2*1,1*0,001</t>
  </si>
  <si>
    <t>"P4-6"1,3*14,4*2*1,1*0,001</t>
  </si>
  <si>
    <t>"PD-7"3,9*21,9*1,1*0,001</t>
  </si>
  <si>
    <t>"viz. výpis překladů 5.NP"</t>
  </si>
  <si>
    <t>"P5-1"1,2*11,1*2*1,1*0,001</t>
  </si>
  <si>
    <t>"P5-2"1,2*11,1*2*1,1*0,001</t>
  </si>
  <si>
    <t>"P5-3"1,35*11,1*2*1,1*0,001</t>
  </si>
  <si>
    <t>"P5-4"1,5*14,4*3*1,1*0,001</t>
  </si>
  <si>
    <t>35</t>
  </si>
  <si>
    <t>342241162</t>
  </si>
  <si>
    <t>Příčky z cihel plných dl 290 mm pevnosti P 7,5 až 15 na MC tl 140 mm</t>
  </si>
  <si>
    <t>-1942782083</t>
  </si>
  <si>
    <t>"viz. půdorys 1.PP - nový stav"2,4*3,25*2+4*4,25*2</t>
  </si>
  <si>
    <t>36</t>
  </si>
  <si>
    <t>R-3112090</t>
  </si>
  <si>
    <t xml:space="preserve">D+M falešné klenby z SDK </t>
  </si>
  <si>
    <t>1631343662</t>
  </si>
  <si>
    <t>37</t>
  </si>
  <si>
    <t>R-3115020</t>
  </si>
  <si>
    <t xml:space="preserve">D+M zákrytové desky </t>
  </si>
  <si>
    <t>m</t>
  </si>
  <si>
    <t>281121547</t>
  </si>
  <si>
    <t>Vodorovné konstrukce</t>
  </si>
  <si>
    <t>38</t>
  </si>
  <si>
    <t>411321414</t>
  </si>
  <si>
    <t>Stropy deskové ze ŽB tř. C 25/30</t>
  </si>
  <si>
    <t>71980100</t>
  </si>
  <si>
    <t>"viz. SKŘ-stropní deska výtahu"1,9</t>
  </si>
  <si>
    <t>"deska DZ1-zesílení stropu nad 1.PP"2,55*18,5*0,16</t>
  </si>
  <si>
    <t>"viz. SKŘ podesty ocelového schodiště do 5.NP"1,25*1,275*3*0,12</t>
  </si>
  <si>
    <t>39</t>
  </si>
  <si>
    <t>411351011</t>
  </si>
  <si>
    <t>Zřízení bednění stropů deskových tl přes 5 do 25 cm bez podpěrné kce</t>
  </si>
  <si>
    <t>1425513406</t>
  </si>
  <si>
    <t>"viz. SKŘ - stropní deska výtahu "9,5+2,45</t>
  </si>
  <si>
    <t>40</t>
  </si>
  <si>
    <t>411351012</t>
  </si>
  <si>
    <t>Odstranění bednění stropů deskových tl přes 5 do 25 cm bez podpěrné kce</t>
  </si>
  <si>
    <t>633209074</t>
  </si>
  <si>
    <t>41</t>
  </si>
  <si>
    <t>411354213</t>
  </si>
  <si>
    <t>Bednění stropů ztracené z hraněných trapézových vln v 50 mm plech lesklý tl 0,75 mm</t>
  </si>
  <si>
    <t>-577693186</t>
  </si>
  <si>
    <t>Poznámka k položce:_x000d_
trapézový plech TR50/250/0,75</t>
  </si>
  <si>
    <t>"viz. SKŘ podesty ocelového schodiště"1,25*1,275*3*1,3</t>
  </si>
  <si>
    <t>42</t>
  </si>
  <si>
    <t>411354311</t>
  </si>
  <si>
    <t>Zřízení podpěrné konstrukce stropů výšky do 4 m tl přes 5 do 15 cm</t>
  </si>
  <si>
    <t>-488041642</t>
  </si>
  <si>
    <t>43</t>
  </si>
  <si>
    <t>411354312</t>
  </si>
  <si>
    <t>Odstranění podpěrné konstrukce stropů výšky do 4 m tl přes 5 do 15 cm</t>
  </si>
  <si>
    <t>909994487</t>
  </si>
  <si>
    <t>44</t>
  </si>
  <si>
    <t>430321414</t>
  </si>
  <si>
    <t>Schodišťová konstrukce a rampa ze ŽB tř. C 25/30</t>
  </si>
  <si>
    <t>1839132016</t>
  </si>
  <si>
    <t>"viz. stavebně konstrukčnířešení- schodiště 1.PP-1.NP, mezipodesta, podesta, strop nad 1.PP"6,89</t>
  </si>
  <si>
    <t>"viz. SKŘ - schodiště do 5.NP"1,1*0,31*0,05*26</t>
  </si>
  <si>
    <t>45</t>
  </si>
  <si>
    <t>430361821</t>
  </si>
  <si>
    <t>Výztuž schodišťové konstrukce a rampy betonářskou ocelí 10 505</t>
  </si>
  <si>
    <t>1255789860</t>
  </si>
  <si>
    <t>"viz. stavebně konstrukční řešení"20*1,2*0,001</t>
  </si>
  <si>
    <t>46</t>
  </si>
  <si>
    <t>430362021</t>
  </si>
  <si>
    <t>Výztuž schodišťové konstrukce a rampy svařovanými sítěmi Kari</t>
  </si>
  <si>
    <t>-300171714</t>
  </si>
  <si>
    <t>"viz. stavebně konstrukční řešení" 345*1,3*0,001</t>
  </si>
  <si>
    <t>47</t>
  </si>
  <si>
    <t>431351121</t>
  </si>
  <si>
    <t>Zřízení bednění podest schodišť a ramp přímočarých v do 4 m</t>
  </si>
  <si>
    <t>898701587</t>
  </si>
  <si>
    <t>"viz. stavebně konstrukční řešení"62</t>
  </si>
  <si>
    <t>48</t>
  </si>
  <si>
    <t>431351122</t>
  </si>
  <si>
    <t>Odstranění bednění podest schodišť a ramp přímočarých v do 4 m</t>
  </si>
  <si>
    <t>-2015638088</t>
  </si>
  <si>
    <t>49</t>
  </si>
  <si>
    <t>R-4113543</t>
  </si>
  <si>
    <t xml:space="preserve">Podpěrná konstrukce stropní desky výtahové šachty - zřízení, odstranění </t>
  </si>
  <si>
    <t>1857540654</t>
  </si>
  <si>
    <t>50</t>
  </si>
  <si>
    <t>411362021</t>
  </si>
  <si>
    <t>Výztuž stropů svařovanými sítěmi Kari</t>
  </si>
  <si>
    <t>244891241</t>
  </si>
  <si>
    <t>"viz. SKŘ " 0,13</t>
  </si>
  <si>
    <t>"viz. stavebně konstrukční část - zesílení stropu chodby nad 1.PP - deska DZ1"2,55*18,5*3,08*1,3*1,1*0,001</t>
  </si>
  <si>
    <t>2,55*18,5*7,9*1,3*1,1*0,001</t>
  </si>
  <si>
    <t>"viz. SKŘ - schodiště do 5.NP"30*1,3*0,001</t>
  </si>
  <si>
    <t>51</t>
  </si>
  <si>
    <t>413232221</t>
  </si>
  <si>
    <t>Zazdívka zhlaví válcovaných nosníků v přes 150 do 300 mm</t>
  </si>
  <si>
    <t>-1823329308</t>
  </si>
  <si>
    <t>"překlady 1.PP"6*2+2+6*2+2+4*2+4*2+3*2+6*2</t>
  </si>
  <si>
    <t>"překlady 1.NP"22</t>
  </si>
  <si>
    <t>"Překlady 2.NP"10</t>
  </si>
  <si>
    <t>"překlady 3.NP"6</t>
  </si>
  <si>
    <t>"překlady 4.NP"24</t>
  </si>
  <si>
    <t>"překlady 5.NP"18</t>
  </si>
  <si>
    <t>"nosníky výtahu"12*2</t>
  </si>
  <si>
    <t>"zhlaví trámů"270</t>
  </si>
  <si>
    <t>52</t>
  </si>
  <si>
    <t>417321515</t>
  </si>
  <si>
    <t>Ztužující pásy a věnce ze ŽB tř. C 25/30</t>
  </si>
  <si>
    <t>1796033229</t>
  </si>
  <si>
    <t>"viz. SKŘ - věnce výtahové šachty"0,63</t>
  </si>
  <si>
    <t>53</t>
  </si>
  <si>
    <t>417351115</t>
  </si>
  <si>
    <t>Zřízení bednění ztužujících věnců</t>
  </si>
  <si>
    <t>1719406702</t>
  </si>
  <si>
    <t>"viz. SKŘ - věnce výtahové šachty"4,2</t>
  </si>
  <si>
    <t>54</t>
  </si>
  <si>
    <t>417351116</t>
  </si>
  <si>
    <t>Odstranění bednění ztužujících věnců</t>
  </si>
  <si>
    <t>-1309171416</t>
  </si>
  <si>
    <t>55</t>
  </si>
  <si>
    <t>417361821</t>
  </si>
  <si>
    <t>Výztuž ztužujících pásů a věnců betonářskou ocelí 10 505</t>
  </si>
  <si>
    <t>-1509747704</t>
  </si>
  <si>
    <t>"viz. SKŘ"0,06</t>
  </si>
  <si>
    <t>56</t>
  </si>
  <si>
    <t>R-4302650</t>
  </si>
  <si>
    <t xml:space="preserve">D++M schodišťových betonových schodů s tryskaným povrchem - pro venkovní schodiště - 1200 x350x150 mm </t>
  </si>
  <si>
    <t>-154389850</t>
  </si>
  <si>
    <t>57</t>
  </si>
  <si>
    <t>R-4323020</t>
  </si>
  <si>
    <t xml:space="preserve">D+M teracového obkladu ve tvaru L - obklad schodiště vč. lepení a dodávky lepidla </t>
  </si>
  <si>
    <t>1155308200</t>
  </si>
  <si>
    <t>"nové schodiště z 1. PP do 1. NP "1,5*20</t>
  </si>
  <si>
    <t>58</t>
  </si>
  <si>
    <t>R-4323021</t>
  </si>
  <si>
    <t xml:space="preserve">D+M teracového soklu schodiště - vč. lepení a dodávky lepidla </t>
  </si>
  <si>
    <t>-186810298</t>
  </si>
  <si>
    <t>"nové schodiště z 1. PP do 1. NP "0,5*20</t>
  </si>
  <si>
    <t>Komunikace pozemní</t>
  </si>
  <si>
    <t>59</t>
  </si>
  <si>
    <t>564801011</t>
  </si>
  <si>
    <t>Podklad ze štěrkodrtě ŠD plochy do 100 m2 tl 30 mm</t>
  </si>
  <si>
    <t>975262064</t>
  </si>
  <si>
    <t>"zpětné položení dlažby"130</t>
  </si>
  <si>
    <t>"nové schodiště "4,8</t>
  </si>
  <si>
    <t>60</t>
  </si>
  <si>
    <t>564871016</t>
  </si>
  <si>
    <t>Podklad ze štěrkodrtě ŠD plochy do 100 m2 tl 300 mm</t>
  </si>
  <si>
    <t>-1634801289</t>
  </si>
  <si>
    <t>"zpětné položeníé dlažby"130</t>
  </si>
  <si>
    <t>"okapový chodník"15</t>
  </si>
  <si>
    <t>"nové venkovní schodiště"4,8</t>
  </si>
  <si>
    <t>61</t>
  </si>
  <si>
    <t>596211212</t>
  </si>
  <si>
    <t>Kladení zámkové dlažby komunikací pro pěší ručně tl 80 mm skupiny A pl přes 100 do 300 m2</t>
  </si>
  <si>
    <t>-1094711768</t>
  </si>
  <si>
    <t>"zpětné položení dlažby "115</t>
  </si>
  <si>
    <t>"dlažba v místě stávajícícho schodiště"15</t>
  </si>
  <si>
    <t>62</t>
  </si>
  <si>
    <t>59245013</t>
  </si>
  <si>
    <t>dlažba zámková betonová tvaru I 200x165mm tl 80mm přírodní</t>
  </si>
  <si>
    <t>105830192</t>
  </si>
  <si>
    <t>"dlažba v místě stávajícícho schodiště"15*1,05</t>
  </si>
  <si>
    <t>"výměna za poškozenou dlažbu cca 15%"20</t>
  </si>
  <si>
    <t>63</t>
  </si>
  <si>
    <t>59245021</t>
  </si>
  <si>
    <t>dlažba skladebná betonová 200x200mm tl 60mm přírodní</t>
  </si>
  <si>
    <t>-598834002</t>
  </si>
  <si>
    <t>"nové venkovní schodiště"4,8*1,1</t>
  </si>
  <si>
    <t>64</t>
  </si>
  <si>
    <t>R-5647890</t>
  </si>
  <si>
    <t>Přemístění rozebrané dlažby na meziskládku, očištění, dovoz z meziskládky pro zpětné položení</t>
  </si>
  <si>
    <t>180847952</t>
  </si>
  <si>
    <t>Úpravy povrchů, podlahy a osazování výplní</t>
  </si>
  <si>
    <t>65</t>
  </si>
  <si>
    <t>611131101</t>
  </si>
  <si>
    <t>Cementový postřik vnitřních stropů nanášený celoplošně ručně</t>
  </si>
  <si>
    <t>1150762062</t>
  </si>
  <si>
    <t>"4.NP"73,39</t>
  </si>
  <si>
    <t>66</t>
  </si>
  <si>
    <t>611321141</t>
  </si>
  <si>
    <t>Vápenocementová omítka štuková dvouvrstvá vnitřních stropů rovných nanášená ručně</t>
  </si>
  <si>
    <t>-541383954</t>
  </si>
  <si>
    <t>"nová omítka stropů vč. doplnění zdobných štukových prvků dle původních - dle odebraných vzorků"</t>
  </si>
  <si>
    <t>67</t>
  </si>
  <si>
    <t>611325423</t>
  </si>
  <si>
    <t>Oprava vnitřní vápenocementové štukové omítky tl jádrové omítky do 20 mm a tl štuku do 3 mm stropů v rozsahu plochy přes 30 do 50 %</t>
  </si>
  <si>
    <t>-1968041623</t>
  </si>
  <si>
    <t xml:space="preserve">"oprava omítek stropů  vč. opravy stávajících zdobných prvků případně jejich doplnění"</t>
  </si>
  <si>
    <t>"1.PP"4,31+55,69+18,88+17,16+53,73+23,45+8,74+9,35+4,92+1,81+2,62+17,63+21,72</t>
  </si>
  <si>
    <t>"1.NP"12,43+20,65+28,48+21,64+66,03</t>
  </si>
  <si>
    <t>"2.NP"28,48+64,89</t>
  </si>
  <si>
    <t>"3.NP"28,48+65,6</t>
  </si>
  <si>
    <t>"4.NP"28,48+73,39</t>
  </si>
  <si>
    <t>"5.NP"28,48</t>
  </si>
  <si>
    <t>68</t>
  </si>
  <si>
    <t>611325453</t>
  </si>
  <si>
    <t>Příplatek k cenám opravy vápenocementové omítky stropů za dalších 10 mm tloušťky v rozsahu přes 30 do 50 %</t>
  </si>
  <si>
    <t>-918797517</t>
  </si>
  <si>
    <t>"oprava omítek stropů "</t>
  </si>
  <si>
    <t>"1.PP"(4,31+55,69+18,88+17,16+53,73+23,45+8,74+9,35+4,92+1,81+2,62+17,63+21,72)*6</t>
  </si>
  <si>
    <t>"1.NP"(12,43+20,65+28,48+21,64+66,03)*6</t>
  </si>
  <si>
    <t>"2.NP"(28,48+64,89)*6</t>
  </si>
  <si>
    <t>"3.NP"(28,48+65,6)*6</t>
  </si>
  <si>
    <t>414</t>
  </si>
  <si>
    <t>612125100</t>
  </si>
  <si>
    <t>Vyplnění spár vápennou maltou vnitřních stěn z cihel</t>
  </si>
  <si>
    <t>1132479605</t>
  </si>
  <si>
    <t>"po oklepání omítky bude zkontzrolován stav zdiva a příček, případně provedeno přespárování -předpoklad" 300</t>
  </si>
  <si>
    <t>69</t>
  </si>
  <si>
    <t>612131101</t>
  </si>
  <si>
    <t>Cementový postřik vnitřních stěn nanášený celoplošně ručně</t>
  </si>
  <si>
    <t>-1157027576</t>
  </si>
  <si>
    <t>"viz. půdorysy 1.-5.NP "</t>
  </si>
  <si>
    <t>"1.PP"(31,5+94,5+20,9+20+12,1+12,6+9,85+18+12,5+5,2+9,6+5,2+30+8,9+9,8+28,3+14,6+10,7)*3,2</t>
  </si>
  <si>
    <t>"1.NP"(34,4+14,4+20,4+27,1+85,1+33,3+21+22,6+8,7)*4</t>
  </si>
  <si>
    <t>"2.NP"(33,8+15,5+33,7+72,3+7,45+0,5+20,8+34,5+19,5)*4</t>
  </si>
  <si>
    <t>"3.NP"(33,6+15,6+19,3+26,9+73,8+8,1+51,4+23,8)*4</t>
  </si>
  <si>
    <t>"4.NP"(33,8+15,7+33,9+76+49,2+17,6+20,2)*4</t>
  </si>
  <si>
    <t>"5.NP"258</t>
  </si>
  <si>
    <t>70</t>
  </si>
  <si>
    <t>612142001</t>
  </si>
  <si>
    <t>Pletivo sklovláknité vnitřních stěn vtlačené do tmelu</t>
  </si>
  <si>
    <t>1035502956</t>
  </si>
  <si>
    <t>71</t>
  </si>
  <si>
    <t>612321121</t>
  </si>
  <si>
    <t>Vápenocementová omítka hladká jednovrstvá vnitřních stěn nanášená ručně</t>
  </si>
  <si>
    <t>931730625</t>
  </si>
  <si>
    <t>"pod obklady"</t>
  </si>
  <si>
    <t>"1.PP"(5,2+9,4+5,75)*2,05</t>
  </si>
  <si>
    <t>"1.NP"(22,6+8,7)*2,05</t>
  </si>
  <si>
    <t>"2.NP"23,5*2,05</t>
  </si>
  <si>
    <t>"3.NP"23,7*2,05</t>
  </si>
  <si>
    <t>"4.NP"20,2*2,05</t>
  </si>
  <si>
    <t>"5.NP"19.5*2,05</t>
  </si>
  <si>
    <t>72</t>
  </si>
  <si>
    <t>612321141</t>
  </si>
  <si>
    <t>Vápenocementová omítka štuková dvouvrstvá vnitřních stěn nanášená ručně</t>
  </si>
  <si>
    <t>1522746445</t>
  </si>
  <si>
    <t>"odpočet obklady"-284,028</t>
  </si>
  <si>
    <t>73</t>
  </si>
  <si>
    <t>612321191</t>
  </si>
  <si>
    <t>Příplatek k vápenocementové omítce vnitřních stěn za každých dalších 5 mm tloušťky ručně</t>
  </si>
  <si>
    <t>-537958637</t>
  </si>
  <si>
    <t>"1.PP"(31,5+94,5+20,9+20+12,1+12,6+9,85+18+12,5+5,2+9,6+5,2+30+8,9+9,8+28,3+14,6+10,7)*3,2*6</t>
  </si>
  <si>
    <t>"1.NP"(34,4+14,4+20,4+27,1+85,1+33,3+21+22,6+8,7)*4*6</t>
  </si>
  <si>
    <t>"2.NP"(33,8+15,5+33,7+72,3+7,45+0,5+20,8+34,5+19,5)*4*6</t>
  </si>
  <si>
    <t>"3.NP"(33,6+15,6+19,3+26,9+73,8+8,1+51,4+23,8)*4*6</t>
  </si>
  <si>
    <t>"4.NP"(33,8+15,7+33,9+76+49,2+17,6+20,2)*4*6</t>
  </si>
  <si>
    <t>"5.NP"258*6</t>
  </si>
  <si>
    <t>74</t>
  </si>
  <si>
    <t>613131101</t>
  </si>
  <si>
    <t>Cementový postřik vnitřních pilířů nebo sloupů nanášený celoplošně ručně</t>
  </si>
  <si>
    <t>-1726150461</t>
  </si>
  <si>
    <t>"dozdění komínů"</t>
  </si>
  <si>
    <t>(2,11*2+0,7*2)*6,2</t>
  </si>
  <si>
    <t>(2,2*2+0,7*2)*7,5</t>
  </si>
  <si>
    <t>(1,45*2+0,7*2)*7,5*2</t>
  </si>
  <si>
    <t>75</t>
  </si>
  <si>
    <t>613321141</t>
  </si>
  <si>
    <t>Vápenocementová omítka štuková dvouvrstvá vnitřních pilířů nebo sloupů nanášená ručně</t>
  </si>
  <si>
    <t>1746635348</t>
  </si>
  <si>
    <t>76</t>
  </si>
  <si>
    <t>617131101</t>
  </si>
  <si>
    <t>Cementový postřik světlíků nebo výtahových šachet nanášený celoplošně ručně</t>
  </si>
  <si>
    <t>253695148</t>
  </si>
  <si>
    <t>"výtahová šachta"250</t>
  </si>
  <si>
    <t>77</t>
  </si>
  <si>
    <t>617321141</t>
  </si>
  <si>
    <t>Vápenocementová omítka štuková dvouvrstvá světlíků nebo výtahových šachet nanášená ručně</t>
  </si>
  <si>
    <t>1049963906</t>
  </si>
  <si>
    <t>78</t>
  </si>
  <si>
    <t>619991011</t>
  </si>
  <si>
    <t>Obalení samostatných konstrukcí a prvků PE fólií</t>
  </si>
  <si>
    <t>CS ÚRS 2025 02</t>
  </si>
  <si>
    <t>277580726</t>
  </si>
  <si>
    <t>"zakrytí oken"2,2*2,5*5+2,6*2*2+0,8*1,8*3+1,6*2,5*13+1,25*2,5*6+1,25*3,8*2+1,25*0,9*2+1,25*1,2*2+1*1,2*8+1,8*2,3</t>
  </si>
  <si>
    <t>2,2*2,5*24+1*2,9*9+1,8*2,2+1,9*1+0,95*1,2*4+1,3*1,2+0,5*1,2</t>
  </si>
  <si>
    <t>79</t>
  </si>
  <si>
    <t>622131101</t>
  </si>
  <si>
    <t>Cementový postřik vnějších stěn nanášený celoplošně ručně</t>
  </si>
  <si>
    <t>-1926380271</t>
  </si>
  <si>
    <t>"sanace suterénního zdiva"(31,5+26,5)*2</t>
  </si>
  <si>
    <t>80</t>
  </si>
  <si>
    <t>622211021</t>
  </si>
  <si>
    <t>Montáž kontaktního zateplení vnějších stěn lepením a mechanickým kotvením polystyrénových desek do betonu a zdiva tl přes 80 do 120 mm</t>
  </si>
  <si>
    <t>1519743402</t>
  </si>
  <si>
    <t>81</t>
  </si>
  <si>
    <t>28376423</t>
  </si>
  <si>
    <t>deska XPS hrana polodrážková a hladký povrch 300kPA λ=0,035 tl 120mm</t>
  </si>
  <si>
    <t>1578366744</t>
  </si>
  <si>
    <t>116*1,1 'Přepočtené koeficientem množství</t>
  </si>
  <si>
    <t>82</t>
  </si>
  <si>
    <t>622323111</t>
  </si>
  <si>
    <t>Vápenocementová omítka hladkých vnějších stěn tloušťky do 5 mm nanášená ručně</t>
  </si>
  <si>
    <t>1001872761</t>
  </si>
  <si>
    <t>83</t>
  </si>
  <si>
    <t>622326553</t>
  </si>
  <si>
    <t>Oprava vnější vápenocementové omítky s celoplošným přeštukováním členitosti 4 v rozsahu přes 20 do 30 %</t>
  </si>
  <si>
    <t>833297126</t>
  </si>
  <si>
    <t xml:space="preserve">Poznámka k položce:_x000d_
3. Minerální zpevnění podkladů (lokálně – na místech s obnaženou jádrovou omítkou nebo zdivem, v místech proškrábnutí trhlin apod.)_x000d_
Po celkovém očištění a vyschnutí podkladů provést zpevnění nosného zdiva a omítek napuštěním pomocí minerálního, čistého křemičitanu (fixativu), který hloubkově zpevňuje porézní, drolivé nebo sprašující materiály, bez omezení difuze. Koncentrace/ředění přípravku je obecně doporučeno cca 1:1-2 s vodou._x000d_
•	Jedná se o vodný roztok alkalického křemičitanu – fixativ z čistého tekutátu silikátu draselného_x000d_
•	minerální zpevnění podkladů a snížení savosti bez omezení difuze, netvoří film_x000d_
•	doba potřebná pro chemickou reakci před následnými aplikacemi nových materiálů – min. 12 hod  _x000d_
_x000d_
4.  Základní omítkové vrstvy – jádrové omítky (lokální opravy odhad z 30% a doplnění jádrových omítek – vrstvy 10-25 mm)_x000d_
Pro základní doplnění odstraněných jádrových omítek použít hotovou omítkovou směs na bázi vápenných_x000d_
a hydraulických anorganických pojiv, minerálních křemičitých plniv a armovacích vláken_x000d_
•	Suchá omítková směs na pojivové bázi vápna, hydraulických anorganických pojiv a minerálních plniv_x000d_
•	Skupina malt: GP CS II podle DIN EN 998-1 P II podle DIN V 18550_x000d_
•	Pevnost v tlaku: ≥ 2,5 N/mm², Plnivo 0-2-4 mm_x000d_
•	propustnost pro páru μ: cca 9, nasákavost: W 0_x000d_
•	Aplikace vrstvy do max. 20 mm jednom technologickém kroku_x000d_
_x000d_
_x000d_
5. Finální omítková vrstva – štuková, renovační (celoplošné přeštukování, lokální opravy a doplnění profilací, tmelení trhlin apod.)_x000d_
Pro celkové přepracování nově aplikovaných omítek, nebo i starých, dobře přídržných, pouze očištěných a zpevněných jádrových omítek a rovněž pro veškeré opravy poruch a trhlin v plochách fasády, opravy profilací, tektonických prvků, bosážování atp. použít tenkovrstvou, renovační fasádní omítku na bázi vápna, bílého cementu s organickými přísadami a armovacími vlákny, se zvýšenou přídržností i na méně savých podkladech, podkladech se zbytky starých organických nátěrů atp._x000d_
•	Tenkovrstvá, renovační opravná fasádní omítka na bázi vápna, bílého cementu s organickými přísadami a armovacími vlákny, přírodně bílá_x000d_
•	zrnitost dle potřeby výsledného vzhledu a struktury 0-0,3-0,6-1-1,3 mm_x000d_
•	propustnost pro vodní páru µ: cca 8, nasákavost: W1-2_x000d_
•	zpracování standardně po smíchání s vodou s následným přepracováním dle požadavku výsledného vzhledu, možno aplikovat a vrstvit v rozmezí 1-10 mm v jednom technologické kroku_x000d_
•	finalizace pro docílení potřebné struktury pomocí potřebných nástrojů (filcem, hrubý molitan, dřevěná hladítka)</t>
  </si>
  <si>
    <t>"oprava fasády " 26,5*16,5+52</t>
  </si>
  <si>
    <t>-(2,2*2,5*5+2,6*2*2+0,8*1,8*3+1,6*2,5*13+1,25*2,5*6+1,25*3,8*2+1,25*0,9*2)</t>
  </si>
  <si>
    <t>(2,2+2,5*2)*0,25*5</t>
  </si>
  <si>
    <t>(2,6+2*2)*0,25*2</t>
  </si>
  <si>
    <t>(0,8+1,8*2)*0,25*3</t>
  </si>
  <si>
    <t>(1,6+2,5*2)*0,25*13</t>
  </si>
  <si>
    <t>(1,25+2,5*2)*0,25*6</t>
  </si>
  <si>
    <t>(1,25+3,8*2)*2*0,25</t>
  </si>
  <si>
    <t>(1,25+0,9*2)*0,25*2</t>
  </si>
  <si>
    <t>22,7*16,5</t>
  </si>
  <si>
    <t>-(2,2*2,5*24+1*2,9*9)</t>
  </si>
  <si>
    <t>(2,2+2,5*2)*0,25*24</t>
  </si>
  <si>
    <t>(1+2,9*2)*0,25*9</t>
  </si>
  <si>
    <t>6,5*16,5</t>
  </si>
  <si>
    <t>"sokl"22,7*1,6+42+26,5*1,6+6,5*1,6+25</t>
  </si>
  <si>
    <t>84</t>
  </si>
  <si>
    <t>622635041</t>
  </si>
  <si>
    <t>Oprava spárování cihelného zdiva stěn MC v rozsahu přes 40 do 50 %</t>
  </si>
  <si>
    <t>1470516667</t>
  </si>
  <si>
    <t>85</t>
  </si>
  <si>
    <t>623131101</t>
  </si>
  <si>
    <t>Cementový postřik vnějších pilířů nebo sloupů nanášený celoplošně ručně</t>
  </si>
  <si>
    <t>-1006395735</t>
  </si>
  <si>
    <t>(2,11*2+0,7*2)*2,6</t>
  </si>
  <si>
    <t>(2,2*2+0,7*2)*2,6</t>
  </si>
  <si>
    <t>(1,45*2+0,7*2)*2,6*2</t>
  </si>
  <si>
    <t>86</t>
  </si>
  <si>
    <t>623321141</t>
  </si>
  <si>
    <t>Vápenocementová omítka štuková dvouvrstvá vnějších pilířů nebo sloupů nanášená ručně</t>
  </si>
  <si>
    <t>549568650</t>
  </si>
  <si>
    <t>87</t>
  </si>
  <si>
    <t>629991011</t>
  </si>
  <si>
    <t>Zakrytí výplní otvorů a svislých ploch fólií přilepenou lepící páskou</t>
  </si>
  <si>
    <t>-1878952492</t>
  </si>
  <si>
    <t>88</t>
  </si>
  <si>
    <t>629995103</t>
  </si>
  <si>
    <t>Očištění vnějších ploch tlakovou vodou s přídavkem čističe</t>
  </si>
  <si>
    <t>-1773321348</t>
  </si>
  <si>
    <t xml:space="preserve">Poznámka k položce:_x000d_
1. Příprava podkladů:_x000d_
•	Provést důkladné mechanické očištění povrchů, odstranění nečistot, prachových depozit atp._x000d_
•	Provést důkladnou revizi a odstranění degradovaných, nesoudržných, špatně přídržných, odseparovaných částí jádrových a finálních omítkových vrstev - obecně platí, že minimální přídržnost omítek k podkladu by měla být min. 0,2 MPa (ČSN 73 2577 - Stanovení přídržnosti povrchové úpravy k podkladu)_x000d_
•	Trhliny v ploše fasády nad 0,5-1 mm proškrábnout do V_x000d_
•	Na všech plochách následně provést omytí tlakovou vodou s příměsí čistícího koncentrátu na tenzidové bázi_x000d_
_x000d_
2. Příprava podkladů – čištění – omytí (celoplošně)			_x000d_
Důkladné mechanické očištění podkladů, odstranění všech nesoudržných, degradovaných částí fasády (oškrabání, osekání, broušení atp. Pro kvalitnější přípravu podkladů, odstranění atmosférických nečistot a usazenin, následně provést omytí tlakovou vodou s příměsí čistícího koncentrátu na tenzidové bázi._x000d_
•	neutrální ekologicky a biologicky odbouratelný čistící koncentrát na tenzidové bázi_x000d_
•	odstranění pevně usazených nečistot, prachu, tuků, olejů a rzi_x000d_
•	na čištěné plochy aplikovat přípravek ředěný vodou 1:5-10 pomocí postřikovače, štětky, válečku, možno přisávat do tlakového zařízení – aplikace od spodu nahoru_x000d_
•	po cca 0,5 - 1 hod. se čištěné plochy omyjí tlakovou vodou zdola nahoru s následným oplachem_x000d_
</t>
  </si>
  <si>
    <t>89</t>
  </si>
  <si>
    <t>629995101</t>
  </si>
  <si>
    <t>Očištění vnějších ploch tlakovou vodou</t>
  </si>
  <si>
    <t>2115079467</t>
  </si>
  <si>
    <t>90</t>
  </si>
  <si>
    <t>631362021</t>
  </si>
  <si>
    <t>Výztuž mazanin svařovanými sítěmi Kari</t>
  </si>
  <si>
    <t>695612201</t>
  </si>
  <si>
    <t>"skladba PDP1-7"44,66*2,1*1,3*0,001</t>
  </si>
  <si>
    <t>"skladba PDP1-4"2,62*3,03*1,3*0,001</t>
  </si>
  <si>
    <t>"skladba PDP1-6"10,22*3,03*1,3*0,001</t>
  </si>
  <si>
    <t>"skladba PDP1-5"(14,53+1,39+4,59+1,81+11)*3,03*1,3*0,001</t>
  </si>
  <si>
    <t>"viz. půdorys 1.NP - nový stav - skladba PD1-2"12,43*3,03*1,3*0,001</t>
  </si>
  <si>
    <t>"skladba PD1-3"13*3,03*1,3*0,001</t>
  </si>
  <si>
    <t>"skladba PD1-6"(3,41+8,1+8,99+3,09+6,68)*3,03*1,3*0,001</t>
  </si>
  <si>
    <t>91</t>
  </si>
  <si>
    <t>632450124</t>
  </si>
  <si>
    <t>Vyrovnávací cementový potěr tl přes 40 do 50 mm ze suchých směsí provedený v pásu</t>
  </si>
  <si>
    <t>-1569444864</t>
  </si>
  <si>
    <t>"vyrovnání pod parapety"</t>
  </si>
  <si>
    <t>"viz. výpis truhlářských prvků - 18/TP0-25/TP0"(0,5+0,5+1,3+0,95+0,95+1,9+1+1+1,25+1,25+1,25+1,25)*0,5</t>
  </si>
  <si>
    <t>92</t>
  </si>
  <si>
    <t>632451254</t>
  </si>
  <si>
    <t>Potěr cementový samonivelační litý C30 tl přes 45 do 50 mm</t>
  </si>
  <si>
    <t>1149726662</t>
  </si>
  <si>
    <t>"viz. půdorys 1.NP - nový stav - skladba PD1-2"12,43</t>
  </si>
  <si>
    <t>"skladba PD1-3"13</t>
  </si>
  <si>
    <t>"skladba PD1-6"3,41+8,1+8,99+3,09+6,68</t>
  </si>
  <si>
    <t>93</t>
  </si>
  <si>
    <t>632451293</t>
  </si>
  <si>
    <t>Příplatek k cementovému samonivelačnímu litému potěru C30 ZKD 5 mm tl přes 50 mm</t>
  </si>
  <si>
    <t>1597390904</t>
  </si>
  <si>
    <t>"skladba PDP1-7"44,66*2</t>
  </si>
  <si>
    <t>"skladba PDP1-5"(14,53+1,39+4,59+1,81+11)*2</t>
  </si>
  <si>
    <t>"skladba PDP1-4"2,62*2</t>
  </si>
  <si>
    <t>"skladba PDP1-6"10,22*2</t>
  </si>
  <si>
    <t>"viz. půdorys 1.NP - nový stav - skladba PD1-2"12,43*6</t>
  </si>
  <si>
    <t>"skladba PD1-3"13*6</t>
  </si>
  <si>
    <t>94</t>
  </si>
  <si>
    <t>632481213</t>
  </si>
  <si>
    <t>Separační vrstva z PE fólie</t>
  </si>
  <si>
    <t>846036635</t>
  </si>
  <si>
    <t>"viz. stavebně konstrukční část - zesílení stropu chodby nad 1.NP - deska DZ1"2,55*18,5</t>
  </si>
  <si>
    <t>95</t>
  </si>
  <si>
    <t>632481215</t>
  </si>
  <si>
    <t>Separační vrstva z geotextilie</t>
  </si>
  <si>
    <t>724811200</t>
  </si>
  <si>
    <t>"viz. půdorys nový stav 2. NP - skladba PD2-1"61,65+12,61+61,54</t>
  </si>
  <si>
    <t>"skladba PD2-4"19,07+61,27+23,63</t>
  </si>
  <si>
    <t>"viz. půdorys 3. NP - nový stav"</t>
  </si>
  <si>
    <t>"skladba PD3-1"61,41+12,61+19,49+41,48</t>
  </si>
  <si>
    <t>"skladba PD3-4"21,26+15,53+20,37+47,69</t>
  </si>
  <si>
    <t>"viz. půdorys 4. NP-nový stav"</t>
  </si>
  <si>
    <t>"skladba PD4-1"61,67+12,61+61,55</t>
  </si>
  <si>
    <t>"skladba PD4-3"66,08+5,7+18,7</t>
  </si>
  <si>
    <t>"skladba PD4-4"19,33</t>
  </si>
  <si>
    <t>96</t>
  </si>
  <si>
    <t>634112126</t>
  </si>
  <si>
    <t>Obvodová dilatace podlahovým páskem z pěnového PE s fólií mezi stěnou a mazaninou nebo potěrem v 100 mm</t>
  </si>
  <si>
    <t>1397975528</t>
  </si>
  <si>
    <t>"1.PP"30+57</t>
  </si>
  <si>
    <t>97</t>
  </si>
  <si>
    <t>637211134</t>
  </si>
  <si>
    <t>Okapový chodník z betonových dlaždic tl 50 mm do kameniva</t>
  </si>
  <si>
    <t>810078359</t>
  </si>
  <si>
    <t>98</t>
  </si>
  <si>
    <t>R-6113211</t>
  </si>
  <si>
    <t xml:space="preserve">Příplatek za složitost omítky stropů - provedení nových  zdobných štukových zdobných prvků - dle odebraných vzorků </t>
  </si>
  <si>
    <t>-547003007</t>
  </si>
  <si>
    <t xml:space="preserve">Poznámka k položce:_x000d_
vč. dodávky materiálu </t>
  </si>
  <si>
    <t>"nová omítka stropů vč. provedení nových zdobných štukových prvků dle původních - dle odebraných vzorků"</t>
  </si>
  <si>
    <t>99</t>
  </si>
  <si>
    <t>R-6113254</t>
  </si>
  <si>
    <t xml:space="preserve">Příplatek za složitost opravy omítky stropů  - součástí opravy omítky stropní konstrukce je oprava stávajících zdobných  štukových prvků - vč. dodávky materiálu</t>
  </si>
  <si>
    <t>1236966339</t>
  </si>
  <si>
    <t>"oprava omítek stropů - vč. stávajících zdobných prvků , případně jejich doplnění"</t>
  </si>
  <si>
    <t>100</t>
  </si>
  <si>
    <t>R-6223025</t>
  </si>
  <si>
    <t xml:space="preserve">Doplnění štukového zdobného prvku - římsy ze strany ze dvora vč. dodávky materiálu </t>
  </si>
  <si>
    <t>1479013829</t>
  </si>
  <si>
    <t>"doplnění zdobného štukového prvku - římsy"23</t>
  </si>
  <si>
    <t>101</t>
  </si>
  <si>
    <t>R-6223026</t>
  </si>
  <si>
    <t xml:space="preserve">Doplnění štukového zdobného prvku - římsy  vč. zdobných prvků pod římsou - ze strany od parku  vč. dodávky materiálu </t>
  </si>
  <si>
    <t>2140539996</t>
  </si>
  <si>
    <t>"doplnění zdobného štukového prvku - římsy"42</t>
  </si>
  <si>
    <t>102</t>
  </si>
  <si>
    <t>R-6320012</t>
  </si>
  <si>
    <t>Vyčištění, vyspravení, vyrovnání podkladu tl. do 5 cm, vč. dodávky materiálu (po odbourání části skladby)</t>
  </si>
  <si>
    <t>-1686943462</t>
  </si>
  <si>
    <t>"po odbourání části skladby 1. PP "</t>
  </si>
  <si>
    <t>"skladba PDP-1"4,31+55,69+63,73+23,45+10,09+6,59</t>
  </si>
  <si>
    <t>"skladba PDP1-3"6,77</t>
  </si>
  <si>
    <t>103</t>
  </si>
  <si>
    <t>R-6320090</t>
  </si>
  <si>
    <t xml:space="preserve">Očištění povrchu po odbourání skladby podlahy </t>
  </si>
  <si>
    <t>-1867562740</t>
  </si>
  <si>
    <t>"1PP"47,175</t>
  </si>
  <si>
    <t>104</t>
  </si>
  <si>
    <t>R-6323090</t>
  </si>
  <si>
    <t xml:space="preserve">Vyrovnání stávajícího násypu </t>
  </si>
  <si>
    <t>-308687179</t>
  </si>
  <si>
    <t>105</t>
  </si>
  <si>
    <t>R-6323091</t>
  </si>
  <si>
    <t xml:space="preserve">Vyčištění, vybroušení stávající betonové podlahy vč. hydrofobního nátěru </t>
  </si>
  <si>
    <t>1009864978</t>
  </si>
  <si>
    <t>"viz. půdorys 1.PP"18,88+17,16+9,35+8,74+17,63+21,72</t>
  </si>
  <si>
    <t>106</t>
  </si>
  <si>
    <t>R-6323092</t>
  </si>
  <si>
    <t>Vyčištění, vybroušení, vyspravení kamenného schodiště,hydrofobizační nátěr</t>
  </si>
  <si>
    <t>2124450231</t>
  </si>
  <si>
    <t>"stávající hlavní schodiště a schodiště do 1.NP"</t>
  </si>
  <si>
    <t>1,95*8+1,8*14+3,2*9+1,95*15+1,9*14+1,95*14+1,9*14+1,95*14+1,9*14</t>
  </si>
  <si>
    <t>107</t>
  </si>
  <si>
    <t>R-6323093</t>
  </si>
  <si>
    <t>Vyčištění, vybroušení, vyspravení kamenného zábradlí schodiště, hydrofobizační nátěr</t>
  </si>
  <si>
    <t>417694280</t>
  </si>
  <si>
    <t>"stávající zábradlí schodiště "5*7</t>
  </si>
  <si>
    <t>Ostatní konstrukce a práce, bourání</t>
  </si>
  <si>
    <t>108</t>
  </si>
  <si>
    <t>941321112</t>
  </si>
  <si>
    <t>Montáž lešení řadového modulového těžkého zatížení do 300 kg/m2 š od 0,9 do 1,2 m v přes 10 do 25 m</t>
  </si>
  <si>
    <t>1547757581</t>
  </si>
  <si>
    <t>" k fasádě"1452</t>
  </si>
  <si>
    <t>109</t>
  </si>
  <si>
    <t>941321212</t>
  </si>
  <si>
    <t>Příplatek k lešení řadovému modulovému těžkému do 300 kg/m2 š od 0,9 do 1,2 m v přes 10 do 25 m za každý den použití</t>
  </si>
  <si>
    <t>2112800488</t>
  </si>
  <si>
    <t>"nájem na 120 dní"1452*120</t>
  </si>
  <si>
    <t>110</t>
  </si>
  <si>
    <t>941321812</t>
  </si>
  <si>
    <t>Demontáž lešení řadového modulového těžkého zatížení do 300 kg/m2 š od 0,9 do 1,2 m v přes 10 do 25 m</t>
  </si>
  <si>
    <t>-342828475</t>
  </si>
  <si>
    <t>111</t>
  </si>
  <si>
    <t>945412113</t>
  </si>
  <si>
    <t>Teleskopická hydraulická montážní plošina výška zdvihu do 32 m</t>
  </si>
  <si>
    <t>den</t>
  </si>
  <si>
    <t>-1478159853</t>
  </si>
  <si>
    <t>112</t>
  </si>
  <si>
    <t>949101112</t>
  </si>
  <si>
    <t>Lešení pomocné pro objekty pozemních staveb s lešeňovou podlahou v přes 1,9 do 3,5 m zatížení do 150 kg/m2</t>
  </si>
  <si>
    <t>-1499906569</t>
  </si>
  <si>
    <t>"pomoné lešení"354+368+369+370+385+299</t>
  </si>
  <si>
    <t>113</t>
  </si>
  <si>
    <t>949321113</t>
  </si>
  <si>
    <t>Montáž lešení dílcového do šachet o půdorysné ploše do 6 m2 v přes 20 do 30 m</t>
  </si>
  <si>
    <t>2140767051</t>
  </si>
  <si>
    <t>114</t>
  </si>
  <si>
    <t>949321213</t>
  </si>
  <si>
    <t>Příplatek k lešení dílcovému do šachet do 6 m2 v přes 20 do 30 m za každý den použití</t>
  </si>
  <si>
    <t>-1599937127</t>
  </si>
  <si>
    <t>"nájem na 60 dnů"25*60</t>
  </si>
  <si>
    <t>115</t>
  </si>
  <si>
    <t>949321813</t>
  </si>
  <si>
    <t>Demontáž lešení dílcového do šachet o půdorysné ploše do 6 m2 v přes 20 do 30 m</t>
  </si>
  <si>
    <t>-397177629</t>
  </si>
  <si>
    <t>116</t>
  </si>
  <si>
    <t>952901111</t>
  </si>
  <si>
    <t>Vyčištění budov bytové a občanské výstavby při výšce podlaží do 4 m</t>
  </si>
  <si>
    <t>-2022692479</t>
  </si>
  <si>
    <t>" průběžný úklid , záěrečný úklid"354+368+369+370+385+299</t>
  </si>
  <si>
    <t>117</t>
  </si>
  <si>
    <t>961055111</t>
  </si>
  <si>
    <t>Bourání základů ze ŽB</t>
  </si>
  <si>
    <t>-302868168</t>
  </si>
  <si>
    <t>"viz. výkres bouracích prací 1.PP - schodiště do suterénu"10,3*0,6*1+6,9*0,6*1</t>
  </si>
  <si>
    <t>"vstupní schodiště ze dvora"10,9*0,4*3,8</t>
  </si>
  <si>
    <t>118</t>
  </si>
  <si>
    <t>962031132</t>
  </si>
  <si>
    <t>Bourání příček nebo přizdívek z cihel pálených tl do 100 mm</t>
  </si>
  <si>
    <t>-2107221333</t>
  </si>
  <si>
    <t>"viz. výkresy bouracích prací -stávající příčky"</t>
  </si>
  <si>
    <t>"1.PP"(3,05+3,35+6,8+0,95*2+1,95+1,3)*3</t>
  </si>
  <si>
    <t>-(0,6*3+0,8*2+1,8+0,9)*2</t>
  </si>
  <si>
    <t>"1:NP"3,6*4</t>
  </si>
  <si>
    <t>(1,6+4)*4</t>
  </si>
  <si>
    <t>"2.NP"2,42*4-0,8*2</t>
  </si>
  <si>
    <t>(1,6+3,9)*4</t>
  </si>
  <si>
    <t>"3.NP"6,37*4*2</t>
  </si>
  <si>
    <t>"4.NP"4,8*4-0,8*2+2,6*4-0,8*2</t>
  </si>
  <si>
    <t>5,5*4</t>
  </si>
  <si>
    <t>119</t>
  </si>
  <si>
    <t>962031133</t>
  </si>
  <si>
    <t>Bourání příček nebo přizdívek z cihel pálených tl přes 100 do 150 mm</t>
  </si>
  <si>
    <t>-1588200106</t>
  </si>
  <si>
    <t>"viz. výkresy bouracích prací - 1.NP"3,345*4+0,32*4*2</t>
  </si>
  <si>
    <t>"2.NP"3,335*3,58</t>
  </si>
  <si>
    <t>"3.NP"2,49*3,37-0,8*2</t>
  </si>
  <si>
    <t>3,28*3,55-0,8*2</t>
  </si>
  <si>
    <t>120</t>
  </si>
  <si>
    <t>962032231</t>
  </si>
  <si>
    <t>Bourání zdiva z cihel pálených nebo vápenopískových na MV nebo MVC přes 1 m3</t>
  </si>
  <si>
    <t>-142438471</t>
  </si>
  <si>
    <t>"viz. výkresy bouracích prací - 4.NP"6,37*4*0,2</t>
  </si>
  <si>
    <t>121</t>
  </si>
  <si>
    <t>962032641</t>
  </si>
  <si>
    <t>Bourání zdiva komínového z cihel z cihel pálených, šamotových nebo vápenopískových na MC</t>
  </si>
  <si>
    <t>181115086</t>
  </si>
  <si>
    <t>"viz. výkresy bouracích prací"2,11*0,7*8,8+2,2*0,7*10,1+1,45*0,7*10,1*2</t>
  </si>
  <si>
    <t>122</t>
  </si>
  <si>
    <t>962052210</t>
  </si>
  <si>
    <t>Bourání zdiva nadzákladového ze ŽB do 1 m3</t>
  </si>
  <si>
    <t>-562319288</t>
  </si>
  <si>
    <t>"viz. výkres bouracích prací 1.PP - schodiště do suterénu"10,3*0,3*1,8+6,9*0,3*1,8</t>
  </si>
  <si>
    <t>"vstupní schodiště ze dvora"3,9*0,4*1,2*2</t>
  </si>
  <si>
    <t>123</t>
  </si>
  <si>
    <t>963042819</t>
  </si>
  <si>
    <t>Bourání schodišťových stupňů betonových zhotovených na místě</t>
  </si>
  <si>
    <t>-1072736456</t>
  </si>
  <si>
    <t>"viz. půdorys 1.PP bourací práce - schodiště do suterénu "1,2*8+1,25*9</t>
  </si>
  <si>
    <t>"vstupní schodiště ze dvora"2,43*11</t>
  </si>
  <si>
    <t>124</t>
  </si>
  <si>
    <t>963051213</t>
  </si>
  <si>
    <t>Bourání ŽB stropů žebrových s viditelnými trámy</t>
  </si>
  <si>
    <t>1825169719</t>
  </si>
  <si>
    <t>"viz. výkresy bouracích prací - strop nad 1.PP v místě budoucího výtahu a vstupu"19*0,15+0,8+21*0,15+0,8+0,95+0,85</t>
  </si>
  <si>
    <t>"nad 1.NP pro výtah"5,8*0,15</t>
  </si>
  <si>
    <t>"nad 2. NP- pro výtah"5,8*0,15</t>
  </si>
  <si>
    <t>"nad 3. NP pro výtah"5,8*0,15</t>
  </si>
  <si>
    <t>125</t>
  </si>
  <si>
    <t>963053935</t>
  </si>
  <si>
    <t>Bourání ŽB schodišťových ramen monolitických zazděných oboustranně</t>
  </si>
  <si>
    <t>-236775161</t>
  </si>
  <si>
    <t>"viz. půdorys 1.PP bourací práce - schodiště do suterénu "1,2*2,7*0,2+4,5*1,25*0,2</t>
  </si>
  <si>
    <t>"vstupní schodiště ze dvora"2,43*5*0,2</t>
  </si>
  <si>
    <t>126</t>
  </si>
  <si>
    <t>965043431</t>
  </si>
  <si>
    <t>Bourání podkladů pod dlažby betonových s potěrem nebo teracem tl do 150 mm pl do 4 m2</t>
  </si>
  <si>
    <t>-1475006536</t>
  </si>
  <si>
    <t>"viz. výkresy bouracích prací - 1.PP "</t>
  </si>
  <si>
    <t>(10,5+2,64+2,2+9,28+8,37+9,35+8,74+15,7+59,78+57,23+21,72)*0,18*2</t>
  </si>
  <si>
    <t>"1.NP"</t>
  </si>
  <si>
    <t>"PD1-2"(8,9+79,4+21,64+2,92+1,82)*0,11</t>
  </si>
  <si>
    <t>"PD1-4"(3,15+3,41+18,69)*0,12</t>
  </si>
  <si>
    <t>"2.NP"</t>
  </si>
  <si>
    <t>"PD2-5"(3,2+3,35+18,69)*0,15</t>
  </si>
  <si>
    <t>"2.NP-PD2-3"(64,26)*0,15</t>
  </si>
  <si>
    <t>"3.NP-PD3-3"66,54*0,15</t>
  </si>
  <si>
    <t>"PD 3-5"(3,32+3,4+17,96)*0,15</t>
  </si>
  <si>
    <t>"4.NP - PD4-4"17,19*0,15</t>
  </si>
  <si>
    <t>"PD4-5"(4,09+1,3+14,84)*0,15</t>
  </si>
  <si>
    <t>127</t>
  </si>
  <si>
    <t>965049112</t>
  </si>
  <si>
    <t>Příplatek k bourání betonových mazanin za bourání mazanin se svařovanou sítí tl přes 100 mm</t>
  </si>
  <si>
    <t>720048948</t>
  </si>
  <si>
    <t>128</t>
  </si>
  <si>
    <t>965081223</t>
  </si>
  <si>
    <t>Bourání podlah z dlaždic keramických nebo xylolitových tl přes 10 mm plochy přes 1 m2</t>
  </si>
  <si>
    <t>-256158799</t>
  </si>
  <si>
    <t>"viz. výkresy bouracích prací 1.NP, 1.PP- vstupní schodiště ze dvora"2,43*11*0,5+2,9</t>
  </si>
  <si>
    <t>"1.PP -skladba PDP1-2, 1-3 "43,77+6,84+51,78+10,49+21,8</t>
  </si>
  <si>
    <t>"1.PP-skladba PDP 1-1"4,3+1,95*0,5*8+10,2+1,785*14*0,5+0,5+,9+18,88+17,16+61,44+15,7+5,04+6,84+10,04</t>
  </si>
  <si>
    <t>"PD1-2"8,9+79,4+21,64+2,92+1,82</t>
  </si>
  <si>
    <t>"PD1-4"3,15+3,41+18,69</t>
  </si>
  <si>
    <t>"PD2-3-6,13"</t>
  </si>
  <si>
    <t>"PD2-5"3,2+3,35+18,69</t>
  </si>
  <si>
    <t>"3.NP-PD3-3"6,31</t>
  </si>
  <si>
    <t>"PD 3-5"3,32+3,4+17,96</t>
  </si>
  <si>
    <t>"4.NP - PD4-4"17,19</t>
  </si>
  <si>
    <t>"PD4-5"4,09+1,3+14,84</t>
  </si>
  <si>
    <t>"stávající dlažba na podestách hlavního schodiště"10,5*4</t>
  </si>
  <si>
    <t>129</t>
  </si>
  <si>
    <t>965081322</t>
  </si>
  <si>
    <t>Bourání podlah z dlaždic betonových, teracových nebo čedičových tl do 25 mm plochy do 1 m2</t>
  </si>
  <si>
    <t>-1751227211</t>
  </si>
  <si>
    <t>"viz. půdorys 1.PP - schodiště do suterénu venkovní"1,2*0,5*8+1,25*9*0,5+2+1,5+2,6</t>
  </si>
  <si>
    <t>130</t>
  </si>
  <si>
    <t>965081601</t>
  </si>
  <si>
    <t>Odsekání soklíků schodišťových</t>
  </si>
  <si>
    <t>1513075528</t>
  </si>
  <si>
    <t>"hlavní schodiště "9,4*4+5*8*2</t>
  </si>
  <si>
    <t>131</t>
  </si>
  <si>
    <t>965082923</t>
  </si>
  <si>
    <t>Odstranění násypů pod podlahami tl do 100 mm pl přes 2 m2</t>
  </si>
  <si>
    <t>27158558</t>
  </si>
  <si>
    <t>"viz. výkresy bouracích prací - 1.NP"</t>
  </si>
  <si>
    <t>"PD1-1"(61,42+61,38)*0,18</t>
  </si>
  <si>
    <t>"PD-3"(57,59+23,8)*0,16</t>
  </si>
  <si>
    <t>"PD1-2"(8,9+79,4+21,64+2,92+1,82)*0,15</t>
  </si>
  <si>
    <t>"PD1-4"(3,15+3,41+18,69)*0,06</t>
  </si>
  <si>
    <t>"PD2-5"(3,2+3,35+18,69)*0,12</t>
  </si>
  <si>
    <t>"viz. výkresy bouracích prací - 2.NP"</t>
  </si>
  <si>
    <t>"PD2-1"(61,41+61,3)*0,06</t>
  </si>
  <si>
    <t>"PD2-2"20,48*0,06</t>
  </si>
  <si>
    <t>"PD2-4"(82,04+23,63)*0,06</t>
  </si>
  <si>
    <t>"2.NP-PD2-3"(64,26)*0,12</t>
  </si>
  <si>
    <t>"3.NP"</t>
  </si>
  <si>
    <t>"PD3-1"(61,41+61,63)*0,06</t>
  </si>
  <si>
    <t>"PD3-2"19,39*0,6</t>
  </si>
  <si>
    <t>"PD3-4"(22,63+18,22+64,73)*0,06</t>
  </si>
  <si>
    <t>"3.NP-PD3-3"66,54*0,12</t>
  </si>
  <si>
    <t>"PD 3-5"(3,32+3,4+17,96)*0,12</t>
  </si>
  <si>
    <t>"4.NP - PD4-4"17,19*0,12</t>
  </si>
  <si>
    <t>"PD4-1"(61,41+61,29)*0,06</t>
  </si>
  <si>
    <t>"PD4-2"20,72*0,06</t>
  </si>
  <si>
    <t>"PD4-4"(62,76+43,58+17,19)*0,06</t>
  </si>
  <si>
    <t>"nad 1.NP pro výtah"5,8*0,2</t>
  </si>
  <si>
    <t>"nad 2. NP- pro výtah"5,8*0,2</t>
  </si>
  <si>
    <t>"nad 3. NP pro výtah"5,8*0,2</t>
  </si>
  <si>
    <t>"předpoklad výměny trámových stropů"6,5*3*2*15*0,35</t>
  </si>
  <si>
    <t>132</t>
  </si>
  <si>
    <t>968062456</t>
  </si>
  <si>
    <t>Vybourání dřevěných dveřních zárubní pl přes 2 m2</t>
  </si>
  <si>
    <t>1440433390</t>
  </si>
  <si>
    <t>"viz. výkresy bouracích prací -1.NP"</t>
  </si>
  <si>
    <t>2*2,75+2,83*3,6+1,9*3,45</t>
  </si>
  <si>
    <t>133</t>
  </si>
  <si>
    <t>968072455</t>
  </si>
  <si>
    <t>Vybourání kovových dveřních zárubní pl do 2 m2</t>
  </si>
  <si>
    <t>412374486</t>
  </si>
  <si>
    <t>"viz. výkresy bouracích prací -odstranění stávajících zárubní"</t>
  </si>
  <si>
    <t>"1.PP"1,3*2+0,7*2+0,8*2+0,9*2+1,85*2+0,8*2*3+0,9*2*3+0,8*2*3+0,6*2*3</t>
  </si>
  <si>
    <t>"1.NP"0,8*27+0,6*2*2</t>
  </si>
  <si>
    <t>"2.NP"0,8*2*9+0,7*2+0,6*2</t>
  </si>
  <si>
    <t>"3.NP"0,8*2*12+0,6*2</t>
  </si>
  <si>
    <t>"4.NP"0,8*2*9</t>
  </si>
  <si>
    <t>134</t>
  </si>
  <si>
    <t>971033531</t>
  </si>
  <si>
    <t>Vybourání otvorů ve zdivu cihelném pl do 1 m2 na MVC nebo MV tl do 150 mm</t>
  </si>
  <si>
    <t>229551791</t>
  </si>
  <si>
    <t>"viz. výkresy bouracích prací - 1.NP"1,3*2,85-0,8*2</t>
  </si>
  <si>
    <t>135</t>
  </si>
  <si>
    <t>971033621</t>
  </si>
  <si>
    <t>Vybourání otvorů ve zdivu cihelném pl do 4 m2 na MVC nebo MV tl do 100 mm</t>
  </si>
  <si>
    <t>-592123221</t>
  </si>
  <si>
    <t>"viz. výkresy bouracích prací -1.NP"2,06*2,1-0,8*2</t>
  </si>
  <si>
    <t>1,3*2,945-0,8*2</t>
  </si>
  <si>
    <t>1,3*2,85-0,8*2</t>
  </si>
  <si>
    <t>"2.NP"1,3*2,945-0,8*2</t>
  </si>
  <si>
    <t>1,3*2,945*2-0,8*2*2</t>
  </si>
  <si>
    <t>"3.NP"1,3*2,945-0,8*2</t>
  </si>
  <si>
    <t>2,42*4-0,8*2</t>
  </si>
  <si>
    <t>(1,6+3,9)*4-0,8*2-0,6*2</t>
  </si>
  <si>
    <t>1,3*2,945*3-0,8*2*3</t>
  </si>
  <si>
    <t>"4.NP"1,3*2,945*4-0,8*2*4</t>
  </si>
  <si>
    <t>136</t>
  </si>
  <si>
    <t>971033641</t>
  </si>
  <si>
    <t>Vybourání otvorů ve zdivu cihelném pl do 4 m2 na MVC nebo MV tl do 300 mm</t>
  </si>
  <si>
    <t>989604884</t>
  </si>
  <si>
    <t>"viz. výkresy bouracích prací - 1.NP"(2,43*3,5-2*2,75)*0,3</t>
  </si>
  <si>
    <t>1,55*2,3*0,3</t>
  </si>
  <si>
    <t>"2.NP"1*2,3*2</t>
  </si>
  <si>
    <t>2,51*3,2*0,3-0,8*2*0,3</t>
  </si>
  <si>
    <t>1,2+0,8</t>
  </si>
  <si>
    <t>"3.NP"1*2,3*0,3+1,35+0,58</t>
  </si>
  <si>
    <t>"3.NP"1*2,3*0,3*2</t>
  </si>
  <si>
    <t>"4.NP"3,49*4+1,89</t>
  </si>
  <si>
    <t>"5.NP"0,9*2,82*0,3*2+1,15*2,14*0,3</t>
  </si>
  <si>
    <t>137</t>
  </si>
  <si>
    <t>971033651</t>
  </si>
  <si>
    <t>Vybourání otvorů ve zdivu cihelném pl do 4 m2 na MVC nebo MV tl do 600 mm</t>
  </si>
  <si>
    <t>-1491335942</t>
  </si>
  <si>
    <t>"viz. výkresy bouracích prací - 4.NP"1*2,3*0,35</t>
  </si>
  <si>
    <t>138</t>
  </si>
  <si>
    <t>971033681</t>
  </si>
  <si>
    <t>Vybourání otvorů ve zdivu cihelném pl do 4 m2 na MVC nebo MV tl do 900 mm</t>
  </si>
  <si>
    <t>-1476684198</t>
  </si>
  <si>
    <t>"viz. výkresy bouracích prací -1.NP"(2,65*3,337-0,8*2)*0,65</t>
  </si>
  <si>
    <t>0,85*2,85*0,65</t>
  </si>
  <si>
    <t>139</t>
  </si>
  <si>
    <t>971033691</t>
  </si>
  <si>
    <t>Vybourání otvorů ve zdivu cihelném pl do 4 m2 na MVC nebo MV tl přes 900 mm</t>
  </si>
  <si>
    <t>109605397</t>
  </si>
  <si>
    <t>"viz. výkresy bouracích prací - 1.PP"</t>
  </si>
  <si>
    <t>(1,3*2,1-0,9*2)*0,92</t>
  </si>
  <si>
    <t>(2,23*2,54-1,55*2,1)*0,8</t>
  </si>
  <si>
    <t>1,2*2,05*0,8</t>
  </si>
  <si>
    <t>(2,4*2,05-1,1*2,03)*0,8</t>
  </si>
  <si>
    <t>1,2*2,28*0,8</t>
  </si>
  <si>
    <t>140</t>
  </si>
  <si>
    <t>973031335</t>
  </si>
  <si>
    <t>Vysekání kapes ve zdivu cihelném na MV nebo MVC pl do 0,16 m2 hl do 300 mm</t>
  </si>
  <si>
    <t>-1606017214</t>
  </si>
  <si>
    <t>"viz. výkresy bouracích prací - kapsy pro nosníky výtahu"12*2</t>
  </si>
  <si>
    <t>141</t>
  </si>
  <si>
    <t>973031344</t>
  </si>
  <si>
    <t>Vysekání kapes ve zdivu cihelném na MV nebo MVC pl do 0,25 m2 hl do 150 mm</t>
  </si>
  <si>
    <t>303494878</t>
  </si>
  <si>
    <t>"obnažení zhlaví trámů"270</t>
  </si>
  <si>
    <t>142</t>
  </si>
  <si>
    <t>974031134</t>
  </si>
  <si>
    <t>Vysekání rýh ve zdivu cihelném hl do 50 mm š do 150 mm</t>
  </si>
  <si>
    <t>1219300785</t>
  </si>
  <si>
    <t>"viz. stavebně konstrukční část - zesílení stropu chodby nad 1.NP - deska DZ1"18,5*2</t>
  </si>
  <si>
    <t>143</t>
  </si>
  <si>
    <t>977312113</t>
  </si>
  <si>
    <t>Řezání stávajících betonových mazanin vyztužených hl do 150 mm</t>
  </si>
  <si>
    <t>-377263680</t>
  </si>
  <si>
    <t>"otvor pro výtaH"10*4</t>
  </si>
  <si>
    <t>144</t>
  </si>
  <si>
    <t>978011161</t>
  </si>
  <si>
    <t>Otlučení (osekání) vnitřní vápenné nebo vápenocementové omítky stropů v rozsahu přes 30 do 50 %</t>
  </si>
  <si>
    <t>-130602478</t>
  </si>
  <si>
    <t>145</t>
  </si>
  <si>
    <t>978011191</t>
  </si>
  <si>
    <t>Otlučení (osekání) vnitřní vápenné nebo vápenocementové omítky stropů v rozsahu přes 50 do 100 %</t>
  </si>
  <si>
    <t>1051408681</t>
  </si>
  <si>
    <t>"viz. výkresy bouracíchprací -1.PP"365,61+75</t>
  </si>
  <si>
    <t>146</t>
  </si>
  <si>
    <t>978013191</t>
  </si>
  <si>
    <t>Otlučení (osekání) vnitřní vápenné nebo vápenocementové omítky stěn v rozsahu přes 50 do 100 %</t>
  </si>
  <si>
    <t>-583236884</t>
  </si>
  <si>
    <t>"viz. výkresy bouracích pracá - 1.PP"(33,3+56+18,45+17,6+31,5+9,325+3,9*2+12,6+12,2+30,3+8,9+37,6+10,65+14,61)*2,8</t>
  </si>
  <si>
    <t>"odpočet obklady"-176,6</t>
  </si>
  <si>
    <t>"1.NP"(31,5+20,4+31,4+25+54+19,2+6,6+5,7+30,5+20+6,4+7,2+17,1)*4</t>
  </si>
  <si>
    <t>"odpočet obklady"-210,275</t>
  </si>
  <si>
    <t>"2.NP"(78+31,5+19+31,5+10,5+6,2+7,3+17,2+20+38)*4</t>
  </si>
  <si>
    <t>"odpočet obklady"-44,425</t>
  </si>
  <si>
    <t>"3.NP"(31,3+18,8+31,5+74+10,1+6,3+7,2+11,5+32,6+18,3+19,7)*4</t>
  </si>
  <si>
    <t>"odpočet obklady"-174,25</t>
  </si>
  <si>
    <t>"4.NP"(31,5+18,8+31,5+86+31,8+26+17+8+16,1)*4</t>
  </si>
  <si>
    <t>147</t>
  </si>
  <si>
    <t>978019341</t>
  </si>
  <si>
    <t>Otlučení (osekání) vnější vápenné nebo vápenocementové omítky stupně členitosti 3 až 5 v rozsahu přes 20 do 30 %</t>
  </si>
  <si>
    <t>-1667002770</t>
  </si>
  <si>
    <t>148</t>
  </si>
  <si>
    <t>978059511</t>
  </si>
  <si>
    <t>Odsekání a odebrání obkladů stěn z vnitřních obkládaček plochy do 1 m2</t>
  </si>
  <si>
    <t>527455162</t>
  </si>
  <si>
    <t>29,5*1,5+43*1,5+1,5*1,5+18,9*1,5+22,5*1,5+2*1,75</t>
  </si>
  <si>
    <t>"1.NP"1,25*1,5*2+6,6*1,75+5,8*1,75+7,3*1,75+6,4*1,75+18,2*1,75+86*1,5</t>
  </si>
  <si>
    <t>"2.NP"70*1,5+1,8*1,5+6,4*1,75+7,3*1,75+7,1*1,5+1,4*1,5</t>
  </si>
  <si>
    <t>"3.NP"1,9*1,5*2+6,4*1,75+7,5*1,75+18*1,75+75*1,5</t>
  </si>
  <si>
    <t>"4.NP"1,9*1,5*2+76*1,5+8*1,75+21*1,75</t>
  </si>
  <si>
    <t>149</t>
  </si>
  <si>
    <t>978059641</t>
  </si>
  <si>
    <t>Odsekání a odebrání obkladů stěn z vnějších obkládaček plochy přes 1 m2</t>
  </si>
  <si>
    <t>2074183822</t>
  </si>
  <si>
    <t>"vstupní schodiště ze dvora"3,9*2,6</t>
  </si>
  <si>
    <t>"viz. výkres bouracích prací 1.PP - schodiště do suterénu"10,3*2,6+6,9*2,6</t>
  </si>
  <si>
    <t>150</t>
  </si>
  <si>
    <t>R-9421010</t>
  </si>
  <si>
    <t>Montáž, nájem na 150 dnů , demontáž stavebního výtahu na střechu - výška do 21 m</t>
  </si>
  <si>
    <t>soubor</t>
  </si>
  <si>
    <t>726176530</t>
  </si>
  <si>
    <t>151</t>
  </si>
  <si>
    <t>R-9439090</t>
  </si>
  <si>
    <t>Lešení ke komínu - montáž, nájem na 30 dnů, demontáž</t>
  </si>
  <si>
    <t>-1460167516</t>
  </si>
  <si>
    <t>152</t>
  </si>
  <si>
    <t>R-9523067</t>
  </si>
  <si>
    <t>Provedení prostupů přes strop vč. zpětného zapravení</t>
  </si>
  <si>
    <t>1127748909</t>
  </si>
  <si>
    <t>153</t>
  </si>
  <si>
    <t>R-9523068</t>
  </si>
  <si>
    <t xml:space="preserve">Provedení prostupů přes stěny  vč. zpětného zapravení</t>
  </si>
  <si>
    <t>277746064</t>
  </si>
  <si>
    <t>154</t>
  </si>
  <si>
    <t>R-9523090</t>
  </si>
  <si>
    <t xml:space="preserve">D+M výtahu </t>
  </si>
  <si>
    <t>126763630</t>
  </si>
  <si>
    <t>Poznámka k položce:_x000d_
Nový výtah o nosnosti 675 kg, průchozí, 6 stanic, 7 nástupišť, zdvih 19,7 m.		_x000d_
Kabina KOMAXIT RAL dle výběru, rozměr 1400 x 1500 x 2150 mm (šxhxv)		_x000d_
Šachetní a kabinové dveře o světlosti 900 mm KOMAXIT RAL dle výběru		_x000d_
Výtahová strojovna - bez strojovny, rozvaděč umístěn v nejvyšším patře 		_x000d_
vedle šachetních dveří. Výbava dle ČSN EN 81-70+A1:2024 		_x000d_
Požární odolnost dveří dle PBŘ 		_x000d_
Výtah bude provedendle ČSN EN 81 - 20:2021, NV č. 122/2016 Sb.	_x000d_
_x000d_
vč. dopravy a přesunu dílů 	_x000d_
_x000d_
Výtah je navržen bezbariérový , vybavení kabiny bude obsahovat veškeré prvky nutné pro splnění normy ČSN 73 4001 čl.. 11.5 VÝTAHY.</t>
  </si>
  <si>
    <t>155</t>
  </si>
  <si>
    <t>R-9523091</t>
  </si>
  <si>
    <t xml:space="preserve">Montáž, nájem, demontáž  lešení ve výtahové šachtě pro montáž nového výtahu</t>
  </si>
  <si>
    <t>1284578894</t>
  </si>
  <si>
    <t>Poznámka k položce:_x000d_
Nový výtah o nosnosti 675 kg, průchozí, 6 stanic, 7 nástupišť, zdvih 19,7 m.		_x000d_
Kabina KOMAXIT RAL dle výběru, rozměr 1400 x 1500 x 2150 mm (šxhxv)		_x000d_
Šachetní a kabinové dveře o světlosti 900 mm KOMAXIT RAL dle výběru		_x000d_
Výtahová strojovna - bez strojovny, rozvaděč umístěn v nejvyšším patře 		_x000d_
vedle šachetních dveří. Výbava dle ČSN EN 81-70+A1:2024 		_x000d_
Požární odolnost dveří dle PBŘ 		_x000d_
Výtah bude provedendle ČSN EN 81 - 20:2021, NV č. 122/2016 Sb.	_x000d_
_x000d_
vč. dopravy a přesunu dílů 	</t>
  </si>
  <si>
    <t>156</t>
  </si>
  <si>
    <t>R-9523092</t>
  </si>
  <si>
    <t>Zkoužky autorizovanou osobou po výměně výtahu, revize, cedulky, štítky, návody</t>
  </si>
  <si>
    <t>-987023352</t>
  </si>
  <si>
    <t>157</t>
  </si>
  <si>
    <t>R-9523400</t>
  </si>
  <si>
    <t xml:space="preserve">Odstranění stříšky před vstupem ze dvora vč. ocelové konstrukce, vč. základové konstrukce </t>
  </si>
  <si>
    <t>605247852</t>
  </si>
  <si>
    <t>158</t>
  </si>
  <si>
    <t>R-9523401</t>
  </si>
  <si>
    <t xml:space="preserve">Odstranění stříšky před vstupem do suterénu  vč. ocelové konstrukce, vč. základové konstrukce </t>
  </si>
  <si>
    <t>-1656461048</t>
  </si>
  <si>
    <t>159</t>
  </si>
  <si>
    <t>R-9576090</t>
  </si>
  <si>
    <t xml:space="preserve">demontáž okenní výplně - sklo </t>
  </si>
  <si>
    <t>524864158</t>
  </si>
  <si>
    <t>"odstrranění části skleněné výplně - 0,6m2"1</t>
  </si>
  <si>
    <t>160</t>
  </si>
  <si>
    <t>R-9610551</t>
  </si>
  <si>
    <t>odbourání základů, zdiva a odkop pro novou výtahovou šachtu</t>
  </si>
  <si>
    <t>-1693631568</t>
  </si>
  <si>
    <t>161</t>
  </si>
  <si>
    <t>R-9650520</t>
  </si>
  <si>
    <t xml:space="preserve">Zpětné rozprostření násypu </t>
  </si>
  <si>
    <t>-879317879</t>
  </si>
  <si>
    <t>997</t>
  </si>
  <si>
    <t>Doprava suti a vybouraných hmot</t>
  </si>
  <si>
    <t>162</t>
  </si>
  <si>
    <t>997013216</t>
  </si>
  <si>
    <t>Vnitrostaveništní doprava suti a vybouraných hmot pro budovy v přes 18 do 21 m ručně</t>
  </si>
  <si>
    <t>-1463694956</t>
  </si>
  <si>
    <t>163</t>
  </si>
  <si>
    <t>997013219</t>
  </si>
  <si>
    <t>Příplatek k vnitrostaveništní dopravě suti a vybouraných hmot za zvětšenou dopravu suti ZKD 10 m</t>
  </si>
  <si>
    <t>1495961028</t>
  </si>
  <si>
    <t>1738,592*5 'Přepočtené koeficientem množství</t>
  </si>
  <si>
    <t>164</t>
  </si>
  <si>
    <t>997013313</t>
  </si>
  <si>
    <t>Montáž a demontáž shozu suti v přes 20 do 30 m</t>
  </si>
  <si>
    <t>-489401180</t>
  </si>
  <si>
    <t>165</t>
  </si>
  <si>
    <t>997013323</t>
  </si>
  <si>
    <t>Příplatek k shozu suti v přes 20 do 30 m za první a ZKD den použití</t>
  </si>
  <si>
    <t>-267271327</t>
  </si>
  <si>
    <t>"nájem na 90 dní"28*90</t>
  </si>
  <si>
    <t>166</t>
  </si>
  <si>
    <t>997013501</t>
  </si>
  <si>
    <t>Odvoz suti a vybouraných hmot na skládku nebo meziskládku do 1 km se složením</t>
  </si>
  <si>
    <t>725415374</t>
  </si>
  <si>
    <t>167</t>
  </si>
  <si>
    <t>997013509</t>
  </si>
  <si>
    <t>Příplatek k odvozu suti a vybouraných hmot na skládku ZKD 1 km přes 1 km</t>
  </si>
  <si>
    <t>-1996483860</t>
  </si>
  <si>
    <t>1738,592*19 'Přepočtené koeficientem množství</t>
  </si>
  <si>
    <t>168</t>
  </si>
  <si>
    <t>997013602</t>
  </si>
  <si>
    <t>Poplatek za uložení na skládce (skládkovné) stavebního odpadu železobetonového kód odpadu 17 01 01</t>
  </si>
  <si>
    <t>-58009544</t>
  </si>
  <si>
    <t>169</t>
  </si>
  <si>
    <t>997013631</t>
  </si>
  <si>
    <t>Poplatek za uložení na skládce (skládkovné) stavebního odpadu směsného kód odpadu 17 09 04</t>
  </si>
  <si>
    <t>-309391126</t>
  </si>
  <si>
    <t>170</t>
  </si>
  <si>
    <t>997013655</t>
  </si>
  <si>
    <t>827647301</t>
  </si>
  <si>
    <t>171</t>
  </si>
  <si>
    <t>997013811</t>
  </si>
  <si>
    <t>Poplatek za uložení na skládce (skládkovné) stavebního odpadu dřevěného kód odpadu 17 02 01</t>
  </si>
  <si>
    <t>629907835</t>
  </si>
  <si>
    <t>172</t>
  </si>
  <si>
    <t>997013813</t>
  </si>
  <si>
    <t>Poplatek za uložení na skládce (skládkovné) stavebního odpadu z plastických hmot kód odpadu 17 02 03</t>
  </si>
  <si>
    <t>-332629067</t>
  </si>
  <si>
    <t>173</t>
  </si>
  <si>
    <t>997013814</t>
  </si>
  <si>
    <t>Poplatek za uložení na skládce (skládkovné) stavebního odpadu izolací kód odpadu 17 06 04</t>
  </si>
  <si>
    <t>163224156</t>
  </si>
  <si>
    <t>998</t>
  </si>
  <si>
    <t>Přesun hmot</t>
  </si>
  <si>
    <t>174</t>
  </si>
  <si>
    <t>998011010</t>
  </si>
  <si>
    <t>Přesun hmot pro budovy zděné s omezením mechanizace pro budovy v přes 12 do 24 m</t>
  </si>
  <si>
    <t>-426072577</t>
  </si>
  <si>
    <t>PSV</t>
  </si>
  <si>
    <t>Práce a dodávky PSV</t>
  </si>
  <si>
    <t>711</t>
  </si>
  <si>
    <t>Izolace proti vodě, vlhkosti a plynům</t>
  </si>
  <si>
    <t>175</t>
  </si>
  <si>
    <t>711111001</t>
  </si>
  <si>
    <t>Provedení izolace proti zemní vlhkosti vodorovné za studena nátěrem penetračním</t>
  </si>
  <si>
    <t>674089651</t>
  </si>
  <si>
    <t>"skladba PDP1-5"(14,53+1,39+4,59+1,81)*2</t>
  </si>
  <si>
    <t>"vytažení na zdivo, přesahy"82*2</t>
  </si>
  <si>
    <t>176</t>
  </si>
  <si>
    <t>11163150</t>
  </si>
  <si>
    <t>lak penetrační asfaltový</t>
  </si>
  <si>
    <t>1453261632</t>
  </si>
  <si>
    <t>323,64*0,0003 'Přepočtené koeficientem množství</t>
  </si>
  <si>
    <t>177</t>
  </si>
  <si>
    <t>711141559</t>
  </si>
  <si>
    <t>Provedení izolace proti zemní vlhkosti pásy přitavením vodorovné NAIP</t>
  </si>
  <si>
    <t>1400941669</t>
  </si>
  <si>
    <t>178</t>
  </si>
  <si>
    <t>62853004</t>
  </si>
  <si>
    <t>pás asfaltový natavitelný modifikovaný SBS s vložkou ze skleněné tkaniny a spalitelnou PE fólií nebo jemnozrnným minerálním posypem na horním povrchu tl 4,0mm</t>
  </si>
  <si>
    <t>2075868057</t>
  </si>
  <si>
    <t>323,64*1,1655 'Přepočtené koeficientem množství</t>
  </si>
  <si>
    <t>179</t>
  </si>
  <si>
    <t>711141811</t>
  </si>
  <si>
    <t>Odstranění izolace proti vodě, vlhkosti a plynům z pásů NAIP přitavených jednovrstvých z plochy vodorovné</t>
  </si>
  <si>
    <t>-519254628</t>
  </si>
  <si>
    <t>(10,5+2,64+2,2+9,28+8,37+9,35+8,74+15,7+59,78+57,23+21,72)</t>
  </si>
  <si>
    <t>180</t>
  </si>
  <si>
    <t>711161212</t>
  </si>
  <si>
    <t>Izolace proti zemní vlhkosti nopovou fólií svislá, výška nopu 8,0 mm, tl do 0,6 mm</t>
  </si>
  <si>
    <t>368987652</t>
  </si>
  <si>
    <t>"sanace suterénního zdiva"(31,5+26,5)*2,5</t>
  </si>
  <si>
    <t>181</t>
  </si>
  <si>
    <t>711161383</t>
  </si>
  <si>
    <t>Izolace proti zemní vlhkosti nopovou fólií ukončení horní lištou</t>
  </si>
  <si>
    <t>335693055</t>
  </si>
  <si>
    <t>"sanace suterénního zdiva"(31,5+26,5)</t>
  </si>
  <si>
    <t>182</t>
  </si>
  <si>
    <t>998711203</t>
  </si>
  <si>
    <t>Přesun hmot procentní pro izolace proti vodě, vlhkosti a plynům v objektech v přes 12 do 60 m</t>
  </si>
  <si>
    <t>%</t>
  </si>
  <si>
    <t>168863364</t>
  </si>
  <si>
    <t>183</t>
  </si>
  <si>
    <t>R-7112020</t>
  </si>
  <si>
    <t>D+M hydroizolace ve třech vrstvách - bitumenová stěrka vč. penetrace a armovací tkaniny</t>
  </si>
  <si>
    <t>-802291790</t>
  </si>
  <si>
    <t>Poznámka k položce:_x000d_
Hydroizolace - bitumenová stěrka tl. 2-3 mm (konečná vrstva)_x000d_
Armovaná skelná tkanina vložená do bitumenové stěrky_x000d_
Hydroizolace - bitumenová stěrka tl. 2-3 mm (první vrstva)_x000d_
Hydroizolace - bitumenová stěrka tl. 1-2 mm (základní plnící vrstva)_x000d_
Penetrace podkladu</t>
  </si>
  <si>
    <t>184</t>
  </si>
  <si>
    <t>R-7112090</t>
  </si>
  <si>
    <t xml:space="preserve">D+M NEREZOVÁ HI VANA </t>
  </si>
  <si>
    <t>-1919126330</t>
  </si>
  <si>
    <t>"viz. SKŘ"1</t>
  </si>
  <si>
    <t>713</t>
  </si>
  <si>
    <t>Izolace tepelné</t>
  </si>
  <si>
    <t>185</t>
  </si>
  <si>
    <t>713121121</t>
  </si>
  <si>
    <t>Montáž izolace tepelné podlah volně kladenými rohožemi, pásy, dílci, deskami 2 vrstvy</t>
  </si>
  <si>
    <t>-1229316457</t>
  </si>
  <si>
    <t>186</t>
  </si>
  <si>
    <t>28375910</t>
  </si>
  <si>
    <t>deska EPS 150 pro konstrukce s vysokým zatížením λ=0,035 tl 60mm</t>
  </si>
  <si>
    <t>1763725383</t>
  </si>
  <si>
    <t>44,66*2,2 'Přepočtené koeficientem množství</t>
  </si>
  <si>
    <t>187</t>
  </si>
  <si>
    <t>-537105494</t>
  </si>
  <si>
    <t>"viz. půdorys 1.NP nový stav "</t>
  </si>
  <si>
    <t>"skladba PD1-1"61,43+40,86</t>
  </si>
  <si>
    <t>"skladba PD1-5"57,2+23,85</t>
  </si>
  <si>
    <t>188</t>
  </si>
  <si>
    <t>28375908</t>
  </si>
  <si>
    <t xml:space="preserve">deska EPS 150 pro konstrukce s vysokým zatížením  tl 40mm</t>
  </si>
  <si>
    <t>-1349613646</t>
  </si>
  <si>
    <t>213,61*2,2 'Přepočtené koeficientem množství</t>
  </si>
  <si>
    <t>189</t>
  </si>
  <si>
    <t>713191132</t>
  </si>
  <si>
    <t>Montáž izolace tepelné podlah, stropů vrchem nebo střech překrytí separační fólií z PE</t>
  </si>
  <si>
    <t>194666537</t>
  </si>
  <si>
    <t>190</t>
  </si>
  <si>
    <t>28329042</t>
  </si>
  <si>
    <t>fólie PE separační či ochranná tl 0,2mm</t>
  </si>
  <si>
    <t>-1148649386</t>
  </si>
  <si>
    <t>258,27*1,2 'Přepočtené koeficientem množství</t>
  </si>
  <si>
    <t>191</t>
  </si>
  <si>
    <t>998713203</t>
  </si>
  <si>
    <t>Přesun hmot procentní pro izolace tepelné v objektech v přes 12 do 24 m</t>
  </si>
  <si>
    <t>-1014574496</t>
  </si>
  <si>
    <t>192</t>
  </si>
  <si>
    <t>R-7131511</t>
  </si>
  <si>
    <t xml:space="preserve">Montáž izolace tepelné střech šikmých  rohoží, pásů, desek</t>
  </si>
  <si>
    <t>-13967036</t>
  </si>
  <si>
    <t>"viz. půdorys 5.NP a řez - izolace střechy "598</t>
  </si>
  <si>
    <t>193</t>
  </si>
  <si>
    <t>63148156</t>
  </si>
  <si>
    <t xml:space="preserve">deska tepelně izolační minerální univerzální  tl 140mm</t>
  </si>
  <si>
    <t>-756962779</t>
  </si>
  <si>
    <t>598*1,15 'Přepočtené koeficientem množství</t>
  </si>
  <si>
    <t>194</t>
  </si>
  <si>
    <t>63148157</t>
  </si>
  <si>
    <t>deska tepelně izolační minerální univerzální tl 160mm</t>
  </si>
  <si>
    <t>-310569311</t>
  </si>
  <si>
    <t>721</t>
  </si>
  <si>
    <t>Zdravotechnika - vnitřní kanalizace</t>
  </si>
  <si>
    <t>195</t>
  </si>
  <si>
    <t>721242106</t>
  </si>
  <si>
    <t>Lapač střešních splavenin z PP se zápachovou klapkou a lapacím košem DN 125</t>
  </si>
  <si>
    <t>924345160</t>
  </si>
  <si>
    <t>196</t>
  </si>
  <si>
    <t>998721203</t>
  </si>
  <si>
    <t>Přesun hmot procentní pro vnitřní kanalizaci v objektech v přes 12 do 24 m</t>
  </si>
  <si>
    <t>-460813963</t>
  </si>
  <si>
    <t>197</t>
  </si>
  <si>
    <t>R-7210050</t>
  </si>
  <si>
    <t xml:space="preserve">Demontáž stávající vpusti, D+M nové vpusti u vstupu do suterénu vč. napojení na stávající kanalizaci </t>
  </si>
  <si>
    <t>1678722681</t>
  </si>
  <si>
    <t>762</t>
  </si>
  <si>
    <t>Konstrukce tesařské</t>
  </si>
  <si>
    <t>198</t>
  </si>
  <si>
    <t>762083111</t>
  </si>
  <si>
    <t>Impregnace řeziva proti dřevokaznému hmyzu a houbám máčením třída ohrožení 1 a 2</t>
  </si>
  <si>
    <t>1523855219</t>
  </si>
  <si>
    <t>"záklop stropu - předpoklad"585*0,024*1,1</t>
  </si>
  <si>
    <t>199</t>
  </si>
  <si>
    <t>762510825</t>
  </si>
  <si>
    <t>Demontáž kce podkladové z desek cementotřískových tl do 20 mm na pero a drážku lepených</t>
  </si>
  <si>
    <t>311601865</t>
  </si>
  <si>
    <t>"PD2-1"61,41+61,3</t>
  </si>
  <si>
    <t>"PD2-2"20,48</t>
  </si>
  <si>
    <t>"PD2-4"82,04+23,63</t>
  </si>
  <si>
    <t>"PD3-1"61,41+61,63</t>
  </si>
  <si>
    <t>"PD3-2"19,39</t>
  </si>
  <si>
    <t>"PD3-4"22,63+18,22+64,73</t>
  </si>
  <si>
    <t>"4.NP"</t>
  </si>
  <si>
    <t>"PD4-1"61,41+61,29</t>
  </si>
  <si>
    <t>"PD4-2"20,72</t>
  </si>
  <si>
    <t>"PD4-4"62,76+43,58+17,19</t>
  </si>
  <si>
    <t>200</t>
  </si>
  <si>
    <t>762510829</t>
  </si>
  <si>
    <t>Demontáž kce podkladové z desek cementotřískových tl přes 20 mm na pero a drážku lepených</t>
  </si>
  <si>
    <t>-1922379434</t>
  </si>
  <si>
    <t>"PD1-1"61,42+61,38</t>
  </si>
  <si>
    <t>"PD1-3"57,59+23,8</t>
  </si>
  <si>
    <t>201</t>
  </si>
  <si>
    <t>762811510</t>
  </si>
  <si>
    <t>Montáž zapuštěného záklopu z hrubých prken na sraz spáry zakryté</t>
  </si>
  <si>
    <t>-1803848431</t>
  </si>
  <si>
    <t>"předpoklad"6,5*3*2*15</t>
  </si>
  <si>
    <t>202</t>
  </si>
  <si>
    <t>60515111</t>
  </si>
  <si>
    <t>řezivo jehličnaté boční prkno 20-30mm</t>
  </si>
  <si>
    <t>-475278644</t>
  </si>
  <si>
    <t>"předpoklad"6,5*3*2*15*0,024*1,1</t>
  </si>
  <si>
    <t>203</t>
  </si>
  <si>
    <t>762811811</t>
  </si>
  <si>
    <t>Demontáž záklopů stropů z hrubých prken tl do 32 mm</t>
  </si>
  <si>
    <t>1163614384</t>
  </si>
  <si>
    <t>204</t>
  </si>
  <si>
    <t>762822830</t>
  </si>
  <si>
    <t>Demontáž stropních trámů z hraněného řeziva průřezové pl přes 288 do 450 cm2</t>
  </si>
  <si>
    <t>-1297523234</t>
  </si>
  <si>
    <t>"předpoklad"3*9*15*2</t>
  </si>
  <si>
    <t>205</t>
  </si>
  <si>
    <t>762895000</t>
  </si>
  <si>
    <t>Spojovací prostředky pro montáž záklopu, stropnice a podbíjení</t>
  </si>
  <si>
    <t>56957263</t>
  </si>
  <si>
    <t>206</t>
  </si>
  <si>
    <t>998762203</t>
  </si>
  <si>
    <t>Přesun hmot procentní pro kce tesařské v objektech v přes 12 do 24 m</t>
  </si>
  <si>
    <t>-897082563</t>
  </si>
  <si>
    <t>207</t>
  </si>
  <si>
    <t>R-7625020</t>
  </si>
  <si>
    <t xml:space="preserve">D+M stropního trámu vč. impregnace, vč. všech spojovacích a kotevních prvků </t>
  </si>
  <si>
    <t>672423290</t>
  </si>
  <si>
    <t>"předpoklad - viz. SKŘ"810</t>
  </si>
  <si>
    <t>208</t>
  </si>
  <si>
    <t>R-7625108</t>
  </si>
  <si>
    <t>Demontáž dřevěné palubky tl. do 30 mm vč. dřevěných polštářů</t>
  </si>
  <si>
    <t>-32187042</t>
  </si>
  <si>
    <t>763</t>
  </si>
  <si>
    <t>Konstrukce suché výstavby</t>
  </si>
  <si>
    <t>209</t>
  </si>
  <si>
    <t>763111314</t>
  </si>
  <si>
    <t>SDK příčka tl 100 mm profil CW+UW 75 desky 1xA 12,5 s izolací EI 30 Rw do 45 dB</t>
  </si>
  <si>
    <t>-1684650661</t>
  </si>
  <si>
    <t>"viz. výkresy nového stavu - půdorys 1.PP"1,785*3,25-0,7*2</t>
  </si>
  <si>
    <t>(3,01+1,8)*3,25-0,7*2</t>
  </si>
  <si>
    <t>"viz. půdorys 4.NP"6,5*4</t>
  </si>
  <si>
    <t>"viz. půdorys 5.NP"(2,5+4,4+2,9+4,2+5,8+2,725+0,6*2+1,3)*3,3</t>
  </si>
  <si>
    <t>210</t>
  </si>
  <si>
    <t>763111333</t>
  </si>
  <si>
    <t>SDK příčka tl 100 mm profil CW+UW 75 desky 1xH2 12,5 s izolací EI 30 Rw do 45 dB</t>
  </si>
  <si>
    <t>-656918811</t>
  </si>
  <si>
    <t>"viz. půdorys 1.NP-příčka mezi 1.15 a chodbou"2,42*4-0,8*2</t>
  </si>
  <si>
    <t>"hyg. zázemí"(3,92+1,6)*4-0,9*2-0,7*2</t>
  </si>
  <si>
    <t>"viz. půdorys 2.NP"(4,075+2+1,915*2+1,285)*4-0,7*2*2-0,8*2-0,9*2</t>
  </si>
  <si>
    <t>"viz. půdorys 3.NP "(1,58+3,92+4+1,8)*4-0,7*2*2-0,8*2-0,7*2</t>
  </si>
  <si>
    <t>(6,37*3+1,2+0,95)*4-0,8*2*2</t>
  </si>
  <si>
    <t>"viz. výkres 4.NP nový stav"(3+2,8)*4-0,7*2-0,8*2</t>
  </si>
  <si>
    <t>"viz. půdorys 5.NP"(2,8+1,02+1,6+1,725+3,6+3,1+1,75)*3,3</t>
  </si>
  <si>
    <t>211</t>
  </si>
  <si>
    <t>763111417</t>
  </si>
  <si>
    <t>SDK příčka tl 150 mm profil CW+UW 100 desky 2xA 12,5 s izolací EI 60 Rw do 56 dB</t>
  </si>
  <si>
    <t>157507919</t>
  </si>
  <si>
    <t>"viz. půdorys 5.NP"(8,57+2,725+20,4+2,6+3,2)*3,3</t>
  </si>
  <si>
    <t>(4,7+5,3)*3,3</t>
  </si>
  <si>
    <t>212</t>
  </si>
  <si>
    <t>763111421</t>
  </si>
  <si>
    <t>SDK příčka tl 100 mm profil CW+UW 50 desky 2xDF 12,5 s izolací EI 90 Rw do 56 dB</t>
  </si>
  <si>
    <t>1266145541</t>
  </si>
  <si>
    <t>"viz. půdorys 2.NP nový stav - mezi chodbou a2.06"2,45*4-0,8*2</t>
  </si>
  <si>
    <t>"viz. půdorys 3.NP -mezi chodbou a 3.07"2,45*4-0,8*2</t>
  </si>
  <si>
    <t>"viz. půdorys nového stavu 4.NP"(4,375+6,12+4,7)*4-0,7*2</t>
  </si>
  <si>
    <t>213</t>
  </si>
  <si>
    <t>763111426</t>
  </si>
  <si>
    <t>SDK příčka tl 150 mm profil CW+UW 100 desky 2xDF 12,5 s izolací EI 90 Rw do 59 dB</t>
  </si>
  <si>
    <t>-1812084427</t>
  </si>
  <si>
    <t>"viz. půdorys 1.NP - příčka mezi 1.10 a chodbou"3,375*4-0,9*2</t>
  </si>
  <si>
    <t>"viz. půdorys 2.NP mezi chodbou a 2.09"3,335*4-0,9*2</t>
  </si>
  <si>
    <t>"viz. půdorys 2.NP - mezi 2.07 a 2.08"6,37*4</t>
  </si>
  <si>
    <t>"viz. půdorys 3.NP - mezi chodbou a 3.11"3,28*4-0,9*2</t>
  </si>
  <si>
    <t>214</t>
  </si>
  <si>
    <t>763111437</t>
  </si>
  <si>
    <t>SDK příčka tl 150 mm profil CW+UW 100 desky 2xH2 12,5 s izolací EI 60 Rw do 56 dB</t>
  </si>
  <si>
    <t>-762175369</t>
  </si>
  <si>
    <t>"viz. výkresy nového stavu - 1.PP"(3+6,15)*3,25-0,7*2*2-0,9*2</t>
  </si>
  <si>
    <t>215</t>
  </si>
  <si>
    <t>763112351</t>
  </si>
  <si>
    <t>SDK příčka mezibytová tl 155 mm zdvojený profil CW+UW 50 desky 2x akustická 12,5 s dvojitou izolací EI 90 Rw do 66 dB</t>
  </si>
  <si>
    <t>-1570501870</t>
  </si>
  <si>
    <t>"viz. půdorys 5.NP"3,025*3,3*2-0,8*2*2</t>
  </si>
  <si>
    <t>6,21*3,3</t>
  </si>
  <si>
    <t>216</t>
  </si>
  <si>
    <t>763112353</t>
  </si>
  <si>
    <t>SDK příčka mezibytová tl 205 mm zdvojený profil CW+UW 75 desky 2x akustická 12,5 s dvojitou izolací EI 90 Rw do 70 dB</t>
  </si>
  <si>
    <t>259584241</t>
  </si>
  <si>
    <t>"viz. půdorys 1.NP - příčka mezi 1.05 a 1.04"6,37*4</t>
  </si>
  <si>
    <t>"viz. půdorys 3.NP - nový stav-mezi 3.03 a 3.04"6,37*4</t>
  </si>
  <si>
    <t>"viz. půdorys 4.NP "6,37*4-0,8*2</t>
  </si>
  <si>
    <t>"viz. půdorys 5.NP"6,85*3,3</t>
  </si>
  <si>
    <t>217</t>
  </si>
  <si>
    <t>763121590</t>
  </si>
  <si>
    <t>SDK stěna předsazená pro osazení závěsného WC tl 150 - 250 mm profil CW+UW 50 desky 2xH2 12,5 bez TI</t>
  </si>
  <si>
    <t>-686666254</t>
  </si>
  <si>
    <t>"viz. půdorys 1.NP-nový stav"(2,345+1,6*2+6,35+4,7)*4</t>
  </si>
  <si>
    <t>"viz. půdorys1.PP-nový stav"0,9*2*3,25</t>
  </si>
  <si>
    <t>"viz. půdorys 2.NP"(2,285*2+1,915*2+1,3)</t>
  </si>
  <si>
    <t>"viz. půdorys 3.NP "(1,6+4,7+2+2,8)*4</t>
  </si>
  <si>
    <t>"viz. půdorys 4.NP"5,42*4</t>
  </si>
  <si>
    <t>218</t>
  </si>
  <si>
    <t>763131411</t>
  </si>
  <si>
    <t>SDK podhled desky 1xA 12,5 bez izolace dvouvrstvá spodní kce profil CD+UD</t>
  </si>
  <si>
    <t>-2004435908</t>
  </si>
  <si>
    <t>"viz. půdorysy nového stavu "</t>
  </si>
  <si>
    <t>"1.NP"20,65+23,85</t>
  </si>
  <si>
    <t>"2.NP"12,61+6,13+19,07+23,63</t>
  </si>
  <si>
    <t>"3.NP"12,61+19,49+6,97+21,26+15,53+20,37+4,64</t>
  </si>
  <si>
    <t>"4.NP"12,61+19,33+13,45+5,7+18,17</t>
  </si>
  <si>
    <t>219</t>
  </si>
  <si>
    <t>763131451</t>
  </si>
  <si>
    <t>SDK podhled deska 1xH2 12,5 bez izolace dvouvrstvá spodní kce profil CD+UD</t>
  </si>
  <si>
    <t>26772607</t>
  </si>
  <si>
    <t>"iz. půdorys 1.PP"6,59+3,6*0,3+10,22+1,39+4,59</t>
  </si>
  <si>
    <t>"viz. půdorys 1.NP"3,41+8,1+8,99+3,09+6,68</t>
  </si>
  <si>
    <t>"půdorys 2.NP"8,14+4,99+10,89</t>
  </si>
  <si>
    <t>"půdorys 3.NP"3,64+6,07+13,49</t>
  </si>
  <si>
    <t>"půdorys 4.NP"7,34+1,44+10,62</t>
  </si>
  <si>
    <t>220</t>
  </si>
  <si>
    <t>763161510</t>
  </si>
  <si>
    <t>SDK podkroví deska 1xA 12,5 bez TI dvouvrstvá spodní kce profil CD+UD na krokvových nástavcích</t>
  </si>
  <si>
    <t>1369027273</t>
  </si>
  <si>
    <t>"viz. půdorys 5.NP"415</t>
  </si>
  <si>
    <t>221</t>
  </si>
  <si>
    <t>763161529</t>
  </si>
  <si>
    <t>SDK podkroví deska 1xH2 12,5 bezTI dvouvrstvá spodní kce profil CD+UD na krokvových nástavcích</t>
  </si>
  <si>
    <t>1177582020</t>
  </si>
  <si>
    <t>"viz. půdorys 5.NP"58</t>
  </si>
  <si>
    <t>222</t>
  </si>
  <si>
    <t>763164557</t>
  </si>
  <si>
    <t>SDK obklad kcí tvaru L š přes 0,8 m desky 2xDF 12,5</t>
  </si>
  <si>
    <t>-1816714497</t>
  </si>
  <si>
    <t>"viz. výkresy nového stavu 1.NP"(4+6,355*2+4+4*2)*1,5</t>
  </si>
  <si>
    <t>"viz. výkresy 2.NP - nový stav"(4+6,37*2+4+4*2)*1,5</t>
  </si>
  <si>
    <t>"viz. půdorys 3.NP - nový stav"(4+6,37*2+4+4*2)*1,5</t>
  </si>
  <si>
    <t>"viz. půdorys nového stavu 4.NP"(4+6,37*2+4*2+4*2)*1,5</t>
  </si>
  <si>
    <t>"průvlak v chodbě"2,4*1,5*4</t>
  </si>
  <si>
    <t>"hudebna - obklad trámů"6,12*1,2*3</t>
  </si>
  <si>
    <t>223</t>
  </si>
  <si>
    <t>R- 7632512</t>
  </si>
  <si>
    <t xml:space="preserve">Sádrovláknitá podlaha  z podlahových prvků se  sádrovlaknitou  deskou tl 12,5 mm vč. prošroubování </t>
  </si>
  <si>
    <t>1873281790</t>
  </si>
  <si>
    <t xml:space="preserve">Poznámka k položce:_x000d_
vč. všech kotevních a spojovacích prvků _x000d_
vč. kročejové izolace z dřevovlákntité desky tl. 20 mm </t>
  </si>
  <si>
    <t>"skladba PD1-4"66,03</t>
  </si>
  <si>
    <t>"Skladba PD2-2"64,89</t>
  </si>
  <si>
    <t>"skladba PD2-3"6,13</t>
  </si>
  <si>
    <t>"viz. půdorys 3.NP - nový stav"</t>
  </si>
  <si>
    <t>"skladba PD3-2"65,6</t>
  </si>
  <si>
    <t>"skladba PD4-2"73,39</t>
  </si>
  <si>
    <t>"viz. půdorys 5.NP nový stav"</t>
  </si>
  <si>
    <t>"skladba PD5-1"34,69</t>
  </si>
  <si>
    <t>"skladab PD5-3"19,76+4,51+1,93</t>
  </si>
  <si>
    <t>"skladba PD5-4"8,27+8,85+7,06</t>
  </si>
  <si>
    <t>224</t>
  </si>
  <si>
    <t>R-7631321</t>
  </si>
  <si>
    <t xml:space="preserve">SDK podhled samostatný požární předěl 2xDF 15 mm  EI Z/S 60/60 dvouvrstvá spodní kce CD+UD</t>
  </si>
  <si>
    <t>1625787155</t>
  </si>
  <si>
    <t>"půdorys 2.NP"51,65+12,61+61,54+6,13+19,07+61,27+23,63+8,14+4,99+10,89</t>
  </si>
  <si>
    <t>"půdorys 3.NP"61,41+12,61+19,49+41,48+6,97+21,26+15,53+20,37+47,69+3,64+6,07+13,49</t>
  </si>
  <si>
    <t>"půdorys 1.NP"61,43+12,43+20,65+40,86+57,2+23,85+3,41+8,1+8,99+3,09+6,68</t>
  </si>
  <si>
    <t>"půdorys 4.NP"61,67+12,61+61,55+66,08+19,33+13,45+5,7+18,17+7,34+1,44+10,62</t>
  </si>
  <si>
    <t>225</t>
  </si>
  <si>
    <t>763251391</t>
  </si>
  <si>
    <t>Příplatek k sádrovláknité podlaze za každých dalších 10 mm suchého podsypu</t>
  </si>
  <si>
    <t>1856326398</t>
  </si>
  <si>
    <t>"skladba PD1-1"(61,43+40,86)*6</t>
  </si>
  <si>
    <t>"skladba PD1-5"(57,2+23,85)*6</t>
  </si>
  <si>
    <t>"viz. půdorys nový stav 2. NP - skladba PD2-1"(61,65+12,61+61,54)*6</t>
  </si>
  <si>
    <t>"skladba PD2-4"(19,07+61,27+23,63)*6</t>
  </si>
  <si>
    <t>"Skladba PD2-2"64,89*4</t>
  </si>
  <si>
    <t>"skladba PD2-3"6,13*2</t>
  </si>
  <si>
    <t>"PD2-5"(8,14+4,99+10,89)*4</t>
  </si>
  <si>
    <t>"viz. půdorys 3.NP- nový stav"</t>
  </si>
  <si>
    <t>"skladba PD3-1"(61,41+12,61+19,49+41,48)*6</t>
  </si>
  <si>
    <t>"skladba PD3-4"(21,26+15,53+20,37+47,69)*6</t>
  </si>
  <si>
    <t>"skladba PD3-2"65,6*6</t>
  </si>
  <si>
    <t>"skladba PD3-3"6,97*4</t>
  </si>
  <si>
    <t>"PD3-5"(3,64+6,07+13,49)*2</t>
  </si>
  <si>
    <t>"skladba PD4-1"(61,67+12,61+61,55)*6</t>
  </si>
  <si>
    <t>"skladba PD4-3"(66,08+5,7+18,7)*6</t>
  </si>
  <si>
    <t>"skladba PD4-4"19,33*6</t>
  </si>
  <si>
    <t>"skladba PD4-2"73,39*4</t>
  </si>
  <si>
    <t>"skladba PD4-5"(7,34+1,44+10,62)*2</t>
  </si>
  <si>
    <t>"skladba PD5-1"34,69*2</t>
  </si>
  <si>
    <t>"skladba PD5-2"(48,21+9,64+47,27+18,53+60,15+24,99)*4</t>
  </si>
  <si>
    <t>"skladab PD5-3"(19,76+4,51+1,93)*4</t>
  </si>
  <si>
    <t>"skladba PD5-4"(8,27+8,85+7,06)*4</t>
  </si>
  <si>
    <t>226</t>
  </si>
  <si>
    <t>998763202</t>
  </si>
  <si>
    <t>Přesun hmot procentní pro dřevostavby v objektech v přes 12 do 24 m</t>
  </si>
  <si>
    <t>-1906930859</t>
  </si>
  <si>
    <t>227</t>
  </si>
  <si>
    <t>R- 7632511</t>
  </si>
  <si>
    <t xml:space="preserve">Sádrovláknitá podlaha  z podlahových prvků se  sádrovlaknitou  deskou tl 2x 12,5 mm podsyp 20 mm - sušený minerální porobetonový granulát </t>
  </si>
  <si>
    <t>-1586810380</t>
  </si>
  <si>
    <t>"PD2-5"8,14+4,99+10,89</t>
  </si>
  <si>
    <t>"skladba PD3-3"6,97</t>
  </si>
  <si>
    <t>"PD3-5"(3,64+6,07+13,49)</t>
  </si>
  <si>
    <t>"skladba PD4-5"7,34+1,44+10,62</t>
  </si>
  <si>
    <t>"skladba PD5-2"48,21+9,64+47,27+18,53+60,15+24,99</t>
  </si>
  <si>
    <t>228</t>
  </si>
  <si>
    <t>R- 7632513</t>
  </si>
  <si>
    <t>D+M kročejové izolace dřevovláknitá deska tl. 20 mm</t>
  </si>
  <si>
    <t>-303270479</t>
  </si>
  <si>
    <t xml:space="preserve">Poznámka k položce:_x000d_
vč. všech kotevních a spojovacích prvků </t>
  </si>
  <si>
    <t>"viz. půdorys 2. NP nový stav"</t>
  </si>
  <si>
    <t>229</t>
  </si>
  <si>
    <t>R-7630090</t>
  </si>
  <si>
    <t xml:space="preserve">D+M akustického podhledu - podvěšená akustická deska vč. roštu, vč. stříkané akustické omítky </t>
  </si>
  <si>
    <t>-1546725831</t>
  </si>
  <si>
    <t>Poznámka k položce:_x000d_
vč. všech systémovéch příslušenství, vč. všech spojovacích a kotevních prvků</t>
  </si>
  <si>
    <t>"viz. půdorys 4.NP"61,67+12,61+61,55+66,08+19,33</t>
  </si>
  <si>
    <t>"viz. půdorys 3.NP"61,41+41,48+47,69</t>
  </si>
  <si>
    <t>"viz. půdorys 2.NP"61,65+61,54+61,27</t>
  </si>
  <si>
    <t>"viz. půdorys 1.NP"61,43+40,86+57,2</t>
  </si>
  <si>
    <t>"viz. půdorys 5.NP"23+32+29</t>
  </si>
  <si>
    <t>230</t>
  </si>
  <si>
    <t>R-7630900</t>
  </si>
  <si>
    <t xml:space="preserve">D+M kovový mřížový podled č. podkladnío roštu, vč. všech systémových příslušenství a doplňlků </t>
  </si>
  <si>
    <t>-139519790</t>
  </si>
  <si>
    <t>"viz. půdorys 1.PP"6,77+14,53+55,69</t>
  </si>
  <si>
    <t>231</t>
  </si>
  <si>
    <t>R-7631322</t>
  </si>
  <si>
    <t xml:space="preserve">SDK podkroví - samostatný požární předěl 2xDF 15 mm  EI Z/S 60/60 dvouvrstvá spodní kce CD+UD</t>
  </si>
  <si>
    <t>-21689208</t>
  </si>
  <si>
    <t>Poznámka k položce:_x000d_
vč. podkladního roštu, vč. parozábrany , vč. všech příslušenství a doplňků tak, aby celková skladba splňovala požadavky dle PD a PBŘ</t>
  </si>
  <si>
    <t>"půdorys 5.NP - SDK požární předěl 60 min. "499</t>
  </si>
  <si>
    <t>232</t>
  </si>
  <si>
    <t>R-7631323</t>
  </si>
  <si>
    <t xml:space="preserve">SDK podkroví - samostatný požární předěl 3xDF 15 mm  EI 90 dvouvrstvá spodní kce CD+UD</t>
  </si>
  <si>
    <t>-894875350</t>
  </si>
  <si>
    <t>"půdorys 5.NP- SDK požární předěl 90 mihn."58</t>
  </si>
  <si>
    <t>233</t>
  </si>
  <si>
    <t>R-7632000</t>
  </si>
  <si>
    <t xml:space="preserve">D+M akustikéo podledu - deska z dřevěné vlny tl. 25 m  vč. podkladního roštu, vč. kotvení a dodávky kotevních a spojovacích prvků , vč. všech  systémoý příslušenstí a doplnků </t>
  </si>
  <si>
    <t>-2077689463</t>
  </si>
  <si>
    <t>Poznámka k položce:_x000d_
Reakce na oheň: Bs1, d0 podle ČSN EN 13501-01_x000d_
Požární odolnost: podhled - EI30 podle EN 13501-2 (v provedení podle příslušného technického listu)_x000d_
Zvuková pohltivost: DIN EN ISO 354 αw = 0,30 ÷ 1,00 podle DIN EN ISO 11654 NRC=0,40 ÷ 1,00 podle ASTM C 423_x000d_
Odolnost vlhkosti: standardně do 80%, s úpravou BFA do 90% relativní vzdušné vlhkosti</t>
  </si>
  <si>
    <t>"iz. půdorys 1.PP - hudebna"44,66</t>
  </si>
  <si>
    <t>234</t>
  </si>
  <si>
    <t>R-7632001</t>
  </si>
  <si>
    <t xml:space="preserve">D+M akustikého obkladu  - deska z dřevěné vlny tl. 25 mm vč. podkladního roštu , vč.kotvení, dodávky kotevních a spojovacíchprvků  vč. všech systémoý příslušenstí a doplnků </t>
  </si>
  <si>
    <t>-1198475178</t>
  </si>
  <si>
    <t>"iz. půdorys 1.PP - hudebna"60</t>
  </si>
  <si>
    <t>764</t>
  </si>
  <si>
    <t>Konstrukce klempířské</t>
  </si>
  <si>
    <t>235</t>
  </si>
  <si>
    <t>764234405</t>
  </si>
  <si>
    <t>Oplechování horních ploch a nadezdívek (atik) bez rohů z Cu plechu mechanicky kotvené rš 400 mm</t>
  </si>
  <si>
    <t>220452059</t>
  </si>
  <si>
    <t>"viz. 1/K1"55</t>
  </si>
  <si>
    <t>236</t>
  </si>
  <si>
    <t>764234407</t>
  </si>
  <si>
    <t>Oplechování horních ploch a nadezdívek (atik) bez rohů z Cu plechu mechanicky kotvené rš 670 mm</t>
  </si>
  <si>
    <t>-1917236988</t>
  </si>
  <si>
    <t>"viz. 1/K1"14,5</t>
  </si>
  <si>
    <t>237</t>
  </si>
  <si>
    <t>764538423</t>
  </si>
  <si>
    <t>Svody kruhové včetně objímek, kolen, odskoků z Cu plechu průměru 120 mm</t>
  </si>
  <si>
    <t>-1849804168</t>
  </si>
  <si>
    <t>"viz. DS1-DS4"70</t>
  </si>
  <si>
    <t>238</t>
  </si>
  <si>
    <t>998764203</t>
  </si>
  <si>
    <t>Přesun hmot procentní pro konstrukce klempířské v objektech v přes 12 do 24 m</t>
  </si>
  <si>
    <t>-385076297</t>
  </si>
  <si>
    <t>239</t>
  </si>
  <si>
    <t>R-7649001</t>
  </si>
  <si>
    <t>D+M Oplechování kominu č. 1 - 1/KS</t>
  </si>
  <si>
    <t>1828342763</t>
  </si>
  <si>
    <t>240</t>
  </si>
  <si>
    <t>R-7649002</t>
  </si>
  <si>
    <t>D+M Oplechování kominu č. 2 - 2/KS</t>
  </si>
  <si>
    <t>-1708736378</t>
  </si>
  <si>
    <t>241</t>
  </si>
  <si>
    <t>R-7649003</t>
  </si>
  <si>
    <t>D+M Oplechování kominu č. 3 - 3/KS</t>
  </si>
  <si>
    <t>-1276691980</t>
  </si>
  <si>
    <t>242</t>
  </si>
  <si>
    <t>R-7649004</t>
  </si>
  <si>
    <t>D+M Oplechování kominu č. 4 - 4/KS</t>
  </si>
  <si>
    <t>-94298946</t>
  </si>
  <si>
    <t>243</t>
  </si>
  <si>
    <t>R-7649005</t>
  </si>
  <si>
    <t>D+M Oplechování kominu č. 5 - 5/KS</t>
  </si>
  <si>
    <t>-1592046334</t>
  </si>
  <si>
    <t>766</t>
  </si>
  <si>
    <t>Konstrukce truhlářské</t>
  </si>
  <si>
    <t>244</t>
  </si>
  <si>
    <t>766111820</t>
  </si>
  <si>
    <t>Demontáž truhlářských stěn dřevěných plných</t>
  </si>
  <si>
    <t>2041768647</t>
  </si>
  <si>
    <t>"viz. výkresy bouracích prací - příčky hygienické zázemí"</t>
  </si>
  <si>
    <t>"1.NP"(3,7+1,535*4)*2,1</t>
  </si>
  <si>
    <t>"2.NP"(4,3+1,515*2)*2,1</t>
  </si>
  <si>
    <t>"3.NP"(5,1+1,515*3)*2,1</t>
  </si>
  <si>
    <t>245</t>
  </si>
  <si>
    <t>766211812</t>
  </si>
  <si>
    <t>Demontáž schodišťového madla upevněného na stěnovou konstrukci</t>
  </si>
  <si>
    <t>930519939</t>
  </si>
  <si>
    <t>"stávající madla na schodišti"40</t>
  </si>
  <si>
    <t>246</t>
  </si>
  <si>
    <t>766691812</t>
  </si>
  <si>
    <t>Demontáž parapetních desek dřevěných nebo plastových šířky přes 300 mm</t>
  </si>
  <si>
    <t>-856021717</t>
  </si>
  <si>
    <t>"demontáž stávajících parapetů vnitřních"</t>
  </si>
  <si>
    <t>2,2*5+2,6*2+0,8*3+1,6*13+1,25*6+1,25*2+1,25*2+1,25*2+1*8</t>
  </si>
  <si>
    <t>2,2*24+1*9+0,95*4+1,3+0,5</t>
  </si>
  <si>
    <t>247</t>
  </si>
  <si>
    <t>766691914</t>
  </si>
  <si>
    <t>Vyvěšení nebo zavěšení dřevěných křídel dveří pl do 2 m2</t>
  </si>
  <si>
    <t>886338125</t>
  </si>
  <si>
    <t>"viz. výkresy bouracích prací - stávající dveře"</t>
  </si>
  <si>
    <t>"1.PP"15</t>
  </si>
  <si>
    <t>"1.NP"13</t>
  </si>
  <si>
    <t>"2.NP"10</t>
  </si>
  <si>
    <t>"3.NP"12</t>
  </si>
  <si>
    <t>"4.NP"10</t>
  </si>
  <si>
    <t>248</t>
  </si>
  <si>
    <t>766694126</t>
  </si>
  <si>
    <t>Montáž parapetních desek dřevěných nebo plastových š přes 30 cm</t>
  </si>
  <si>
    <t>245925980</t>
  </si>
  <si>
    <t>"viz. výpis truhlářských prvků - 18/TP0-25/TP0"0,5+0,5+1,3+0,95+0,95+1,9+1+1+1,25+1,25+1,25+1,25</t>
  </si>
  <si>
    <t>249</t>
  </si>
  <si>
    <t>60794107</t>
  </si>
  <si>
    <t>parapet dřevotřískový vnitřní povrch laminátový š 500mm</t>
  </si>
  <si>
    <t>1706685394</t>
  </si>
  <si>
    <t>"viz. výpis truhl. prvků "0,5*1,1</t>
  </si>
  <si>
    <t>1,25*4*1,1</t>
  </si>
  <si>
    <t>250</t>
  </si>
  <si>
    <t>60794104</t>
  </si>
  <si>
    <t>parapet dřevotřískový vnitřní povrch laminátový š 340mm</t>
  </si>
  <si>
    <t>-1519695648</t>
  </si>
  <si>
    <t>"viz. výpis tr. prvků "0,5*1,1</t>
  </si>
  <si>
    <t>1,3*1,1</t>
  </si>
  <si>
    <t>0,95*1,1*2</t>
  </si>
  <si>
    <t>1*2*1,1</t>
  </si>
  <si>
    <t>251</t>
  </si>
  <si>
    <t>60794105</t>
  </si>
  <si>
    <t>parapet dřevotřískový vnitřní povrch laminátový š 400mm</t>
  </si>
  <si>
    <t>1481561180</t>
  </si>
  <si>
    <t>"viz. výpis tr. prvků"1,9*1,1</t>
  </si>
  <si>
    <t>252</t>
  </si>
  <si>
    <t>998766203</t>
  </si>
  <si>
    <t>Přesun hmot procentní pro kce truhlářské v objektech v přes 12 do 24 m</t>
  </si>
  <si>
    <t>1808624496</t>
  </si>
  <si>
    <t>253</t>
  </si>
  <si>
    <t>R-76600101</t>
  </si>
  <si>
    <t xml:space="preserve">D+M vstupníchhliníkových   dveří - viz 1/TP0 vč. všech příslušenství a doplňků, vč. vnitřní a vnější pásky</t>
  </si>
  <si>
    <t>1550860488</t>
  </si>
  <si>
    <t>254</t>
  </si>
  <si>
    <t>R-76600102</t>
  </si>
  <si>
    <t>D+M vnitřních dveří vč. ocelové zárubně a jejího nátěru - viz. 2/TP0 vč. všech příslušenství a doplňků, vč. prahu</t>
  </si>
  <si>
    <t>1632813840</t>
  </si>
  <si>
    <t>255</t>
  </si>
  <si>
    <t>R-76600103</t>
  </si>
  <si>
    <t>D+M vnitřních dveří vč. ocelové zárubně a jejího nátěru - viz. 3/TP0 vč. všech příslušenství a doplňků, vč. přechodové lišty</t>
  </si>
  <si>
    <t>-189470292</t>
  </si>
  <si>
    <t>256</t>
  </si>
  <si>
    <t>R-76600104</t>
  </si>
  <si>
    <t xml:space="preserve">D+M vnitřních dveří vč. ocelové zárubně a jejího nátěru - viz. 4/TP0  vč. všech příslušenství a doplňků, vč. přechodové lišty</t>
  </si>
  <si>
    <t>-2050740654</t>
  </si>
  <si>
    <t>257</t>
  </si>
  <si>
    <t>R-76600105</t>
  </si>
  <si>
    <t xml:space="preserve">D+M vnitřních dveří vč. ocelové zárubně a jejího nátěru - viz. 5/TP0  vč. všech příslušenství a doplňků, vč. přechodové lišty</t>
  </si>
  <si>
    <t>-280939400</t>
  </si>
  <si>
    <t>258</t>
  </si>
  <si>
    <t>R-76600106</t>
  </si>
  <si>
    <t xml:space="preserve">D+M vnitřních dveří hliníkových  - viz. 6/TP0  vč. všech příslušenství a doplňků, </t>
  </si>
  <si>
    <t>-2013069220</t>
  </si>
  <si>
    <t>259</t>
  </si>
  <si>
    <t>R-76600107</t>
  </si>
  <si>
    <t xml:space="preserve">D+M vnitřní hliníkové sestavy - viz. 7/TP0  vč. všech příslušenství a doplňků</t>
  </si>
  <si>
    <t>-785576711</t>
  </si>
  <si>
    <t>260</t>
  </si>
  <si>
    <t>R-76600108</t>
  </si>
  <si>
    <t xml:space="preserve">D+M vnitřních dveří vč. ocelové zárubně a jejího nátěru - viz. 8/TP0  vč. všech příslušenství a doplňků, vč. prahu</t>
  </si>
  <si>
    <t>2142784845</t>
  </si>
  <si>
    <t>261</t>
  </si>
  <si>
    <t>R-76600109</t>
  </si>
  <si>
    <t xml:space="preserve">D+M vnitřních dveří vč. ocelové zárubně a jejího nátěru - viz. 9/TP0  vč. všech příslušenství a doplňků, vč. prahu</t>
  </si>
  <si>
    <t>-113429726</t>
  </si>
  <si>
    <t>262</t>
  </si>
  <si>
    <t>R-76600110</t>
  </si>
  <si>
    <t xml:space="preserve">D+M vnitřních dveří vč. ocelové zárubně a jejího nátěru - viz. 10/TP0  vč. všech příslušenství a doplňků, vč. prahu</t>
  </si>
  <si>
    <t>-1030441859</t>
  </si>
  <si>
    <t>263</t>
  </si>
  <si>
    <t>R-76600111</t>
  </si>
  <si>
    <t xml:space="preserve">D+M vnitřních dveří vč. ocelové zárubně a jejího nátěru - viz. 11/TP0  vč. všech příslušenství a doplňků, vč. prahu</t>
  </si>
  <si>
    <t>-1155906450</t>
  </si>
  <si>
    <t>264</t>
  </si>
  <si>
    <t>R-76600112</t>
  </si>
  <si>
    <t xml:space="preserve">D+M vnitřní hliníkové sestavy - viz. 12/TP0  vč. všech příslušenství a doplňků</t>
  </si>
  <si>
    <t>-1194404182</t>
  </si>
  <si>
    <t>265</t>
  </si>
  <si>
    <t>R-76600113</t>
  </si>
  <si>
    <t xml:space="preserve">D+M vnitřních dveří vč. ocelové zárubně a jejího nátěru - viz. 13/TP0  vč. všech příslušenství a doplňků, vč. prahu</t>
  </si>
  <si>
    <t>-111182143</t>
  </si>
  <si>
    <t>266</t>
  </si>
  <si>
    <t>R-76600114</t>
  </si>
  <si>
    <t xml:space="preserve">D+M vnitřních dveří vč. ocelové zárubně a jejího nátěru - viz. 13/TP0  vč. všech příslušenství a doplňků, vč. přechodové lišty</t>
  </si>
  <si>
    <t>2081960761</t>
  </si>
  <si>
    <t>267</t>
  </si>
  <si>
    <t>R-76600115</t>
  </si>
  <si>
    <t>D+M vstupních hliníkových dveří - viz 15/TP0 vč. všech příslušenství a doplňků, vč. vnitřní a vnější pásky</t>
  </si>
  <si>
    <t>1578669493</t>
  </si>
  <si>
    <t>268</t>
  </si>
  <si>
    <t>R-76600116</t>
  </si>
  <si>
    <t>D+M vstupních hliníkových dveří - viz 16/TP0 vč. všech příslušenství a doplňků, vč. vnitřní a vnější pásky</t>
  </si>
  <si>
    <t>695484538</t>
  </si>
  <si>
    <t>269</t>
  </si>
  <si>
    <t>R-76600117</t>
  </si>
  <si>
    <t xml:space="preserve">D+M dřevěného obkladu vč. dveří - viz. 17/TP0 a obklad C1, vč. všech kotevních a spojovacích prvků, vč. všech příslušenství a doplňků </t>
  </si>
  <si>
    <t>1965929515</t>
  </si>
  <si>
    <t>270</t>
  </si>
  <si>
    <t>R-76600201</t>
  </si>
  <si>
    <t xml:space="preserve">D+M dřevěných  vstupních dveří 1/T1, vč. všech příslušenství a doplňků , vč. vnitřní a vnější pásky</t>
  </si>
  <si>
    <t>-480806196</t>
  </si>
  <si>
    <t>271</t>
  </si>
  <si>
    <t>R-76600202</t>
  </si>
  <si>
    <t xml:space="preserve">D+M hliníkových vnitřních  dveří 2/T1, vč. všech příslušenství a doplňků , </t>
  </si>
  <si>
    <t>63275223</t>
  </si>
  <si>
    <t>272</t>
  </si>
  <si>
    <t>R-76600203</t>
  </si>
  <si>
    <t xml:space="preserve">D+M  vnitřních  dveří vč. obložkové zárubně 3/T1, vč. všech příslušenství a doplňků , </t>
  </si>
  <si>
    <t>-1141428443</t>
  </si>
  <si>
    <t>273</t>
  </si>
  <si>
    <t>R-76600204</t>
  </si>
  <si>
    <t xml:space="preserve">D+M hliníkové vnitřní stěny 4/T1, vč. všech příslušenství a doplňků </t>
  </si>
  <si>
    <t>1680602705</t>
  </si>
  <si>
    <t>274</t>
  </si>
  <si>
    <t>R-76600205</t>
  </si>
  <si>
    <t xml:space="preserve">D+M  vnitřních  dveří vč. obložkové zárubně 5/T1, vč. všech příslušenství a doplňků , </t>
  </si>
  <si>
    <t>552158959</t>
  </si>
  <si>
    <t>275</t>
  </si>
  <si>
    <t>R-76600206</t>
  </si>
  <si>
    <t xml:space="preserve">D+M  vnitřních  dveří vč. obložkové zárubně 1/T2, vč. všech příslušenství a doplňků , </t>
  </si>
  <si>
    <t>1203684738</t>
  </si>
  <si>
    <t>276</t>
  </si>
  <si>
    <t>R-76600207</t>
  </si>
  <si>
    <t xml:space="preserve">D+M  vnitřních  dveří vč. obložkové zárubně 4/T2, vč. všech příslušenství a doplňků , </t>
  </si>
  <si>
    <t>-1358291995</t>
  </si>
  <si>
    <t>277</t>
  </si>
  <si>
    <t>R-76600208</t>
  </si>
  <si>
    <t xml:space="preserve">D+M  vnitřních  dveří vč. obložkové zárubně 1/T3, vč. všech příslušenství a doplňků , </t>
  </si>
  <si>
    <t>-2045842604</t>
  </si>
  <si>
    <t>278</t>
  </si>
  <si>
    <t>R-76600209</t>
  </si>
  <si>
    <t xml:space="preserve">D+M  vnitřních  dveří vč. obložkové zárubně 4/T3, vč. všech příslušenství a doplňků , </t>
  </si>
  <si>
    <t>669574262</t>
  </si>
  <si>
    <t>279</t>
  </si>
  <si>
    <t>R-76600210</t>
  </si>
  <si>
    <t xml:space="preserve">D+M  vnitřních  dveří vč. obložkové zárubně 1/T4, vč. všech příslušenství a doplňků , </t>
  </si>
  <si>
    <t>1787051499</t>
  </si>
  <si>
    <t>280</t>
  </si>
  <si>
    <t>R-76600211</t>
  </si>
  <si>
    <t xml:space="preserve">D+M  vnitřních  dveří vč. obložkové zárubně 4/T4, vč. všech příslušenství a doplňků , </t>
  </si>
  <si>
    <t>-1781689911</t>
  </si>
  <si>
    <t>281</t>
  </si>
  <si>
    <t>R-76600212</t>
  </si>
  <si>
    <t xml:space="preserve">D+M  vnitřních  dveří vč. obložkové zárubně 6/T1, vč. všech příslušenství a doplňků , </t>
  </si>
  <si>
    <t>1867168964</t>
  </si>
  <si>
    <t>282</t>
  </si>
  <si>
    <t>R-76600213</t>
  </si>
  <si>
    <t xml:space="preserve">D+M  vnitřních  dveří vč. obložkové zárubně 5/T2, vč. všech příslušenství a doplňků , </t>
  </si>
  <si>
    <t>1305341488</t>
  </si>
  <si>
    <t>283</t>
  </si>
  <si>
    <t>R-76600214</t>
  </si>
  <si>
    <t xml:space="preserve">D+M  vnitřních  dveří vč. obložkové zárubně 6/T2, vč. všech příslušenství a doplňků , </t>
  </si>
  <si>
    <t>-1059550351</t>
  </si>
  <si>
    <t>284</t>
  </si>
  <si>
    <t>R-76600215</t>
  </si>
  <si>
    <t xml:space="preserve">D+M  vnitřních  dveří vč. obložkové zárubně 5/T3, vč. všech příslušenství a doplňků , </t>
  </si>
  <si>
    <t>2104840929</t>
  </si>
  <si>
    <t>285</t>
  </si>
  <si>
    <t>R-76600216</t>
  </si>
  <si>
    <t xml:space="preserve">D+M  vnitřních  dveří vč. obložkové zárubně 6/T3, vč. všech příslušenství a doplňků , </t>
  </si>
  <si>
    <t>-1757254248</t>
  </si>
  <si>
    <t>286</t>
  </si>
  <si>
    <t>R-76600217</t>
  </si>
  <si>
    <t xml:space="preserve">D+M  vnitřních  dveří vč. obložkové zárubně 7/T3, vč. všech příslušenství a doplňků , </t>
  </si>
  <si>
    <t>-883274198</t>
  </si>
  <si>
    <t>287</t>
  </si>
  <si>
    <t>R-76600218</t>
  </si>
  <si>
    <t xml:space="preserve">D+M  vnitřních  dveří vč. obložkové zárubně 5/T4, vč. všech příslušenství a doplňků , </t>
  </si>
  <si>
    <t>-790358972</t>
  </si>
  <si>
    <t>288</t>
  </si>
  <si>
    <t>R-76600219</t>
  </si>
  <si>
    <t xml:space="preserve">D+M  vnitřních  dveří vč. obložkové zárubně 8/T4, vč. všech příslušenství a doplňků , </t>
  </si>
  <si>
    <t>158424420</t>
  </si>
  <si>
    <t>289</t>
  </si>
  <si>
    <t>R-76600220</t>
  </si>
  <si>
    <t xml:space="preserve">D+M dřevěného obkladu vč. dveří - viz. 7/T1, 8/T1 a obklad C2, vč. všech kotevních a spojovacích prvků, vč. všech příslušenství a doplňků </t>
  </si>
  <si>
    <t>634060925</t>
  </si>
  <si>
    <t>290</t>
  </si>
  <si>
    <t>R-76600221</t>
  </si>
  <si>
    <t xml:space="preserve">D+M dřevěného obkladu vč. dveří - viz. 9/T1,  obklad C3b, vč. všech kotevních a spojovacích prvků, vč. všech příslušenství a doplňků </t>
  </si>
  <si>
    <t>-460459546</t>
  </si>
  <si>
    <t>291</t>
  </si>
  <si>
    <t>R-76600222</t>
  </si>
  <si>
    <t xml:space="preserve">D+M dřevěného obkladu vč. dveří - viz. 10/T1,  obklad C3a, vč. všech kotevních a spojovacích prvků, vč. všech příslušenství a doplňků </t>
  </si>
  <si>
    <t>1610038930</t>
  </si>
  <si>
    <t>292</t>
  </si>
  <si>
    <t>R-76600223</t>
  </si>
  <si>
    <t xml:space="preserve">D+M vnitřních dveří vč. ocelové zárubně a jejího nátěru - viz. 11/T1  vč. všech příslušenství a doplňků, vč. přechodové lišty</t>
  </si>
  <si>
    <t>-758530300</t>
  </si>
  <si>
    <t>293</t>
  </si>
  <si>
    <t>R-76600224</t>
  </si>
  <si>
    <t xml:space="preserve">D+M vnitřních dveří vč. ocelové zárubně a jejího nátěru - viz. 12/T1  vč. všech příslušenství a doplňků, vč. přechodové lišty</t>
  </si>
  <si>
    <t>-523926476</t>
  </si>
  <si>
    <t>294</t>
  </si>
  <si>
    <t>R-76600226</t>
  </si>
  <si>
    <t xml:space="preserve">D+M dřevěného obkladu vč. dveří - viz. 7/T2,  8/T2obklad C2, vč. všech kotevních a spojovacích prvků, vč. všech příslušenství a doplňků </t>
  </si>
  <si>
    <t>-1090314953</t>
  </si>
  <si>
    <t>295</t>
  </si>
  <si>
    <t>R-76600227</t>
  </si>
  <si>
    <t xml:space="preserve">D+M dřevěného obkladu vč. dveří - viz. 9/T2,  obklad C3b, vč. všech kotevních a spojovacích prvků, vč. všech příslušenství a doplňků </t>
  </si>
  <si>
    <t>684757093</t>
  </si>
  <si>
    <t>296</t>
  </si>
  <si>
    <t>R-76600228</t>
  </si>
  <si>
    <t xml:space="preserve">D+M vnitřních dveří vč. ocelové zárubně a jejího nátěru - viz. 10/T2  vč. všech příslušenství a doplňků, vč. přechodové lišty</t>
  </si>
  <si>
    <t>-298425641</t>
  </si>
  <si>
    <t>297</t>
  </si>
  <si>
    <t>R-76600229</t>
  </si>
  <si>
    <t xml:space="preserve">D+M vnitřních dveří vč. ocelové zárubně a jejího nátěru - viz. 14/T3  vč. všech příslušenství a doplňků, vč. přechodové lišty</t>
  </si>
  <si>
    <t>-2026472447</t>
  </si>
  <si>
    <t>298</t>
  </si>
  <si>
    <t>R-76600230</t>
  </si>
  <si>
    <t xml:space="preserve">D+M vnitřních dveří vč. ocelové zárubně a jejího nátěru - viz. 11/T2  vč. všech příslušenství a doplňků, vč. přechodové lišty</t>
  </si>
  <si>
    <t>-880479754</t>
  </si>
  <si>
    <t>299</t>
  </si>
  <si>
    <t>R-76600231</t>
  </si>
  <si>
    <t xml:space="preserve">D+M vnitřních dveří vč. ocelové zárubně a jejího nátěru - viz. 12/T2  vč. všech příslušenství a doplňků, vč. přechodové lišty</t>
  </si>
  <si>
    <t>-605230315</t>
  </si>
  <si>
    <t>300</t>
  </si>
  <si>
    <t>R-76600232</t>
  </si>
  <si>
    <t xml:space="preserve">D+M vnitřních dveří vč. ocelové zárubně a jejího nátěru - viz. 15/T3  vč. všech příslušenství a doplňků, vč. přechodové lišty</t>
  </si>
  <si>
    <t>-1899872975</t>
  </si>
  <si>
    <t>301</t>
  </si>
  <si>
    <t>R-76600233</t>
  </si>
  <si>
    <t xml:space="preserve">D+M vnitřních dveří vč. ocelové zárubně a jejího nátěru - viz. 13/T2  vč. všech příslušenství a doplňků, vč. přechodové lišty</t>
  </si>
  <si>
    <t>-1828399370</t>
  </si>
  <si>
    <t>302</t>
  </si>
  <si>
    <t>R-76600234</t>
  </si>
  <si>
    <t xml:space="preserve">D+M vnitřních dveří vč. ocelové zárubně a jejího nátěru - viz. 2/T2  vč. všech příslušenství a doplňků, vč. přechodové lišty</t>
  </si>
  <si>
    <t>1510020927</t>
  </si>
  <si>
    <t>303</t>
  </si>
  <si>
    <t>R-76600235</t>
  </si>
  <si>
    <t xml:space="preserve">D+M vnitřních dveří vč. ocelové zárubně a jejího nátěru - viz. 3/T2  vč. všech příslušenství a doplňků, vč. přechodové lišty</t>
  </si>
  <si>
    <t>1461886773</t>
  </si>
  <si>
    <t>304</t>
  </si>
  <si>
    <t>R-76600236</t>
  </si>
  <si>
    <t xml:space="preserve">D+M vnitřních dveří vč. ocelové zárubně a jejího nátěru - viz. 2/T3  vč. všech příslušenství a doplňků, vč. přechodové lišty</t>
  </si>
  <si>
    <t>-1106030076</t>
  </si>
  <si>
    <t>305</t>
  </si>
  <si>
    <t>R-76600237</t>
  </si>
  <si>
    <t xml:space="preserve">D+M vnitřních dveří vč. ocelové zárubně a jejího nátěru - viz. 2/T4  vč. všech příslušenství a doplňků, vč. přechodové lišty</t>
  </si>
  <si>
    <t>-1094390868</t>
  </si>
  <si>
    <t>306</t>
  </si>
  <si>
    <t>R-76600238</t>
  </si>
  <si>
    <t xml:space="preserve">D+M vnitřních dveří vč. ocelové zárubně a jejího nátěru - viz. 3/T4  vč. všech příslušenství a doplňků, vč. přechodové lišty</t>
  </si>
  <si>
    <t>-1138487061</t>
  </si>
  <si>
    <t>307</t>
  </si>
  <si>
    <t>R-76600239</t>
  </si>
  <si>
    <t xml:space="preserve">D+M dřevěného obkladu vč. dveří - viz. 14/T2,  obklad C3a, vč. všech kotevních a spojovacích prvků, vč. všech příslušenství a doplňků </t>
  </si>
  <si>
    <t>219321120</t>
  </si>
  <si>
    <t>308</t>
  </si>
  <si>
    <t>R-76600240</t>
  </si>
  <si>
    <t xml:space="preserve">D+M dřevěného obkladu vč. dveří - viz. 3/T3,  obklad C1, vč. všech kotevních a spojovacích prvků, vč. všech příslušenství a doplňků </t>
  </si>
  <si>
    <t>-1139203529</t>
  </si>
  <si>
    <t>309</t>
  </si>
  <si>
    <t>R-76600241</t>
  </si>
  <si>
    <t xml:space="preserve">D+M vnitřních dveří vč. ocelové zárubně a jejího nátěru - viz. 8/T3  vč. všech příslušenství a doplňků, vč. přechodové lišty</t>
  </si>
  <si>
    <t>-155234004</t>
  </si>
  <si>
    <t>310</t>
  </si>
  <si>
    <t>R-76600242</t>
  </si>
  <si>
    <t xml:space="preserve">D+M vnitřních dveří vč. ocelové zárubně a jejího nátěru - viz. 9/T3  vč. všech příslušenství a doplňků, vč. přechodové lišty</t>
  </si>
  <si>
    <t>-32582567</t>
  </si>
  <si>
    <t>311</t>
  </si>
  <si>
    <t>R-76600243</t>
  </si>
  <si>
    <t xml:space="preserve">D+M vnitřních dveří vč. ocelové zárubně a jejího nátěru - viz. 14/T4  vč. všech příslušenství a doplňků, vč. přechodové lišty</t>
  </si>
  <si>
    <t>-152884920</t>
  </si>
  <si>
    <t>312</t>
  </si>
  <si>
    <t>R-76600244</t>
  </si>
  <si>
    <t xml:space="preserve">D+M dřevěného obkladu vč. dveří - viz. 10/T3,  obklad C2, vč. všech kotevních a spojovacích prvků, vč. všech příslušenství a doplňků </t>
  </si>
  <si>
    <t>1085757578</t>
  </si>
  <si>
    <t>313</t>
  </si>
  <si>
    <t>R-76600245</t>
  </si>
  <si>
    <t xml:space="preserve">D+M nadsvětlíku - viz. 11/T3,  , vč. všech příslušenství a doplňků </t>
  </si>
  <si>
    <t>575811750</t>
  </si>
  <si>
    <t>314</t>
  </si>
  <si>
    <t>R-76600246</t>
  </si>
  <si>
    <t xml:space="preserve">D+M vnitřních dveří vč. ocelové zárubně a jejího nátěru - viz. 12/T3  vč. všech příslušenství a doplňků, vč. přechodové lišty</t>
  </si>
  <si>
    <t>-790643305</t>
  </si>
  <si>
    <t>315</t>
  </si>
  <si>
    <t>R-76600247</t>
  </si>
  <si>
    <t xml:space="preserve">D+M vnitřních dveří vč. ocelové zárubně a jejího nátěru - viz. 13/T3  vč. všech příslušenství a doplňků, vč. přechodové lišty</t>
  </si>
  <si>
    <t>-645361010</t>
  </si>
  <si>
    <t>316</t>
  </si>
  <si>
    <t>R-76600248</t>
  </si>
  <si>
    <t xml:space="preserve">D+M vnitřních dveří vč. ocelové zárubně a jejího nátěru - viz. 16/T3  vč. všech příslušenství a doplňků, vč. přechodové lišty</t>
  </si>
  <si>
    <t>1451858496</t>
  </si>
  <si>
    <t>317</t>
  </si>
  <si>
    <t>R-76600249</t>
  </si>
  <si>
    <t xml:space="preserve">D+M vnitřních dveří vč. ocelové zárubně a jejího nátěru - viz. 13/T4  vč. všech příslušenství a doplňků, vč. přechodové lišty</t>
  </si>
  <si>
    <t>-1769359969</t>
  </si>
  <si>
    <t>318</t>
  </si>
  <si>
    <t>R-76600250</t>
  </si>
  <si>
    <t xml:space="preserve">D+M dřevěného obkladu vč. dveří - viz. 17/T3,  obklad Cša, vč. všech kotevních a spojovacích prvků, vč. všech příslušenství a doplňků </t>
  </si>
  <si>
    <t>797019901</t>
  </si>
  <si>
    <t>319</t>
  </si>
  <si>
    <t>R-76600251</t>
  </si>
  <si>
    <t xml:space="preserve">D+M vnitřních dveří vč. ocelové zárubně a jejího nátěru - viz. 6/T4  vč. všech příslušenství a doplňků, vč. přechodové lišty</t>
  </si>
  <si>
    <t>1859805869</t>
  </si>
  <si>
    <t>320</t>
  </si>
  <si>
    <t>R-76600252</t>
  </si>
  <si>
    <t xml:space="preserve">D+M vnitřních dveří vč. ocelové zárubně a jejího nátěru - viz. 7/T4  vč. všech příslušenství a doplňků, vč. přechodové lišty</t>
  </si>
  <si>
    <t>-989894749</t>
  </si>
  <si>
    <t>321</t>
  </si>
  <si>
    <t>R-76600253</t>
  </si>
  <si>
    <t xml:space="preserve">D+M dřevěného obkladu vč. dveří - viz. 9/T4,  obklad C3, vč. všech kotevních a spojovacích prvků, vč. všech příslušenství a doplňků </t>
  </si>
  <si>
    <t>471614869</t>
  </si>
  <si>
    <t>322</t>
  </si>
  <si>
    <t>R-76600254</t>
  </si>
  <si>
    <t xml:space="preserve">D+M dřevěného obkladu vč. dveří - viz. 10/T4,  obklad C2, vč. všech kotevních a spojovacích prvků, vč. všech příslušenství a doplňků </t>
  </si>
  <si>
    <t>-216262906</t>
  </si>
  <si>
    <t>323</t>
  </si>
  <si>
    <t>R-76600255</t>
  </si>
  <si>
    <t xml:space="preserve">D+M nadsvětlíku - viz. 11/T4,  , vč. všech příslušenství a doplňků </t>
  </si>
  <si>
    <t>256174185</t>
  </si>
  <si>
    <t>324</t>
  </si>
  <si>
    <t>R-76600256</t>
  </si>
  <si>
    <t xml:space="preserve">D+M dřevěného obkladu vč. dveří - viz. 15/T4, 12/T4  obklad C1, vč. všech kotevních a spojovacích prvků, vč. všech příslušenství a doplňků </t>
  </si>
  <si>
    <t>1759654384</t>
  </si>
  <si>
    <t>325</t>
  </si>
  <si>
    <t>R-76600257</t>
  </si>
  <si>
    <t xml:space="preserve">D+M vnitřních dveří s nadsvětlíkem vč. ocelové zárubně a jejího nátěru - viz. 1/T5  vč. všech příslušenství a doplňků, vč. přechodové lišty</t>
  </si>
  <si>
    <t>749642440</t>
  </si>
  <si>
    <t>326</t>
  </si>
  <si>
    <t>R-76600258</t>
  </si>
  <si>
    <t xml:space="preserve">D+M vnitřních dveří s nadsvětlíkem vč. ocelové zárubně a jejího nátěru - viz. 7/T5  vč. všech příslušenství a doplňků, vč. přechodové lišty</t>
  </si>
  <si>
    <t>-696157367</t>
  </si>
  <si>
    <t>327</t>
  </si>
  <si>
    <t>R-76600259</t>
  </si>
  <si>
    <t xml:space="preserve">D+M vnitřních dveří s nadsvětlíkem vč. ocelové zárubně a jejího nátěru - viz. 4/T5  vč. všech příslušenství a doplňků, vč. přechodové lišty</t>
  </si>
  <si>
    <t>-32796497</t>
  </si>
  <si>
    <t>328</t>
  </si>
  <si>
    <t>R-76600260</t>
  </si>
  <si>
    <t xml:space="preserve">D+M vnitřních dveří s nadsvětlíkem vč. ocelové zárubně a jejího nátěru - viz. 6/T5  vč. všech příslušenství a doplňků, vč. přechodové lišty</t>
  </si>
  <si>
    <t>1399846019</t>
  </si>
  <si>
    <t>329</t>
  </si>
  <si>
    <t>R-76600261</t>
  </si>
  <si>
    <t xml:space="preserve">D+M vnitřních dveří vč. ocelové zárubně a jejího nátěru - viz. 2/T5  vč. všech příslušenství a doplňků, vč. přechodové lišty</t>
  </si>
  <si>
    <t>820493209</t>
  </si>
  <si>
    <t>330</t>
  </si>
  <si>
    <t>R-76600262</t>
  </si>
  <si>
    <t xml:space="preserve">D+M vnitřních dveří vč. ocelové zárubně a jejího nátěru - viz. 3/T5  vč. všech příslušenství a doplňků, vč. přechodové lišty</t>
  </si>
  <si>
    <t>-569157619</t>
  </si>
  <si>
    <t>331</t>
  </si>
  <si>
    <t>R-76600263</t>
  </si>
  <si>
    <t xml:space="preserve">D+M vnitřních dveří vč. ocelové zárubně a jejího nátěru - viz. 5/T5  vč. všech příslušenství a doplňků, vč. přechodové lišty</t>
  </si>
  <si>
    <t>2072988560</t>
  </si>
  <si>
    <t>332</t>
  </si>
  <si>
    <t>R-76600264</t>
  </si>
  <si>
    <t xml:space="preserve">D+M vnitřních dveří vč. ocelové zárubně a jejího nátěru - viz. 10/T5  vč. všech příslušenství a doplňků, vč. přechodové lišty</t>
  </si>
  <si>
    <t>1585522183</t>
  </si>
  <si>
    <t>333</t>
  </si>
  <si>
    <t>R-76600265</t>
  </si>
  <si>
    <t xml:space="preserve">D+M vnitřních dveří s nadsvětlíkem vč. ocelové zárubně a jejího nátěru - viz. 11/T5  vč. všech příslušenství a doplňků, vč. přechodové lišty</t>
  </si>
  <si>
    <t>-13070041</t>
  </si>
  <si>
    <t>334</t>
  </si>
  <si>
    <t>R-76600266</t>
  </si>
  <si>
    <t xml:space="preserve">D+M vnitřních dveří s nadsvětlíkem vč. ocelové zárubně a jejího nátěru - viz. 12/T5  vč. všech příslušenství a doplňků, vč. přechodové lišty</t>
  </si>
  <si>
    <t>-1695656920</t>
  </si>
  <si>
    <t>335</t>
  </si>
  <si>
    <t>R-76600267</t>
  </si>
  <si>
    <t xml:space="preserve">D+M vnitřních dveří posuvných s nadsvětlíkem vč. ocelové zárubně a jejího nátěru - viz. 13/T5  vč. všech příslušenství a doplňků, vč. přechodové lišty</t>
  </si>
  <si>
    <t>-1057008631</t>
  </si>
  <si>
    <t>336</t>
  </si>
  <si>
    <t>R-76600268</t>
  </si>
  <si>
    <t xml:space="preserve">D+M vnitřních dveří s nadsvětlíkem vč. ocelové zárubně a jejího nátěru - viz. 14/T5  vč. všech příslušenství a doplňků, vč. přechodové lišty</t>
  </si>
  <si>
    <t>477945574</t>
  </si>
  <si>
    <t>337</t>
  </si>
  <si>
    <t>R-76600269</t>
  </si>
  <si>
    <t xml:space="preserve">D+M dřevěného obkladu vč. dveří - viz. 8/T5  obklad C1, vč. všech kotevních a spojovacích prvků, vč. všech příslušenství a doplňků </t>
  </si>
  <si>
    <t>-70380945</t>
  </si>
  <si>
    <t>338</t>
  </si>
  <si>
    <t>R-76600270</t>
  </si>
  <si>
    <t xml:space="preserve">D+M prosklené stěny - viz. 9/T5, vč. všech kotevních a spojovacích prvků, vč. všech příslušenství a doplňků </t>
  </si>
  <si>
    <t>-1777177302</t>
  </si>
  <si>
    <t>339</t>
  </si>
  <si>
    <t>R-7660229</t>
  </si>
  <si>
    <t xml:space="preserve">D+M vnitřních horizontálních žaluzií </t>
  </si>
  <si>
    <t>-64892801</t>
  </si>
  <si>
    <t>"nové vnitřní žaluzie"2,2*2,5*5+2,6*2*2+0,8*1,8*3+1,6*2,5*13+1,25*2,5*6+1,25*3,8*2+1,25*0,9*2+1,25*1,2*2</t>
  </si>
  <si>
    <t>2,2*2,5*24+1*2,9*9</t>
  </si>
  <si>
    <t>340</t>
  </si>
  <si>
    <t>R-7660230</t>
  </si>
  <si>
    <t>Demontáž vnitřních žaluzií</t>
  </si>
  <si>
    <t>-145514177</t>
  </si>
  <si>
    <t>"demontáž vnitřních žaluzií"2,2*2,5*5+2,6*2*2+0,8*1,8*3+1,6*2,5*13+1,25*2,5*6+1,25*3,8*2+1,25*0,9*2+1,25*1,2*2</t>
  </si>
  <si>
    <t>341</t>
  </si>
  <si>
    <t>R-7660301</t>
  </si>
  <si>
    <t>D+M revizních dvířek protipožárních - viz. RD</t>
  </si>
  <si>
    <t>-1603961989</t>
  </si>
  <si>
    <t>Poznámka k položce:_x000d_
Revizní dvířka do SDK stropu protipožární_x000d_
Ilustrační foto_x000d_
RFS 600 x 800 x 30 mm._x000d_
Požární odolnost: EI 60_x000d_
Revizní dvířka z hliníkových profilů, které jsou_x000d_
svařovány do venkovního a vnitřního rámu._x000d_
Kompletní sestava je spojena pomocí pevného_x000d_
pantu a umožňuje tak otevírání křídla dvířek._x000d_
Vnitřní křídlo je osazeno protipožárním těsněním,_x000d_
které se při vysoké teplotě mnohonásobně zvětší_x000d_
a zabrání tak průniku ohně. Výplň dvířek je tvořena_x000d_
červenou deskou pomocí samovrtných šroubů._x000d_
Otevírání a zavírání je zaručeno tlačnými US zámky._x000d_
Požadavky:_x000d_
Certifikát požární odolnosti do 60 minut_x000d_
Svařovaný rám_x000d_
Lehce otevíratelný tlačný zámek_x000d_
Pojistné lanko_x000d_
Pevně ukotvený vnitřní rám</t>
  </si>
  <si>
    <t>342</t>
  </si>
  <si>
    <t>R-7660302</t>
  </si>
  <si>
    <t>D+M Střešní výlez (set) - viz. VS</t>
  </si>
  <si>
    <t>-150569668</t>
  </si>
  <si>
    <t>Poznámka k položce:_x000d_
Výlez určen k prosvětlení a větrání._x000d_
Vyklápí se směrem ven s fixací ve třech polohách._x000d_
Určen pro instalaci do skládaných střešních krytin._x000d_
ariabilní možnost osazení závěsů a ovládací_x000d_
rukojeti vpravo či vlevo. Součástí je integrované_x000d_
polyuretanové lemování, které umožňuje montáž_x000d_
do dané střešní krytiny.</t>
  </si>
  <si>
    <t>343</t>
  </si>
  <si>
    <t>R-7660303</t>
  </si>
  <si>
    <t>D+M Světlovod pro šikmé střechy (set) - SV</t>
  </si>
  <si>
    <t>369494145</t>
  </si>
  <si>
    <t>Poznámka k položce:_x000d_
Světlovod pro šikmé střechy s pevným tubusem_x000d_
určený pro šikmé střechy s profilovanou krytinou_x000d_
do výšky profilu s max. 120 mm. Horní čtvercový_x000d_
rám s tvrzeným sklem a samočistící úpravou._x000d_
Flexibilní tubus s odrazivostí světla až 98% délky_x000d_
cca 4,0m. Stropní difuzer s plastovým rámem_x000d_
a dvojitým akrylátovým sklem. Jedná se o set_x000d_
vřetně kotvení.</t>
  </si>
  <si>
    <t>344</t>
  </si>
  <si>
    <t>R-7665020</t>
  </si>
  <si>
    <t xml:space="preserve">D+M madla k hlavnímu schodišti - ocelová trubka  pr. 42  mm, dekor mosaz, vč. držáku, vč, kotvení a dodávky kotevních a spojovacích pravků </t>
  </si>
  <si>
    <t>550565050</t>
  </si>
  <si>
    <t>"nové madlo u hlavního schodiště"40</t>
  </si>
  <si>
    <t>345</t>
  </si>
  <si>
    <t>R-7665025</t>
  </si>
  <si>
    <t xml:space="preserve">D+M plné výplně okna - viz. poznámka 1 </t>
  </si>
  <si>
    <t>1193966431</t>
  </si>
  <si>
    <t>346</t>
  </si>
  <si>
    <t>R-7665230</t>
  </si>
  <si>
    <t xml:space="preserve">Kontrola a seřízení stávajících plastových oken, doplnění chybějících nebo poškozených klik </t>
  </si>
  <si>
    <t>1234588414</t>
  </si>
  <si>
    <t xml:space="preserve">"seřízení  oken"2,2*2,5*5+2,6*2*2+0,8*1,8*3+1,6*2,5*13+1,25*2,5*6+1,25*3,8*2+1,25*0,9*2+1,25*1,2*2+1*1,2*8+1,8*2,3</t>
  </si>
  <si>
    <t>347</t>
  </si>
  <si>
    <t>R-7668950</t>
  </si>
  <si>
    <t xml:space="preserve">Repase stávající kašny </t>
  </si>
  <si>
    <t>-443307671</t>
  </si>
  <si>
    <t>348</t>
  </si>
  <si>
    <t>R-7668951</t>
  </si>
  <si>
    <t xml:space="preserve">Repase a nátěr ocelového zábradlí na schodišťových oknech </t>
  </si>
  <si>
    <t>-10368710</t>
  </si>
  <si>
    <t xml:space="preserve">Poznámka k položce:_x000d_
Demontáž, repase, nátěr, zpětná montáž zábradlí vč. kotvení a dodávky kotevních a spojovacích prvků </t>
  </si>
  <si>
    <t>2,8*3</t>
  </si>
  <si>
    <t>349</t>
  </si>
  <si>
    <t>R-7668952</t>
  </si>
  <si>
    <t xml:space="preserve">Repase a nátěr venkovních mříží </t>
  </si>
  <si>
    <t>-1597065809</t>
  </si>
  <si>
    <t>"venkovní mříže"1*1,2*8+0,95*1,2*4+1,3*1,2+0,5*1,2</t>
  </si>
  <si>
    <t>412</t>
  </si>
  <si>
    <t>R-7668955</t>
  </si>
  <si>
    <t xml:space="preserve">D+M dřevěných vstupních dveří - viz. 14/T1, vč. všech příslušenství a doplňků, vč. panikové hrazdy na obou křídlech </t>
  </si>
  <si>
    <t>-1761031587</t>
  </si>
  <si>
    <t>"viz. výpis tr. prvků - 14/T1"1</t>
  </si>
  <si>
    <t>767</t>
  </si>
  <si>
    <t>Konstrukce zámečnické</t>
  </si>
  <si>
    <t>350</t>
  </si>
  <si>
    <t>767122812</t>
  </si>
  <si>
    <t>Demontáž stěn s výplní z drátěné sítě, svařovaných</t>
  </si>
  <si>
    <t>-1162921265</t>
  </si>
  <si>
    <t>"viz. výkresy bouracích prací - 1.PP"(6,1*2+6,55+4,4*3)*2,5</t>
  </si>
  <si>
    <t>(6,15*2+3,8*3)*2,5</t>
  </si>
  <si>
    <t>351</t>
  </si>
  <si>
    <t>767691822</t>
  </si>
  <si>
    <t>Vyvěšení nebo zavěšení kovových křídel dveří do 2 m2</t>
  </si>
  <si>
    <t>1008696229</t>
  </si>
  <si>
    <t>"viz. výkresy bouracích prací "</t>
  </si>
  <si>
    <t>"1.PP"2</t>
  </si>
  <si>
    <t>352</t>
  </si>
  <si>
    <t>998767203</t>
  </si>
  <si>
    <t>Přesun hmot procentní pro zámečnické konstrukce v objektech v přes 12 do 24 m</t>
  </si>
  <si>
    <t>1909229988</t>
  </si>
  <si>
    <t>353</t>
  </si>
  <si>
    <t>R-76700201</t>
  </si>
  <si>
    <t>D+M zábradlí vč. povrchové úpravy, vč. kotvení a dodávky kotevních a spojovacích prvků - viz. 1/Z1</t>
  </si>
  <si>
    <t>sestava</t>
  </si>
  <si>
    <t>-2143905069</t>
  </si>
  <si>
    <t>"viz. výkres zábradlí"1</t>
  </si>
  <si>
    <t>354</t>
  </si>
  <si>
    <t>R-76700202</t>
  </si>
  <si>
    <t>D+M zábradlí vč. povrchové úpravy, vč. kotvení a dodávky kotevních a spojovacích prvků - viz. 2/Z1</t>
  </si>
  <si>
    <t>-1016494167</t>
  </si>
  <si>
    <t>355</t>
  </si>
  <si>
    <t>R-76700203</t>
  </si>
  <si>
    <t>D+M zábradlí vč. povrchové úpravy, vč. kotvení a dodávky kotevních a spojovacích prvků - viz. 3/Z1</t>
  </si>
  <si>
    <t>642528507</t>
  </si>
  <si>
    <t>356</t>
  </si>
  <si>
    <t>R-76700204</t>
  </si>
  <si>
    <t>D+M zábradlí vč. povrchové úpravy, vč. kotvení a dodávky kotevních a spojovacích prvků - viz. 4/Z1</t>
  </si>
  <si>
    <t>2131281733</t>
  </si>
  <si>
    <t>357</t>
  </si>
  <si>
    <t>R-76700205</t>
  </si>
  <si>
    <t>D+M zábradlí vč. povrchové úpravy, vč. kotvení a dodávky kotevních a spojovacích prvků - viz. 5/Z1</t>
  </si>
  <si>
    <t>2133827914</t>
  </si>
  <si>
    <t>358</t>
  </si>
  <si>
    <t>R-76700206</t>
  </si>
  <si>
    <t>D+M zábradlí vč. povrchové úpravy, vč. kotvení a dodávky kotevních a spojovacích prvků - viz. 1/Z5</t>
  </si>
  <si>
    <t>-1801898310</t>
  </si>
  <si>
    <t>359</t>
  </si>
  <si>
    <t>R-7670090</t>
  </si>
  <si>
    <t xml:space="preserve">D+M ocelové konstrukce výtahu vč. kotvení a dodávky kotevních a spojovacích prvků, vč. povrchové  úpravy  </t>
  </si>
  <si>
    <t>kg</t>
  </si>
  <si>
    <t>789990788</t>
  </si>
  <si>
    <t xml:space="preserve">Poznámka k položce:_x000d_
vč. povrchové úpravy - POVRCHOVÁ ÚPRAVA KONSTRUKCE - ANTIKOROZNÍ NÁTĚR_x000d_
vč. zazdívky a maltového lože _x000d_
_x000d_
MALTOVÉ LOŽE, PRO PODLITÍ KOTEVNÍCH PLOTEN A ULOŽENÍ JE NUTNÁ_x000d_
MINIMÁLNĚ ZÁLIVKA V KVALITĚ BETONU C 25/30_x000d_
_x000d_
_x000d_
- zhotovitel je povinen ocenit položku tak, aby dle svých zkušeností a technologických       možností započetl  veškerý prořez materiálu do ceny položky. _x000d_
- dopravu materiálu na stavbu, veškeré přesuny hmot, jeřáb pro osazení _x000d_
- zpracování dílenské dokumentace, která musí být zpracována před zadáním  do výroby a odsouhlasena objednatelem a     projektantem _x000d_
- zpracování techologického postupu provádění prací, který bude zhotovitele předložen objednateli a projektantovi k odsouhlasení_x000d_
- geodetické zaměření ocelové  konstrukce _x000d_
- revize ocelové konstrukce _x000d_
_x000d_
Nátěrové hmoty použité pro ocelové konstrukce: číslo systému C3.03, 2 vrstvy_x000d_
Ocelová konstrukce bude opatřena ochranným dle rozsahu dle ČSN EN ISO 12944- 5, číslo systému C3.03: „typ AK/AY, min. počet vrstev nátěru 2, min. jmenovitá tloušťka suchého filmu 200 μm, barva dle požadavků stavebníka“. Nátěr může být upraven dle dodavatele nátěrového systému se zajištěním předepsaných požadavků na životnost a stupeň korozní odolnosti._x000d_
_x000d_
_x000d_
</t>
  </si>
  <si>
    <t>"viz. SKŘ výtahová šachta"</t>
  </si>
  <si>
    <t>"VN1-U120"2,5*13,3*12*1,15</t>
  </si>
  <si>
    <t>"VN2-HEB 14"2,5*33,7*1,15</t>
  </si>
  <si>
    <t>"PL P8/150"0,1*9,6*26*1,3</t>
  </si>
  <si>
    <t>360</t>
  </si>
  <si>
    <t>R-7670091</t>
  </si>
  <si>
    <t xml:space="preserve">D+M ocelové konstrukce schodiště vč. kotvení a dodávky kotevních a spojovacích prvků, vč. povrchové  úpravy  </t>
  </si>
  <si>
    <t>1059349660</t>
  </si>
  <si>
    <t xml:space="preserve">Poznámka k položce:_x000d_
- OCEL TŘ. S235 , ŠROUBY (8.8)_x000d_
_x000d_
Položka obsahuje veškeré kotevní a spojovací prvky ._x000d_
_x000d_
- zhotovitel je povinen ocenit položku tak, aby dle svých zkušeností a technologických       možností započetl  veškerý prořez materiálu do ceny položky. _x000d_
- dopravu materiálu na stavbu, veškeré přesuny hmot, jeřáb pro osazení _x000d_
- zpracování dílenské dokumentace, která musí být zpracována před zadáním  do výroby a odsouhlasena objednatelem a     projektantem _x000d_
- zpracování techologického postupu provádění prací, který bude zhotovitele předložen objednateli a projektantovi k odsouhlasení_x000d_
- geodetické zaměření ocelové  konstrukce _x000d_
- revize ocelové konstrukce _x000d_
_x000d_
Nátěrové hmoty použité pro ocelové konstrukce: číslo systému C3.03, 2 vrstvy_x000d_
Ocelová konstrukce bude opatřena ochranným dle rozsahu dle ČSN EN ISO 12944- 5, číslo systému C3.03: „typ AK/AY, min. počet vrstev nátěru 2, min. jmenovitá tloušťka suchého filmu 200 μm, barva dle požadavků stavebníka“. Nátěr může být upraven dle dodavatele nátěrového systému se zajištěním předepsaných požadavků na životnost a stupeň korozní odolnosti._x000d_
_x000d_
Položka obsahuje i plechy P5/210 a P5/305._x000d_
</t>
  </si>
  <si>
    <t>"viz. SKŘ-schodiště"1634*1,2</t>
  </si>
  <si>
    <t>361</t>
  </si>
  <si>
    <t>R-7670092</t>
  </si>
  <si>
    <t>Zesílení stropních trámů nad 1.PP</t>
  </si>
  <si>
    <t>-1993588643</t>
  </si>
  <si>
    <t>Poznámka k položce:_x000d_
ZESÍLENÍ ŽB TRÁMOVÉHO STROPU - OCELOVÝMI NOSNÍKY (NS1)_x000d_
- OCELOVÉ NOSNÍKY TYPU U, SPŘAŽENÉ SE STROPNÍMI TRÁMY, BUDOU ZAJIŠTĚNY PROTI_x000d_
KLOPENÍ POMOCÍ SVORNÍKŮ po 1,0 M; ZÁVITOVÉ TYČE M16 S MATICEMI A PODLOŽKOU._x000d_
- HORIZONTÁLNÍ SPÁRA MEZI NOSNÍKY A STROPNÍ DESKOU MUSÍ BÝT ŘÁDNĚ VYPLNĚNA_x000d_
(DOKLÍNOVÁNÍ OCEL.PODLOŽKAMI, SPÁRA VYPLNĚNÁ CEMENTOVOU MALTOU)._x000d_
- ZESILUJÍCÍ NOSNÍKY BUDOU KOTVENY DO PODÉLNÝCH VĚNCŮ PŘES PLOTNY KP1_x000d_
LEPENÝMI KOTVAMI - 2KS/PLOTNU_x000d_
_x000d_
Položka obsahuje : _x000d_
_x000d_
D+M ocelových nosníků vč. nátěru, svorníky, závitové tyče_x000d_
vyplnění spáry - _x000d_
D+M ploten _x000d_
_x000d_
veškeré kotevní a spojovací prvky</t>
  </si>
  <si>
    <t>"viz. SKŘ-zesílení stropních trámů nad 1.PP"1200*1,2</t>
  </si>
  <si>
    <t>362</t>
  </si>
  <si>
    <t>R-7670093</t>
  </si>
  <si>
    <t>Zesílení stropních trámů nad 3.NP</t>
  </si>
  <si>
    <t>220355840</t>
  </si>
  <si>
    <t>Poznámka k položce:_x000d_
ZESÍLENÍ DŘEVĚNÉHO TRÁMOVÉHO STROPU - OCELOVÝMI NOSNÍKY (PN2)_x000d_
- OCELOVÉ NOSNÍKY HEB 200 JSOU VLOŽENY DO SKLADBY PODLAHY NAD ZÁKLOP,_x000d_
ULOŽENY DO ZDIVA NA ROZNÁŠECÍ PLOTNY NA MALTOVÉ LOŽE A ZABETONOVÁNY._x000d_
- NA NOSNÍKY JE ULOŽEN ROZNÁŠECÍ NOSNÍK PN1 PRO KOTVENÍ SLOUPŮ SCH2._x000d_
- DETAIL A ROZKRESLENÍ ZESILENÍ TRÁMOVÉHO STROPU - VIZ V.Č.D.3.4.05_x000d_
_x000d_
ZESÍLENÍ ŽB TRÁMOVÉHO STROPU - OCELOVÝMI NOSNÍKY (PN3)_x000d_
- OCELOVÉ NOSNÍKY TYPU U, SPŘAŽENÉ SE STROPNÍMI TRÁMY, BUDOU ZAJIŠTĚNY PROTI_x000d_
KLOPENÍ POMOCÍ SVORNÍKŮ po 1,0 M; ZÁVITOVÉ TYČE M16 S MATICEMI A PODLOŽKOU._x000d_
- HORIZONTÁLNÍ SPÁRA MEZI NOSNÍKY A STROPNÍ DESKOU MUSÍ BÝT ŘÁDNĚ VYPLNĚNA_x000d_
(DOKLÍNOVÁNÍ OCEL.PODLOŽKAMI, SPÁRA VYPLNĚNÁ CEMENTOVOU MALTOU)._x000d_
- ZESILUJÍCÍ NOSNÍKY BUDOU KOTVENY DO PODÉLNÝCH VĚNCŮ PŘES PLOTNY KP1_x000d_
LEPENÝMI KOTVAMI K1 - 2KS/PLOTNU_x000d_
- DETAIL A ROZKRESLENÍ ZESILENÍ TRÁMOVÉHO STROPU - VIZ V.Č.D.3.4.05_x000d_
_x000d_
Položka obsahuje : _x000d_
_x000d_
D+M ocelových nosníků vč. nátěru, svorníky, závitové tyče_x000d_
vyplnění spáry - _x000d_
D+M ploten _x000d_
_x000d_
veškeré kotevní a spojovací prvky</t>
  </si>
  <si>
    <t>"viz. SKŘ-zesílení stropních trámů nad 3.NP"1565*1,2</t>
  </si>
  <si>
    <t>363</t>
  </si>
  <si>
    <t>R-7678090</t>
  </si>
  <si>
    <t>D+M revizní střešní lávky - viz. 1/ZS</t>
  </si>
  <si>
    <t>-1838324749</t>
  </si>
  <si>
    <t>Poznámka k položce:_x000d_
Průchozí šířka 400mm, délka lávky 5,85 m._x000d_
jih_x000d_
Montáž min. 100 mm nad střešní krytinu včetně všech_x000d_
kotevních prvků. Zábradlí výšky 1,1 m._x000d_
Dle příslušných norem pro daný typ konstrukce.</t>
  </si>
  <si>
    <t>364</t>
  </si>
  <si>
    <t>R-7678091</t>
  </si>
  <si>
    <t>D+M revizní lávky č. 1</t>
  </si>
  <si>
    <t>1734412284</t>
  </si>
  <si>
    <t>365</t>
  </si>
  <si>
    <t>R-7678092</t>
  </si>
  <si>
    <t>D+M revizní lávky č. 2</t>
  </si>
  <si>
    <t>901833492</t>
  </si>
  <si>
    <t>366</t>
  </si>
  <si>
    <t>R-7679090</t>
  </si>
  <si>
    <t>D+M záchytného systému</t>
  </si>
  <si>
    <t>-1168105772</t>
  </si>
  <si>
    <t>Poznámka k položce:_x000d_
Položka obsahuje : _x000d_
- D+M kotevních bodů_x000d_
- D+M lana_x000d_
_x000d_
veškeré kotvení a dodávka kotevních prvků_x000d_
veškeré systémové doplňky a příslušečnství _x000d_
revize záchytného systému</t>
  </si>
  <si>
    <t>771</t>
  </si>
  <si>
    <t>Podlahy z dla,ždic</t>
  </si>
  <si>
    <t>367</t>
  </si>
  <si>
    <t>771111011</t>
  </si>
  <si>
    <t>Vysátí podkladu před pokládkou dlažby</t>
  </si>
  <si>
    <t>415357955</t>
  </si>
  <si>
    <t>"viz. PD1-3"13</t>
  </si>
  <si>
    <t>"skladba PDP1-4"66,03</t>
  </si>
  <si>
    <t>"dlažba na podestách hlavního schodiště"10,5*4</t>
  </si>
  <si>
    <t>368</t>
  </si>
  <si>
    <t>771121011</t>
  </si>
  <si>
    <t>Nátěr penetrační na podlahu</t>
  </si>
  <si>
    <t>-1303267598</t>
  </si>
  <si>
    <t>"po odbourání části podlahy v 1.PP"</t>
  </si>
  <si>
    <t>"skladba DP1-4"66,03</t>
  </si>
  <si>
    <t>369</t>
  </si>
  <si>
    <t>771121022</t>
  </si>
  <si>
    <t>Broušení betonového podkladu před pokládkou dlažby</t>
  </si>
  <si>
    <t>1424432216</t>
  </si>
  <si>
    <t>370</t>
  </si>
  <si>
    <t>771121027</t>
  </si>
  <si>
    <t>Broušení stávajícího podkladu před pokládkou dlažby diamantovým kotoučem</t>
  </si>
  <si>
    <t>-1607820009</t>
  </si>
  <si>
    <t>"viz. výkresy nového stavu - půdorys 1.NP"</t>
  </si>
  <si>
    <t>371</t>
  </si>
  <si>
    <t>771151024</t>
  </si>
  <si>
    <t>Samonivelační stěrka podlah pevnosti 30 MPa tl přes 8 do 10 mm</t>
  </si>
  <si>
    <t>-1252980530</t>
  </si>
  <si>
    <t>372</t>
  </si>
  <si>
    <t>771474113</t>
  </si>
  <si>
    <t>Montáž soklů z dlaždic keramických rovných lepených cementovým flexibilním lepidlem v přes 90 do 120 mm</t>
  </si>
  <si>
    <t>423936431</t>
  </si>
  <si>
    <t>"vi. půdorys 1.PP - nový stav "88,3+20,5+31,7+6+16,2+5,3+9,5+5,3+5</t>
  </si>
  <si>
    <t>"viz. půdorys 1.NP - m.č. 1.02"15,7</t>
  </si>
  <si>
    <t>"m.č.1.04"15</t>
  </si>
  <si>
    <t>"m.č. 1.08"54</t>
  </si>
  <si>
    <t>"m.č.1.11"7,5</t>
  </si>
  <si>
    <t>"2.NP- m.č. 2.05"57,7</t>
  </si>
  <si>
    <t>"3.NP-m.č. 3.06"52,2</t>
  </si>
  <si>
    <t>"4.NPmč.4.05"58,7</t>
  </si>
  <si>
    <t>"5.NP"43,4+8,5+10</t>
  </si>
  <si>
    <t>373</t>
  </si>
  <si>
    <t>59761110</t>
  </si>
  <si>
    <t>dlažba keramická slinutá mrazuvzdorná R10/B povrch hladký/matný tl do 10mm přes 2 do 4ks/m2</t>
  </si>
  <si>
    <t>-303023244</t>
  </si>
  <si>
    <t>"viz. pol. montáže"187,8*0,1*1,2</t>
  </si>
  <si>
    <t>"viz. půdorys 1.NP - m.č. 1.02"15,7*0,1*1,2</t>
  </si>
  <si>
    <t>"m.č.1.04"15*0,1*1,2</t>
  </si>
  <si>
    <t>"m.č. 1.08"54*0,1*1,2</t>
  </si>
  <si>
    <t>"2.NP- m.č. 2.05"57,7*0,1*1,2</t>
  </si>
  <si>
    <t>"3.NP-m.č. 3.06"52,2*0,1*1,2</t>
  </si>
  <si>
    <t>"4.NPmč.4.05"58,7*0,1*1,2</t>
  </si>
  <si>
    <t>"5.NP"(43,4+8,5+10)*0,1*1,2</t>
  </si>
  <si>
    <t>60,36*1,15 'Přepočtené koeficientem množství</t>
  </si>
  <si>
    <t>374</t>
  </si>
  <si>
    <t>771474123</t>
  </si>
  <si>
    <t>Montáž soklů z dlaždic keramických schodišťových šikmých lepených cementovým flexibilním lepidlem v přes 90 do 120 mm</t>
  </si>
  <si>
    <t>993741307</t>
  </si>
  <si>
    <t>"soklíky k hlavnímu schodišti"80</t>
  </si>
  <si>
    <t>375</t>
  </si>
  <si>
    <t>771474124</t>
  </si>
  <si>
    <t>Montáž soklů z dlaždic keramických schodišťových šikmých lepených cementovým flexibilním lepidlem v přes 120 do 150 mm</t>
  </si>
  <si>
    <t>1529945191</t>
  </si>
  <si>
    <t>376</t>
  </si>
  <si>
    <t>R-7710230</t>
  </si>
  <si>
    <t>Keramický sokl výšky 150 mm</t>
  </si>
  <si>
    <t>1045182226</t>
  </si>
  <si>
    <t>80*1,15 'Přepočtené koeficientem množství</t>
  </si>
  <si>
    <t>377</t>
  </si>
  <si>
    <t>771574413</t>
  </si>
  <si>
    <t>Montáž podlah keramických hladkých lepených cementovým flexibilním lepidlem přes 2 do 4 ks/m2</t>
  </si>
  <si>
    <t>-735004218</t>
  </si>
  <si>
    <t>"viz. výkres nového stavu 1.N- skladba PD1-4"66,03</t>
  </si>
  <si>
    <t>378</t>
  </si>
  <si>
    <t>-729707859</t>
  </si>
  <si>
    <t>745,2*1,15 'Přepočtené koeficientem množství</t>
  </si>
  <si>
    <t>379</t>
  </si>
  <si>
    <t>771591112</t>
  </si>
  <si>
    <t>Izolace pod dlažbu nátěrem nebo stěrkou ve dvou vrstvách</t>
  </si>
  <si>
    <t>-1711220450</t>
  </si>
  <si>
    <t>Poznámka k položce:_x000d_
vč. koutových a rohových pásek</t>
  </si>
  <si>
    <t>"vytažení na stěnu"27</t>
  </si>
  <si>
    <t>"vytažení na stěnu"18</t>
  </si>
  <si>
    <t>"vytažení na stěnu"24</t>
  </si>
  <si>
    <t>"vytažení na zdivo"18</t>
  </si>
  <si>
    <t>380</t>
  </si>
  <si>
    <t>998771203</t>
  </si>
  <si>
    <t>Přesun hmot procentní pro podlahy z dlaždic v objektech v přes 12 do 24 m</t>
  </si>
  <si>
    <t>-1099009150</t>
  </si>
  <si>
    <t>381</t>
  </si>
  <si>
    <t>R-7711510</t>
  </si>
  <si>
    <t>Samonivelační stěrka podlah pevnosti 30 MPa tl přes 8 do 10 mm na sádrovláknitou desku</t>
  </si>
  <si>
    <t>309553985</t>
  </si>
  <si>
    <t>775</t>
  </si>
  <si>
    <t>Podlahy skládané</t>
  </si>
  <si>
    <t>382</t>
  </si>
  <si>
    <t>775511830</t>
  </si>
  <si>
    <t>Demontáž podlah vlysových přibíjených bez lišt do suti</t>
  </si>
  <si>
    <t>192656137</t>
  </si>
  <si>
    <t>383</t>
  </si>
  <si>
    <t>998775203</t>
  </si>
  <si>
    <t>Přesun hmot procentní pro podlahy skládané v objektech v přes 12 do 24 m</t>
  </si>
  <si>
    <t>-454359199</t>
  </si>
  <si>
    <t>776</t>
  </si>
  <si>
    <t>Podlahy povlakové</t>
  </si>
  <si>
    <t>384</t>
  </si>
  <si>
    <t>776111112</t>
  </si>
  <si>
    <t>Broušení betonového podkladu povlakových podlah</t>
  </si>
  <si>
    <t>374592083</t>
  </si>
  <si>
    <t>385</t>
  </si>
  <si>
    <t>776111311</t>
  </si>
  <si>
    <t>Vysátí podkladu povlakových podlah</t>
  </si>
  <si>
    <t>1534621737</t>
  </si>
  <si>
    <t>386</t>
  </si>
  <si>
    <t>776121112</t>
  </si>
  <si>
    <t>Vodou ředitelná penetrace savého podkladu povlakových podlah</t>
  </si>
  <si>
    <t>-704289388</t>
  </si>
  <si>
    <t>387</t>
  </si>
  <si>
    <t>776141124</t>
  </si>
  <si>
    <t>Stěrka podlahová nivelační pro vyrovnání podkladu povlakových podlah pevnosti 30 MPa tl přes 8 do 10 mm</t>
  </si>
  <si>
    <t>-1768139268</t>
  </si>
  <si>
    <t>388</t>
  </si>
  <si>
    <t>998776203</t>
  </si>
  <si>
    <t>Přesun hmot procentní pro podlahy povlakové v objektech v přes 12 do 24 m</t>
  </si>
  <si>
    <t>-1984384864</t>
  </si>
  <si>
    <t>389</t>
  </si>
  <si>
    <t>R-7761411</t>
  </si>
  <si>
    <t>Stěrka podlahová nivelační pro vyrovnání podkladu povlakových podlah na sádrovláknité desky í tl přes 8 do 10 mm</t>
  </si>
  <si>
    <t>689915103</t>
  </si>
  <si>
    <t>390</t>
  </si>
  <si>
    <t>R-7765090</t>
  </si>
  <si>
    <t>D+M čisticí zóny vč. lepení a dodávky lepidla vč. soklové lišty</t>
  </si>
  <si>
    <t>1093720241</t>
  </si>
  <si>
    <t>"viz. půdorys 1.PP"2,62</t>
  </si>
  <si>
    <t>391</t>
  </si>
  <si>
    <t>R-7769005</t>
  </si>
  <si>
    <t xml:space="preserve">D+M vinylu na schodiště vč. lepení a dodávky lepidla </t>
  </si>
  <si>
    <t>1329143613</t>
  </si>
  <si>
    <t>"schodiště do 5.NP"1,1*0,5*26+1,25*1,275*3+2,5</t>
  </si>
  <si>
    <t>392</t>
  </si>
  <si>
    <t>R-7769006</t>
  </si>
  <si>
    <t xml:space="preserve">D+M schodiš'tové protiskluzné lišty </t>
  </si>
  <si>
    <t>-1795232091</t>
  </si>
  <si>
    <t>"schodiště do 5.NP"1,1*26</t>
  </si>
  <si>
    <t>393</t>
  </si>
  <si>
    <t>R-7769007</t>
  </si>
  <si>
    <t xml:space="preserve">D+M soklové systémové lišty </t>
  </si>
  <si>
    <t>-2091941490</t>
  </si>
  <si>
    <t>"schodiště do 5.NP"2,5*3+3,2+26*0,5*2</t>
  </si>
  <si>
    <t>394</t>
  </si>
  <si>
    <t>R-7769008</t>
  </si>
  <si>
    <t xml:space="preserve">D+M soklové lišty systémové k vinylové podlaze </t>
  </si>
  <si>
    <t>-1762838091</t>
  </si>
  <si>
    <t>"hudebna "31,6</t>
  </si>
  <si>
    <t>"m.č.0.12"12,5</t>
  </si>
  <si>
    <t>"viz. půdorys 1.NP - nový stav "</t>
  </si>
  <si>
    <t>"m.č. 1.01"34,3</t>
  </si>
  <si>
    <t>"m.č. 1.05"27,2</t>
  </si>
  <si>
    <t>"m.č. 1,09, 1.10"0,3+0</t>
  </si>
  <si>
    <t>"2.NP- nový stav"</t>
  </si>
  <si>
    <t>"m.č.2.01-2.03, 2.07-2.09"34+15,6+34+18,4+34,7+21,1</t>
  </si>
  <si>
    <t>"m.č. 2.06"9,9</t>
  </si>
  <si>
    <t>"m.č. 3.01-3.04, 3.08-3.11"34+15,6+19,3+26,7+20+19,6+20,8+30,2</t>
  </si>
  <si>
    <t>"m.č.3"6,97</t>
  </si>
  <si>
    <t>"viz. půdorys 4.NP- mč. 4.01-4.03, 4.07-4.11"34+15,5+33,8+35,2+17,8+11+18,3</t>
  </si>
  <si>
    <t>"5.NP-mč.5.02-5.08"28,3+12,3+8,6+19,1+32,8+21,2</t>
  </si>
  <si>
    <t>395</t>
  </si>
  <si>
    <t>R-7769009</t>
  </si>
  <si>
    <t xml:space="preserve">D+M vinylu vč. lepení a dodávky lepidla </t>
  </si>
  <si>
    <t>-752423550</t>
  </si>
  <si>
    <t>"skladba PD3-3"6,75</t>
  </si>
  <si>
    <t>781</t>
  </si>
  <si>
    <t>Dokončovací práce - obklady</t>
  </si>
  <si>
    <t>396</t>
  </si>
  <si>
    <t>781121011</t>
  </si>
  <si>
    <t>Nátěr penetrační na stěnu</t>
  </si>
  <si>
    <t>-676716225</t>
  </si>
  <si>
    <t>"1.PP"(5,25+9,5+5,8)*2,05</t>
  </si>
  <si>
    <t>-(0,7*2*4)</t>
  </si>
  <si>
    <t>"1.NP"(10,6+7,5+18,4+7,4)*2,05</t>
  </si>
  <si>
    <t>-(0,9*2*2+0,7*2*2+0,8*2)</t>
  </si>
  <si>
    <t>"2.NP"(12,7+6,9+4,4*2+15,8)*2,05</t>
  </si>
  <si>
    <t>-(0,9*2*2+0,8*2*3+0,7*2*4)</t>
  </si>
  <si>
    <t>"3.NP"(7,9+7,1+5,3*2+19,2)*2,05</t>
  </si>
  <si>
    <t>-(0,8*2*3+0,7*2*4)</t>
  </si>
  <si>
    <t>"4.NP"(10,7+4,9+15,2)*2,05</t>
  </si>
  <si>
    <t>-(0,9*2+0,7*2*2+0,8*2*2)</t>
  </si>
  <si>
    <t>"5.NP"(6,7+10+7,6+9+5,5)*2,05</t>
  </si>
  <si>
    <t>-(0,9*2*2+0,8*2*4)</t>
  </si>
  <si>
    <t>397</t>
  </si>
  <si>
    <t>781131112</t>
  </si>
  <si>
    <t>Izolace pod obklad nátěrem nebo stěrkou ve dvou vrstvách</t>
  </si>
  <si>
    <t>-149130923</t>
  </si>
  <si>
    <t>"1.NP"10</t>
  </si>
  <si>
    <t>398</t>
  </si>
  <si>
    <t>781472219</t>
  </si>
  <si>
    <t>Montáž obkladů keramických hladkých lepených cementovým flexibilním lepidlem přes 22 do 25 ks/m2</t>
  </si>
  <si>
    <t>-2121066957</t>
  </si>
  <si>
    <t>399</t>
  </si>
  <si>
    <t>59761714</t>
  </si>
  <si>
    <t>obklad keramický nemrazuvzdorný povrch hladký/matný tl do 10mm přes 22 do 25ks/m2</t>
  </si>
  <si>
    <t>-123192262</t>
  </si>
  <si>
    <t>401,453*1,15 'Přepočtené koeficientem množství</t>
  </si>
  <si>
    <t>400</t>
  </si>
  <si>
    <t>781492211</t>
  </si>
  <si>
    <t>Montáž profilů rohových lepených flexibilním cementovým lepidlem</t>
  </si>
  <si>
    <t>197614163</t>
  </si>
  <si>
    <t>"viz. půdorys 1.-5.NP"2,05*28</t>
  </si>
  <si>
    <t>401</t>
  </si>
  <si>
    <t>19416012</t>
  </si>
  <si>
    <t>lišta ukončovací nerezová 10mm</t>
  </si>
  <si>
    <t>327150393</t>
  </si>
  <si>
    <t>57,4*1,1 'Přepočtené koeficientem množství</t>
  </si>
  <si>
    <t>402</t>
  </si>
  <si>
    <t>998781203</t>
  </si>
  <si>
    <t>Přesun hmot procentní pro obklady keramické v objektech v přes 12 do 24 m</t>
  </si>
  <si>
    <t>-1624513045</t>
  </si>
  <si>
    <t>782</t>
  </si>
  <si>
    <t>Dokončovací práce - obklady z kamene</t>
  </si>
  <si>
    <t>403</t>
  </si>
  <si>
    <t>998782203</t>
  </si>
  <si>
    <t>Přesun hmot procentní pro obklady kamenné v objektech v přes 12 do 60 m</t>
  </si>
  <si>
    <t>-1044633189</t>
  </si>
  <si>
    <t>404</t>
  </si>
  <si>
    <t>R-7820090</t>
  </si>
  <si>
    <t>D+M kamenného obkladu soklové části - doplnění dle stávajícího</t>
  </si>
  <si>
    <t>602711699</t>
  </si>
  <si>
    <t>783</t>
  </si>
  <si>
    <t>Dokončovací práce - nátěry</t>
  </si>
  <si>
    <t>405</t>
  </si>
  <si>
    <t>783827463</t>
  </si>
  <si>
    <t>Krycí dvojnásobný silikátový nátěr omítek stupně členitosti 4</t>
  </si>
  <si>
    <t>-1182645001</t>
  </si>
  <si>
    <t>Poznámka k položce:_x000d_
6. Finální povrchová úprava – sjednocení podkladů (1x nátěr celoplošně – probarveno do požadovaného odstínu)_x000d_
Pro celoplošné sjednocení podkladů a také na složitějších profilacích a zdobných prvcích použít jednosložkový základový silikátový podnátěr s plnivem 0,5mm a armovacími vlákny, kde pojivem je modifikovaný křemičitan draselný a slouží jako sjednocující podnátěr k vyrovnání větších strukturálních rozdílů, vyplnění a překrytí vlasových trhlin a jako adhezní můstek pro aplikaci finálních povrchových úprav._x000d_
_x000d_
•	chemická vazba s podkladem, ekologický – neobsahuje žádná organická rozpouštědla_x000d_
•	vysoce paropropustný a alkalický, difuzní ekvivalent tloušťky vzduchové vrstvy: Sd 0,02 (dle ČSN EN ISO 7783-2)_x000d_
•	pH cca 11,4, velikost plniva / zrna: 0,5mm / 1 mm_x000d_
•	možnost pigmentace absolutně světlostálými anorganickými pigmenty_x000d_
•	aplikace pomocí štětky, pro lokální i celoplošné sjednocení a povrstvení fasád, stěn a stropů_x000d_
_x000d_
_x000d_
_x000d_
7. Finální povrchová úprava – nátěr (1x nátěr celoplošně – probarveno do požadovaného odstínu)_x000d_
Pro finalizaci povrchů použít minerální sol-silikátovou barvu bez titanové běloby s optikou vápna_x000d_
•	 minerální sol-silikátová barva bez titanové běloby_x000d_
•	barva s kombinací pojiv – křemičitý sol/gel a vodního skla_x000d_
•	splňuje požadavky DIN 18 363 2.4.1., neobsahuje titanovou bělobu (oxid titaničitý)_x000d_
•	netvoří film, organický podíl: max. 5%, odolnost všech složek vůči UV záření_x000d_
•	použití výhradně absolutně světlostálých anorganických pigmentů_x000d_
•	stálobarevnost: třída A1 (Fb kód dle BFS)_x000d_
•	pH: cca 11, nehořlavý (DIN 4102-A2)_x000d_
•	stupeň pronikání vodní páry: V ~ 2000 g/(m2 d)_x000d_
•	difuzní ekvivalent tloušťky vzduch. vrstvy: sd ≤ 0,01 m podle DIN EN ISO 7783-2_x000d_
•	propustnost pro vodu (24 h): w &lt; 0,1 kg/(m2 . h0,5)_x000d_
•	ekologický – neobsahuje rozpouštědla ani konzervační prostředky</t>
  </si>
  <si>
    <t>784</t>
  </si>
  <si>
    <t>Dokončovací práce - malby a tapety</t>
  </si>
  <si>
    <t>406</t>
  </si>
  <si>
    <t>784111001</t>
  </si>
  <si>
    <t>Oprášení (ometení ) podkladu v místnostech v do 3,80 m</t>
  </si>
  <si>
    <t>1142020367</t>
  </si>
  <si>
    <t>"4.NP-strop"73,39</t>
  </si>
  <si>
    <t>"strropy "</t>
  </si>
  <si>
    <t>"viz. výkresy nového stavu 1.NP"4+6,355*2+4</t>
  </si>
  <si>
    <t>"viz. výkresy 2.NP - nový stav"4+6,37*2+4</t>
  </si>
  <si>
    <t>"viz. půdorys 3.NP - nový stav"4+6,37*2+4</t>
  </si>
  <si>
    <t>"viz. půdorys nového stavu 4.NP"4+6,37*2+4*2</t>
  </si>
  <si>
    <t>"stěny"</t>
  </si>
  <si>
    <t>"viz. výkresy nového stavu - půdorys 1.PP"(1,785*3,25-0,7*2)*2</t>
  </si>
  <si>
    <t>((3,01+1,8)*3,25-0,7*2)*2</t>
  </si>
  <si>
    <t>"viz. půdorys 4.NP"6,5*4*2</t>
  </si>
  <si>
    <t>"viz. půdorys 5.NP"(2,5+4,4+2,9+4,2+5,8+2,725+0,6*2+1,3)*3,3*2</t>
  </si>
  <si>
    <t>"viz. půdorys 1.NP-příčka mezi 1.15 a chodbou"(2,42*4-0,8*2)*2</t>
  </si>
  <si>
    <t>"hyg. zázemí"((3,92+1,6)*4-0,9*2-0,7*2)*2</t>
  </si>
  <si>
    <t>"viz. půdorys 3.NP "((1,58+3,92+4+1,8)*4-0,7*2*2-0,8*2-0,7*2)*2</t>
  </si>
  <si>
    <t>((6,37*3+1,2+0,95)*4-0,8*2*2)*2</t>
  </si>
  <si>
    <t>"viz. výkres 4.NP nový stav"((3+2,8)*4-0,7*2-0,8*2)*2</t>
  </si>
  <si>
    <t>"viz. půdorys 5.NP"(2,8+1,02+1,6+1,725+3,6+3,1+1,75)*3,3*2</t>
  </si>
  <si>
    <t>"viz. půdorys 5.NP"(8,57+2,725+20,4+2,6+3,2)*3,3*2</t>
  </si>
  <si>
    <t>(4,7+5,3)*3,3*2</t>
  </si>
  <si>
    <t>"viz. půdorys 2.NP nový stav - mezi chodbou a2.06"(2,45*4-0,8*2)*2</t>
  </si>
  <si>
    <t>"viz. půdorys 3.NP -mezi chodbou a 3.07"(2,45*4-0,8*2)*2</t>
  </si>
  <si>
    <t>"viz. půdorys nového stavu 4.NP"((4,375+6,12+4,7)*4-0,7*2)*2</t>
  </si>
  <si>
    <t>"viz. půdorys 1.NP - příčka mezi 1.10 a chodbou"(3,375*4-0,9*2)*2</t>
  </si>
  <si>
    <t>"viz. půdorys 2.NP mezi chodbou a 2.09"(3,335*4-0,9*2)*2</t>
  </si>
  <si>
    <t>"viz. půdorys 2.NP - mezi 2.07 a 2.08"6,37*4*2</t>
  </si>
  <si>
    <t>"viz. půdorys 3.NP - mezi chodbou a 3.11"(3,28*4-0,9*2)*2</t>
  </si>
  <si>
    <t>"viz. výkresy nového stavu - 1.PP"((3+6,15)*3,25-0,7*2*2-0,9*2)*2</t>
  </si>
  <si>
    <t>"viz. půdorys 5.NP"(3,025*3,3*2-0,8*2*2)*2</t>
  </si>
  <si>
    <t>6,21*3,3*2</t>
  </si>
  <si>
    <t>"viz. půdorys 1.NP - příčka mezi 1.05 a 1.04"6,37*4*2</t>
  </si>
  <si>
    <t>"viz. půdorys 3.NP - nový stav-mezi 3.03 a 3.04"6,37*4*2</t>
  </si>
  <si>
    <t>"viz. půdorys 4.NP "(6,37*4-0,8*2)*2</t>
  </si>
  <si>
    <t>"viz. půdorys 5.NP"6,85*3,3*2</t>
  </si>
  <si>
    <t>407</t>
  </si>
  <si>
    <t>784181111</t>
  </si>
  <si>
    <t>Základní silikátová jednonásobná bezbarvá penetrace podkladu v místnostech v do 3,80 m</t>
  </si>
  <si>
    <t>-663543917</t>
  </si>
  <si>
    <t>408</t>
  </si>
  <si>
    <t>784221101</t>
  </si>
  <si>
    <t>Dvojnásobné bílé malby ze směsí za sucha dobře otěruvzdorných v místnostech do 3,80 m</t>
  </si>
  <si>
    <t>1587265388</t>
  </si>
  <si>
    <t>"odpočet omyvatelná malba"-781,2</t>
  </si>
  <si>
    <t>409</t>
  </si>
  <si>
    <t>784221151</t>
  </si>
  <si>
    <t>Příplatek k cenám 2x maleb za sucha otěruvzdorných za barevnou malbu v odstínu světlém</t>
  </si>
  <si>
    <t>-906805380</t>
  </si>
  <si>
    <t>410</t>
  </si>
  <si>
    <t>R-78450203</t>
  </si>
  <si>
    <t xml:space="preserve">D+M omyvatelného nátěru probarveného </t>
  </si>
  <si>
    <t>-2107404852</t>
  </si>
  <si>
    <t>"omyvatelný nátěr chodby, suterén"</t>
  </si>
  <si>
    <t>(73+31,6+19)*1,5</t>
  </si>
  <si>
    <t>(19,1+55,7+56+56+58+31,4)*1,5</t>
  </si>
  <si>
    <t>"schodiště"30*1,5+22*1,5+23*1,5+23*1,5*2</t>
  </si>
  <si>
    <t>Práce a dodávky M</t>
  </si>
  <si>
    <t>21-M</t>
  </si>
  <si>
    <t>Elektromontáže</t>
  </si>
  <si>
    <t>411</t>
  </si>
  <si>
    <t>R-21002</t>
  </si>
  <si>
    <t xml:space="preserve">akustický prvek  pro osoby se zrakovým postižením vč. napojení na elektroinstalaci </t>
  </si>
  <si>
    <t>-158191958</t>
  </si>
  <si>
    <t>Poznámka k položce:_x000d_
v souladu s vyhláškou 146/2024 Sb</t>
  </si>
  <si>
    <t>002 - Vytápění</t>
  </si>
  <si>
    <t xml:space="preserve">    727 - Zdravotechnika - protipožární ochrana</t>
  </si>
  <si>
    <t xml:space="preserve">    731 - Ústřední vytápění - kotelny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</si>
  <si>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</si>
  <si>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</si>
  <si>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</si>
  <si>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</si>
  <si>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>OST - Ostatní</t>
  </si>
  <si>
    <t>VRN - Vedlejší rozpočtové náklady</t>
  </si>
  <si>
    <t xml:space="preserve">    VRN4 - Inženýrská činnost</t>
  </si>
  <si>
    <t>611325201</t>
  </si>
  <si>
    <t>Vápenocementová hrubá omítka malých ploch do 0,09 m2 na stropech</t>
  </si>
  <si>
    <t>-1940746423</t>
  </si>
  <si>
    <t>"TZ,v.č.D12412-01,05"68</t>
  </si>
  <si>
    <t>611325222</t>
  </si>
  <si>
    <t>Vápenocementová štuková omítka malých ploch přes 0,09 do 0,25 m2 na stropech</t>
  </si>
  <si>
    <t>-221905841</t>
  </si>
  <si>
    <t>"TZ,v.č.D12412-01,05"34</t>
  </si>
  <si>
    <t>612325201</t>
  </si>
  <si>
    <t>Vápenocementová hrubá omítka malých ploch do 0,09 m2 na stěnách</t>
  </si>
  <si>
    <t>1178261489</t>
  </si>
  <si>
    <t>"TZ, v.č. D12412-01,02,03,04,05"96</t>
  </si>
  <si>
    <t>612325222</t>
  </si>
  <si>
    <t>Vápenocementová štuková omítka malých ploch přes 0,09 do 0,25 m2 na stěnách</t>
  </si>
  <si>
    <t>1076082248</t>
  </si>
  <si>
    <t>971033131</t>
  </si>
  <si>
    <t>Vybourání otvorů ve zdivu cihelném D do 60 mm na MVC nebo MV tl do 150 mm</t>
  </si>
  <si>
    <t>-128777738</t>
  </si>
  <si>
    <t>"TZ, v.č. D12412-01"6</t>
  </si>
  <si>
    <t>971033141</t>
  </si>
  <si>
    <t>Vybourání otvorů ve zdivu cihelném D do 60 mm na MVC nebo MV tl do 300 mm</t>
  </si>
  <si>
    <t>1054025093</t>
  </si>
  <si>
    <t>"TZ, v.č. D12412-02,03,04,05"12</t>
  </si>
  <si>
    <t>971033161</t>
  </si>
  <si>
    <t>Vybourání otvorů ve zdivu cihelném D do 60 mm na MVC nebo MV tl do 600 mm</t>
  </si>
  <si>
    <t>-1455297492</t>
  </si>
  <si>
    <t>"TZ, v.č. D12412-01,02"6</t>
  </si>
  <si>
    <t>971033231</t>
  </si>
  <si>
    <t>Vybourání otvorů ve zdivu cihelném pl do 0,0225 m2 na MVC nebo MV tl do 150 mm</t>
  </si>
  <si>
    <t>-123945409</t>
  </si>
  <si>
    <t>971033241</t>
  </si>
  <si>
    <t>Vybourání otvorů ve zdivu cihelném pl do 0,0225 m2 na MVC nebo MV tl do 300 mm</t>
  </si>
  <si>
    <t>-798452924</t>
  </si>
  <si>
    <t>"TZ,v .č. D12412-05"2</t>
  </si>
  <si>
    <t>971033261</t>
  </si>
  <si>
    <t>Vybourání otvorů ve zdivu cihelném pl do 0,0225 m2 na MVC nebo MV tl do 600 mm</t>
  </si>
  <si>
    <t>771413581</t>
  </si>
  <si>
    <t>"TZ, v.č. D12412-01,05"6</t>
  </si>
  <si>
    <t>971033341</t>
  </si>
  <si>
    <t>Vybourání otvorů ve zdivu cihelném pl do 0,09 m2 na MVC nebo MV tl do 300 mm</t>
  </si>
  <si>
    <t>1025526084</t>
  </si>
  <si>
    <t>"TZ, v.č. D12412-01"4</t>
  </si>
  <si>
    <t>971033361</t>
  </si>
  <si>
    <t>Vybourání otvorů ve zdivu cihelném pl do 0,09 m2 na MVC nebo MV tl do 600 mm</t>
  </si>
  <si>
    <t>464283312</t>
  </si>
  <si>
    <t>972044251</t>
  </si>
  <si>
    <t>Vybourání otvorů ve stropech nebo klenbách z dutých tvárnic pl do 0,09 m2 tl přes 100 mm</t>
  </si>
  <si>
    <t>-104922566</t>
  </si>
  <si>
    <t>972054141</t>
  </si>
  <si>
    <t>Vybourání otvorů v ŽB stropech nebo klenbách pl do 0,0225 m2 tl do 150 mm</t>
  </si>
  <si>
    <t>-1810756588</t>
  </si>
  <si>
    <t>"TZ, v.č. D12412-01,05"34</t>
  </si>
  <si>
    <t>997013214</t>
  </si>
  <si>
    <t>Vnitrostaveništní doprava suti a vybouraných hmot pro budovy v přes 12 do 15 m ručně</t>
  </si>
  <si>
    <t>1091737169</t>
  </si>
  <si>
    <t>1324136120</t>
  </si>
  <si>
    <t>-898182710</t>
  </si>
  <si>
    <t>-786062497</t>
  </si>
  <si>
    <t>7,254*19 'Přepočtené koeficientem množství</t>
  </si>
  <si>
    <t>-1982455974</t>
  </si>
  <si>
    <t>998018003</t>
  </si>
  <si>
    <t>Přesun hmot pro budovy ruční pro budovy v přes 12 do 24 m</t>
  </si>
  <si>
    <t>1928391384</t>
  </si>
  <si>
    <t>713410831</t>
  </si>
  <si>
    <t>Odstranění izolace tepelné potrubí pásy nebo rohožemi s AL fólií staženými drátem tl do 50 mm</t>
  </si>
  <si>
    <t>-229529129</t>
  </si>
  <si>
    <t>713463211</t>
  </si>
  <si>
    <t>Montáž izolace tepelné potrubí potrubními pouzdry s Al fólií staženými Al páskou 1x D do 50 mm</t>
  </si>
  <si>
    <t>1906528076</t>
  </si>
  <si>
    <t>"TZ, v.č. D12412-01,02,03,04,05,06"360</t>
  </si>
  <si>
    <t>63154002</t>
  </si>
  <si>
    <t>pouzdro izolační potrubní z minerální vlny s Al fólií max. 250/100°C 15/20mm</t>
  </si>
  <si>
    <t>561767222</t>
  </si>
  <si>
    <t>"TZ, v.č. D12412-01,02,06"106</t>
  </si>
  <si>
    <t>63154003</t>
  </si>
  <si>
    <t>pouzdro izolační potrubní z minerální vlny s Al fólií max. 250/100°C 18/20mm</t>
  </si>
  <si>
    <t>734109668</t>
  </si>
  <si>
    <t>"TZ, v.č. D12412-01,02,03,04,05,06"68</t>
  </si>
  <si>
    <t>63154004</t>
  </si>
  <si>
    <t>pouzdro izolační potrubní z minerální vlny s Al fólií max. 250/100°C 22/20mm</t>
  </si>
  <si>
    <t>999167318</t>
  </si>
  <si>
    <t>"TZ, v.č. D12412-01,02,03,04,05,06"47</t>
  </si>
  <si>
    <t>63154005</t>
  </si>
  <si>
    <t>pouzdro izolační potrubní z minerální vlny s Al fólií max. 250/100°C 28/20mm</t>
  </si>
  <si>
    <t>-171610706</t>
  </si>
  <si>
    <t>"TZ, v.č. D12412-01,02,03,04"33</t>
  </si>
  <si>
    <t>63154006</t>
  </si>
  <si>
    <t>pouzdro izolační potrubní z minerální vlny s Al fólií max. 250/100°C 35/20mm</t>
  </si>
  <si>
    <t>-539406832</t>
  </si>
  <si>
    <t>"TZ, v.č. D12412-01,02"15</t>
  </si>
  <si>
    <t>63154573</t>
  </si>
  <si>
    <t>pouzdro izolační potrubní z minerální vlny s Al fólií max. 250/100°C 42/40mm</t>
  </si>
  <si>
    <t>-1635640758</t>
  </si>
  <si>
    <t>"TZ, v.č. D12412-01"10</t>
  </si>
  <si>
    <t>63154018</t>
  </si>
  <si>
    <t>pouzdro izolační potrubní z minerální vlny s Al fólií max. 250/100°C 54/40mm</t>
  </si>
  <si>
    <t>-1936445953</t>
  </si>
  <si>
    <t>"TZ, v.č. D12412-01"81</t>
  </si>
  <si>
    <t>998713123</t>
  </si>
  <si>
    <t>Přesun hmot tonážní pro izolace tepelné ruční v objektech v přes 12 do 24 m</t>
  </si>
  <si>
    <t>-2088622555</t>
  </si>
  <si>
    <t>727</t>
  </si>
  <si>
    <t>Zdravotechnika - protipožární ochrana</t>
  </si>
  <si>
    <t>R-9991731</t>
  </si>
  <si>
    <t>Štítek pro označení požární konstrukce</t>
  </si>
  <si>
    <t>KS</t>
  </si>
  <si>
    <t>343563259</t>
  </si>
  <si>
    <t>"TZ"180</t>
  </si>
  <si>
    <t>727113001</t>
  </si>
  <si>
    <t>Trubní ucpávka ocelového potrubí s nehořlavou izolací DN 25 stěnou tl 100 mm požární odolnost EI 90-120</t>
  </si>
  <si>
    <t>294610849</t>
  </si>
  <si>
    <t>Poznámka k položce:_x000d_
utěsnění prostupů pro potrubí 15x1 IZ, 18x1 IZ, 28x1,5 IZ</t>
  </si>
  <si>
    <t>"TZ, v.č. D12412-01,05"8</t>
  </si>
  <si>
    <t>727113002</t>
  </si>
  <si>
    <t>Trubní ucpávka ocelového potrubí s nehořlavou izolací DN 32 stěnou tl 100 mm požární odolnost EI 90-120</t>
  </si>
  <si>
    <t>1249387869</t>
  </si>
  <si>
    <t>"TZ, v.č. D12412-01"2</t>
  </si>
  <si>
    <t>727113003</t>
  </si>
  <si>
    <t>Trubní ucpávka ocelového potrubí s nehořlavou izolací DN 50 stěnou tl 100 mm požární odolnost EI 90-120</t>
  </si>
  <si>
    <t>294654766</t>
  </si>
  <si>
    <t>Poznámka k položce:_x000d_
utěsnění prostupů pro potrubí 42x1,5 IZ</t>
  </si>
  <si>
    <t>727113041</t>
  </si>
  <si>
    <t>Trubní ucpávka ocelového potrubí s nehořlavou izolací DN 25 stropem tl 150 mm požární odolnost EI 90-120</t>
  </si>
  <si>
    <t>-1830930171</t>
  </si>
  <si>
    <t xml:space="preserve">Poznámka k položce:_x000d_
utěsnění prostupů pro potrubí 15x1 IZ, 18x1 IZ, 22x1 IZ,  28x1,5 IZ</t>
  </si>
  <si>
    <t>"TZ, v.č. D12412-01,02,03,04,05"140</t>
  </si>
  <si>
    <t>727113041.HLT</t>
  </si>
  <si>
    <t>Trubní ucpávka akrylátový tmel CFS-ACR ocelového potrubí s nehořlavou izolací DN 25 stropem tl 150 mm požární odolnost EI 90-120</t>
  </si>
  <si>
    <t>-1590410498</t>
  </si>
  <si>
    <t>727113042</t>
  </si>
  <si>
    <t>Trubní ucpávka ocelového potrubí s nehořlavou izolací DN 32 stropem tl 150 mm požární odolnost EI 90-120</t>
  </si>
  <si>
    <t>1781993883</t>
  </si>
  <si>
    <t>"TZ, v.č. D12412-01"16</t>
  </si>
  <si>
    <t>998727123</t>
  </si>
  <si>
    <t>Přesun hmot tonážní pro protipožární ochranu ruční v objektech v přes 12 do 24 m</t>
  </si>
  <si>
    <t>-1086809960</t>
  </si>
  <si>
    <t>731</t>
  </si>
  <si>
    <t>Ústřední vytápění - kotelny</t>
  </si>
  <si>
    <t>R-99973100604</t>
  </si>
  <si>
    <t>Přeložka sání vzduchu pro kotle DN 100</t>
  </si>
  <si>
    <t>soub</t>
  </si>
  <si>
    <t>493711837</t>
  </si>
  <si>
    <t xml:space="preserve">Poznámka k položce:_x000d_
demontáž  2 ks potrubí DN 100 pro  sání vzduchu do kotlů, přemístění, koleno PP 90° 4x, potrubí DN 100 - 5m  </t>
  </si>
  <si>
    <t>"TZ,v.č. D12412-01"1</t>
  </si>
  <si>
    <t>998731122</t>
  </si>
  <si>
    <t>Přesun hmot tonážní pro kotelny ruční v objektech v přes 6 do 12 m</t>
  </si>
  <si>
    <t>-1854497323</t>
  </si>
  <si>
    <t>732</t>
  </si>
  <si>
    <t>Ústřední vytápění - strojovny</t>
  </si>
  <si>
    <t>732199100</t>
  </si>
  <si>
    <t>Montáž orientačních štítků</t>
  </si>
  <si>
    <t>-1485001147</t>
  </si>
  <si>
    <t>"TZ"2</t>
  </si>
  <si>
    <t>R-732001</t>
  </si>
  <si>
    <t>orientační štítek</t>
  </si>
  <si>
    <t>ks</t>
  </si>
  <si>
    <t>1494278558</t>
  </si>
  <si>
    <t>733</t>
  </si>
  <si>
    <t>Ústřední vytápění - rozvodné potrubí</t>
  </si>
  <si>
    <t>733110803</t>
  </si>
  <si>
    <t>Demontáž potrubí ocelového závitového DN do 15</t>
  </si>
  <si>
    <t>-1636720459</t>
  </si>
  <si>
    <t>733110806</t>
  </si>
  <si>
    <t>Demontáž potrubí ocelového závitového DN přes 15 do 32</t>
  </si>
  <si>
    <t>859328568</t>
  </si>
  <si>
    <t>733110808</t>
  </si>
  <si>
    <t>Demontáž potrubí ocelového závitového DN přes 32 do 50</t>
  </si>
  <si>
    <t>667465269</t>
  </si>
  <si>
    <t>733120826</t>
  </si>
  <si>
    <t>Demontáž potrubí ocelového hladkého D přes 60,3 do 89</t>
  </si>
  <si>
    <t>1825372102</t>
  </si>
  <si>
    <t>733222302</t>
  </si>
  <si>
    <t>Potrubí měděné polotvrdé spojované lisováním D 15x1 mm</t>
  </si>
  <si>
    <t>1448075693</t>
  </si>
  <si>
    <t>"TZ, v.č. D12412-01,02,03,04,05,06"525</t>
  </si>
  <si>
    <t>733222303</t>
  </si>
  <si>
    <t>Potrubí měděné polotvrdé spojované lisováním D 18x1 mm</t>
  </si>
  <si>
    <t>-937357178</t>
  </si>
  <si>
    <t>"TZ, v.č. D12412-01,02,03,04,05,06"179</t>
  </si>
  <si>
    <t>733222304</t>
  </si>
  <si>
    <t>Potrubí měděné polotvrdé spojované lisováním D 22x1 mm</t>
  </si>
  <si>
    <t>152984895</t>
  </si>
  <si>
    <t>"TZ, v.č. D12412-01,02,03,04,05,06"169</t>
  </si>
  <si>
    <t>733223304</t>
  </si>
  <si>
    <t>Potrubí měděné tvrdé spojované lisováním D 28x1,5 mm</t>
  </si>
  <si>
    <t>-2050430245</t>
  </si>
  <si>
    <t>"TZ, v.č. D12412-01,02,03,04"129</t>
  </si>
  <si>
    <t>733223305</t>
  </si>
  <si>
    <t>Potrubí měděné tvrdé spojované lisováním D 35x1,5 mm</t>
  </si>
  <si>
    <t>1964332474</t>
  </si>
  <si>
    <t>"TZ, v.č. D12412-01,02"39</t>
  </si>
  <si>
    <t>733223306</t>
  </si>
  <si>
    <t>Potrubí měděné tvrdé spojované lisováním D 42x1,5 mm</t>
  </si>
  <si>
    <t>1487041712</t>
  </si>
  <si>
    <t>"TZ, v.č. D12412-01"24</t>
  </si>
  <si>
    <t>733223307</t>
  </si>
  <si>
    <t>Potrubí měděné tvrdé spojované lisováním D 54x2 mm</t>
  </si>
  <si>
    <t>-282479977</t>
  </si>
  <si>
    <t>733224222</t>
  </si>
  <si>
    <t>Příplatek k potrubí měděnému za zhotovení přípojky z trubek měděných D 15x1 mm</t>
  </si>
  <si>
    <t>-1204754682</t>
  </si>
  <si>
    <t>733224223</t>
  </si>
  <si>
    <t>Příplatek k potrubí měděnému za zhotovení přípojky z trubek měděných D 18x1 mm</t>
  </si>
  <si>
    <t>362703700</t>
  </si>
  <si>
    <t>733224224</t>
  </si>
  <si>
    <t>Příplatek k potrubí měděnému za zhotovení přípojky z trubek měděných D 22x1 mm</t>
  </si>
  <si>
    <t>1012383110</t>
  </si>
  <si>
    <t>733224225</t>
  </si>
  <si>
    <t>Příplatek k potrubí měděnému za zhotovení přípojky z trubek měděných D 28x1,5 mm</t>
  </si>
  <si>
    <t>1678948457</t>
  </si>
  <si>
    <t>733224226</t>
  </si>
  <si>
    <t>Příplatek k potrubí měděnému za zhotovení přípojky z trubek měděných D 35x1,5 mm</t>
  </si>
  <si>
    <t>1611469880</t>
  </si>
  <si>
    <t>733224227</t>
  </si>
  <si>
    <t>Příplatek k potrubí měděnému za zhotovení přípojky z trubek měděných D 42x1,5 mm</t>
  </si>
  <si>
    <t>775727303</t>
  </si>
  <si>
    <t>733224228</t>
  </si>
  <si>
    <t>Příplatek k potrubí měděnému za zhotovení přípojky z trubek měděných D 54x2 mm</t>
  </si>
  <si>
    <t>-1615907820</t>
  </si>
  <si>
    <t>733291101</t>
  </si>
  <si>
    <t>Zkouška těsnosti potrubí měděné D do 35x1,5</t>
  </si>
  <si>
    <t>-11308151</t>
  </si>
  <si>
    <t>733291102</t>
  </si>
  <si>
    <t>Zkouška těsnosti potrubí měděné D přes 35x1,5 do 64x2</t>
  </si>
  <si>
    <t>-1121108807</t>
  </si>
  <si>
    <t>R-999733011</t>
  </si>
  <si>
    <t>ocel. chránička DN 25 (33,7x3,25)- prostup konstrukcí, dodávka+montáž</t>
  </si>
  <si>
    <t>1195011293</t>
  </si>
  <si>
    <t>R-9997330111</t>
  </si>
  <si>
    <t>ocel. chránička DN 32 ( 42,4x3,25) - prostup konstrukcí, dodávka+montáž</t>
  </si>
  <si>
    <t>719433155</t>
  </si>
  <si>
    <t>R-9997330113</t>
  </si>
  <si>
    <t>ocel. chránička DN 65 ( 76 / 3,2) - prostup konstrukcí, dodávka + montáž</t>
  </si>
  <si>
    <t>219235763</t>
  </si>
  <si>
    <t>R-99973301131</t>
  </si>
  <si>
    <t>ocel. chránička DN 80 ( 89 / 3,6) - prostup konstrukcí, dodávka + montáž</t>
  </si>
  <si>
    <t>-89121288</t>
  </si>
  <si>
    <t>R-9997330121</t>
  </si>
  <si>
    <t>ocel. chránička DN 100 (108x4) - prostup konstrukcí, dodávka+montáž</t>
  </si>
  <si>
    <t>-1942395328</t>
  </si>
  <si>
    <t>R-9997330123</t>
  </si>
  <si>
    <t>ocel. chránička DN 150 (159/4,5) - prostup konstrukcí, dodávka+montáž</t>
  </si>
  <si>
    <t>1060421978</t>
  </si>
  <si>
    <t>998733123</t>
  </si>
  <si>
    <t>Přesun hmot tonážní pro rozvody potrubí ruční v objektech v přes 12 do 24 m</t>
  </si>
  <si>
    <t>-1431498565</t>
  </si>
  <si>
    <t>734</t>
  </si>
  <si>
    <t>Ústřední vytápění - armatury</t>
  </si>
  <si>
    <t>734200821</t>
  </si>
  <si>
    <t>Demontáž armatury závitové se dvěma závity přes G 1/2 do G 1/2</t>
  </si>
  <si>
    <t>1892621879</t>
  </si>
  <si>
    <t>734200822</t>
  </si>
  <si>
    <t>Demontáž armatury závitové se dvěma závity přes G 1/2 do G 1</t>
  </si>
  <si>
    <t>161794359</t>
  </si>
  <si>
    <t>734200823</t>
  </si>
  <si>
    <t>Demontáž armatury závitové se dvěma závity přes G 1 přes G 1 do G 6/4</t>
  </si>
  <si>
    <t>-26693518</t>
  </si>
  <si>
    <t>734211120</t>
  </si>
  <si>
    <t>Ventil závitový odvzdušňovací G 1/2 PN 14 do 120°C automatický</t>
  </si>
  <si>
    <t>2049747343</t>
  </si>
  <si>
    <t>"TZ, v.č. D12412-01,06"12</t>
  </si>
  <si>
    <t>734221680</t>
  </si>
  <si>
    <t>Termostatická hlavice kapalinová PN 10 do 110°C s odděleným čidlem</t>
  </si>
  <si>
    <t>1617845686</t>
  </si>
  <si>
    <t xml:space="preserve">Poznámka k položce:_x000d_
Termostatická hlavice pro tělesa s integrovaným ventilem – s odděleným čidlem, délka kapiláry 2m,  bílá barva, rozsah nastavení od 6 °C do 27 °C,  zarážky pro omezení teploty, blokovací skryté zarážky, připojovací závit M 30x1,5, ochrana před zamrznutím	</t>
  </si>
  <si>
    <t>"TZ, v.č.D12412-02,03,04,05,06"52</t>
  </si>
  <si>
    <t>734221682</t>
  </si>
  <si>
    <t>Termostatická hlavice kapalinová PN 10 do 110°C otopných těles VK</t>
  </si>
  <si>
    <t>-1070410641</t>
  </si>
  <si>
    <t xml:space="preserve">Poznámka k položce:_x000d_
Termostatická hlavice pro tělesa s integrovaným ventilem s vestavěným čidlem - bílá barva, rozsah nastavení od 6 °C do 27 °C,  kapalinové čidlo, zarážky pro omezení teploty, blokovací skryté zarážky, připojovací závit M 30x1,5, ochrana před zamrznutím </t>
  </si>
  <si>
    <t>"TZ, v.č. D12412-01,02,03,04,05,06"36</t>
  </si>
  <si>
    <t>734261402</t>
  </si>
  <si>
    <t>Armatura připojovací rohová G 1/2x18 PN 10 do 110°C radiátorů typu VK</t>
  </si>
  <si>
    <t>1751996448</t>
  </si>
  <si>
    <t>"TZ, v.č. D12412-06"14</t>
  </si>
  <si>
    <t>734261406</t>
  </si>
  <si>
    <t>Armatura připojovací přímá G 1/2x18 PN 10 do 110°C radiátorů typu VK</t>
  </si>
  <si>
    <t>1857049701</t>
  </si>
  <si>
    <t>"TZ, v.č. D12412-01,02,03,04,05,06"74</t>
  </si>
  <si>
    <t>734209113</t>
  </si>
  <si>
    <t>Montáž armatury závitové s dvěma závity G 1/2</t>
  </si>
  <si>
    <t>2114226075</t>
  </si>
  <si>
    <t>55129227</t>
  </si>
  <si>
    <t>armatura připojovací radiátorová HM s termostatickou hlavicí pro dvoutrubkovou soustavu přímá 1/2"x3/4E</t>
  </si>
  <si>
    <t>835236219</t>
  </si>
  <si>
    <t xml:space="preserve">Poznámka k položce:_x000d_
TPV+PŠ-Ž 15 – Radiátorová přímá připojovací garnitura (ventil + šroubení) pro připojení otopných žebříků se spodním připojením,  DN 15, PN 10,   vč. termostatické hlavice,   přednastavení hydraulických poměrů okruhu otopného tělesa v rozsahu 0 - 4,  vč. krytky šroubení, funkce vypouštění, napouštění		- 2 kpl</t>
  </si>
  <si>
    <t>734291123</t>
  </si>
  <si>
    <t>Kohout plnící a vypouštěcí G 1/2 PN 10 do 90°C závitový</t>
  </si>
  <si>
    <t>812443317</t>
  </si>
  <si>
    <t>"TZ, v.č.D12412-01,06"24</t>
  </si>
  <si>
    <t>734292718</t>
  </si>
  <si>
    <t>Kohout kulový přímý G 2 PN 42 do 185°C vnitřní závit</t>
  </si>
  <si>
    <t>-1620151160</t>
  </si>
  <si>
    <t>998734123</t>
  </si>
  <si>
    <t>Přesun hmot tonážní pro armatury ruční v objektech v přes 12 do 24 m</t>
  </si>
  <si>
    <t>580930511</t>
  </si>
  <si>
    <t>735</t>
  </si>
  <si>
    <t>Ústřední vytápění - otopná tělesa</t>
  </si>
  <si>
    <t>735000912</t>
  </si>
  <si>
    <t>Vyregulování ventilu nebo kohoutu dvojregulačního s termostatickým ovládáním</t>
  </si>
  <si>
    <t>1468789666</t>
  </si>
  <si>
    <t>"TZ"90</t>
  </si>
  <si>
    <t>735151811</t>
  </si>
  <si>
    <t>Demontáž otopného tělesa panelového jednořadého dl do 1500 mm</t>
  </si>
  <si>
    <t>1048592703</t>
  </si>
  <si>
    <t>735151821</t>
  </si>
  <si>
    <t>Demontáž otopného tělesa panelového dvouřadého dl do 1500 mm</t>
  </si>
  <si>
    <t>-690599336</t>
  </si>
  <si>
    <t>735151831</t>
  </si>
  <si>
    <t>Demontáž otopného tělesa panelového třířadého dl do 1500 mm</t>
  </si>
  <si>
    <t>-36401646</t>
  </si>
  <si>
    <t>735152271</t>
  </si>
  <si>
    <t>Otopné těleso panelové VK jednodeskové 1 přídavná přestupní plocha výška/délka 600/400 mm výkon 401 W</t>
  </si>
  <si>
    <t>-1673269062</t>
  </si>
  <si>
    <t xml:space="preserve">Poznámka k položce:_x000d_
11-060-040 VK jednoduché těleso  s 1 přestup. plochou, výška 600mm, délka 400mm, 				pravé připojení,  320 W 65°/50°/15°C , 240 W 65°/50°/20°C	-4 kpl_x000d_
11-060-040 VKL jednoduché těleso  s 1 přestup. plochou, výška 600mm, délka 400mm, 				levé připojení, 320 W 65°/50°/15°C 				- 1 kpl_x000d_
</t>
  </si>
  <si>
    <t>"TZ, v.č.D12412-06"5</t>
  </si>
  <si>
    <t>735152272</t>
  </si>
  <si>
    <t>Otopné těleso panelové VK jednodeskové 1 přídavná přestupní plocha výška/délka 600/500 mm výkon 501 W</t>
  </si>
  <si>
    <t>-792167351</t>
  </si>
  <si>
    <t xml:space="preserve">Poznámka k položce:_x000d_
11-060-050 VKL jednoduché těleso  s 1 přestup. plochou, výška 600mm, délka 500mm, 				levé připojení, 405 W 65°/50°/15°C 				- 1 kpl</t>
  </si>
  <si>
    <t>"TZ, v.č.D12412-06"1</t>
  </si>
  <si>
    <t>735152572</t>
  </si>
  <si>
    <t>Otopné těleso panelové VK dvoudeskové 2 přídavné přestupní plochy výška/délka 600/500 mm výkon 840 W</t>
  </si>
  <si>
    <t>1298843555</t>
  </si>
  <si>
    <t xml:space="preserve">Poznámka k položce:_x000d_
22-060-050 VK  dvojité těleso  s 2 přestup. plochami, výška 600mm, délka 500mm, 					pravé připojení,  560 W 65°/50°/20°C 				- 2 kpl</t>
  </si>
  <si>
    <t>"TZ, v.č. D1242-01"2</t>
  </si>
  <si>
    <t>735152573</t>
  </si>
  <si>
    <t>Otopné těleso panelové VK dvoudeskové 2 přídavné přestupní plochy výška/délka 600/600 mm výkon 1007 W</t>
  </si>
  <si>
    <t>-1809077588</t>
  </si>
  <si>
    <t xml:space="preserve">Poznámka k položce:_x000d_
22-060-060 VK dvojité těleso  s 2 přestup. plochami, výška 600mm, délka 600mm, 					pravé připojení,  720 W 65°/50°/18°C 				- 1 kpl</t>
  </si>
  <si>
    <t>"TZ, v.č. D1242-01"1</t>
  </si>
  <si>
    <t>735152574</t>
  </si>
  <si>
    <t>Otopné těleso panelové VK dvoudeskové 2 přídavné přestupní plochy výška/délka 600/700 mm výkon 1175 W</t>
  </si>
  <si>
    <t>-1069312559</t>
  </si>
  <si>
    <t xml:space="preserve">Poznámka k položce:_x000d_
22-060-070 VK dvojité těleso  s 2 přestup. plochami, výška 600mm, délka 700mm, 					pravé připojení, 680 W 65°/50°/20°C, 950 W 65°/50°/15°C 			- 5 kpl_x000d_
22-060-070 VKL dvojité těleso  s 2 přestup. plochami, výška 600mm, délka 700mm, 					levé připojení, 790 W 65°/50°/20°C, 950 W 65°/50°/15°C 				- 4 kpl_x000d_
</t>
  </si>
  <si>
    <t>"TZ, v.č. D1242-01,06"9</t>
  </si>
  <si>
    <t>735152575</t>
  </si>
  <si>
    <t>Otopné těleso panelové VK dvoudeskové 2 přídavné přestupní plochy výška/délka 600/800 mm výkon 1343 W</t>
  </si>
  <si>
    <t>-1477059676</t>
  </si>
  <si>
    <t xml:space="preserve">Poznámka k položce:_x000d_
22-060-080 VK dvojité těleso  s 2 přestup. plochami, výška 600mm, délka 800mm, 					pravé připojení,  780 W 65°/50°/20°C, 900 W 65°/50°/20°C-bez zákrytu- 3 kpl_x000d_
22-060-080 VKL dvojité těleso  s 2 přestup. plochami, výška 600mm, délka 800mm, 					levé připojení,  780 W 65°/50°/20°C, 1080 W 65°/50°/15°C 	- 2 kpl_x000d_
</t>
  </si>
  <si>
    <t>"TZ, v.č. D1242-01,02,05,06"5</t>
  </si>
  <si>
    <t>735152576</t>
  </si>
  <si>
    <t>Otopné těleso panelové VK dvoudeskové 2 přídavné přestupní plochy výška/délka 600/900 mm výkon 1511 W</t>
  </si>
  <si>
    <t>-35400157</t>
  </si>
  <si>
    <t xml:space="preserve">Poznámka k položce:_x000d_
22-060-090 VK dvojité těleso  s 2 přestup. plochami, výška 600mm, délka 900mm, 					pravé připojení, 1220 W 65°/50°/15°C				- 1 kpl_x000d_
22-060-090 VKL dvojité těleso  s 2 přestup. plochami, výška 600mm, délka 900mm, 					levé připojení, 1220 W 65°/50°/15°C 				- 2 kpl_x000d_
</t>
  </si>
  <si>
    <t>"TZ, v.č.D12412-03,04,05"3</t>
  </si>
  <si>
    <t>735152577</t>
  </si>
  <si>
    <t>Otopné těleso panelové VK dvoudeskové 2 přídavné přestupní plochy výška/délka 600/1000 mm výkon 1679 W</t>
  </si>
  <si>
    <t>-802464848</t>
  </si>
  <si>
    <t xml:space="preserve">Poznámka k položce:_x000d_
22-060-100 VK dvojité těleso  s 2 přestup. plochami, výška 600mm, délka 1000mm, 					pravé připojení, 980 W 65°/50°/20°C 				- 1 kpl</t>
  </si>
  <si>
    <t>"TZ, v.č. D12412-04"1</t>
  </si>
  <si>
    <t>735152578</t>
  </si>
  <si>
    <t>Otopné těleso panelové VK dvoudeskové 2 přídavné přestupní plochy výška/délka 600/1100 mm výkon 1847 W</t>
  </si>
  <si>
    <t>-1237477553</t>
  </si>
  <si>
    <t xml:space="preserve">Poznámka k položce:_x000d_
22-060-110 VKL dvojité těleso  s 2 přestup. plochami, výška 600mm, délka 1100mm, 					levé připojení, 1080 W 65°/50°/20°C 				- 2 kpl</t>
  </si>
  <si>
    <t>"TZ, v.č.D12412-03,04"2</t>
  </si>
  <si>
    <t>735152579</t>
  </si>
  <si>
    <t>Otopné těleso panelové VK dvoudeskové 2 přídavné přestupní plochy výška/délka 600/1200 mm výkon 2015 W</t>
  </si>
  <si>
    <t>-195635229</t>
  </si>
  <si>
    <t xml:space="preserve">Poznámka k položce:_x000d_
22-060-120 VK dvojité těleso  s 2 přestup. plochami, výška 600mm, délka 1200mm, 					pravé připojení, 1170 W 65°/50°/20°C 				- 15 kpl_x000d_
22-060-120 VKL dvojité těleso  s 2 přestup. plochami, výška 600mm, délka 1200mm, 					levé připojení,1170 W 65°/50°/20°C 				- 10 kpl_x000d_
</t>
  </si>
  <si>
    <t>"TZ, v.č.D12412-02,03,04,05"25</t>
  </si>
  <si>
    <t>735152580</t>
  </si>
  <si>
    <t>Otopné těleso panelové VK dvoudeskové 2 přídavné přestupní plochy výška/délka 600/1400 mm výkon 2351 W</t>
  </si>
  <si>
    <t>-532128919</t>
  </si>
  <si>
    <t xml:space="preserve">Poznámka k položce:_x000d_
22-060-140 VK dvojité těleso  s 2 přestup. plochami, výška 600mm, délka 1400mm, 					pravé připojení, 1370 W 65°/50°/20°C 				- 1 kpl</t>
  </si>
  <si>
    <t>"TZ, v.č. D12412-02"1</t>
  </si>
  <si>
    <t>735152581</t>
  </si>
  <si>
    <t>Otopné těleso panelové VK dvoudeskové 2 přídavné přestupní plochy výška/délka 600/1600 mm výkon 2686 W</t>
  </si>
  <si>
    <t>1820751396</t>
  </si>
  <si>
    <t xml:space="preserve">Poznámka k položce:_x000d_
22-060-160 VK dvojité těleso  s 2 přestup. plochami, výška 600mm, délka 1600mm, 					pravé připojení, 1560 W 65°/50°/20°C 				- 8 kpl_x000d_
22-060-160 VKL dvojité těleso  s 2 přestup. plochami, výška 600mm, délka 1600mm, 					levé připojení, 1560 W 65°/50°/20°C 				- 4 kpl_x000d_
</t>
  </si>
  <si>
    <t>735152592</t>
  </si>
  <si>
    <t>Otopné těleso panelové VK dvoudeskové 2 přídavné přestupní plochy výška/délka 900/500 mm výkon 1157 W</t>
  </si>
  <si>
    <t>1975075002</t>
  </si>
  <si>
    <t xml:space="preserve">Poznámka k položce:_x000d_
22-090-050 VK dvojité těleso  s 2 přestup. plochami, výška 900mm, délka 500mm, 					pravé připojení, 770 W 65°/50°/20°C 				- 1 kpl</t>
  </si>
  <si>
    <t>"TZ, v.č.D12412-01"1</t>
  </si>
  <si>
    <t>735152593</t>
  </si>
  <si>
    <t>Otopné těleso panelové VK dvoudeskové 2 přídavné přestupní plochy výška/délka 900/600 mm výkon 1388 W</t>
  </si>
  <si>
    <t>-355034711</t>
  </si>
  <si>
    <t xml:space="preserve">Poznámka k položce:_x000d_
22-090-060 VKL dvojité těleso  s 2 přestup. plochami, výška 900mm, délka 600mm, 					levé připojení, 920 W 65°/50°/20°C 				- 1 kpl</t>
  </si>
  <si>
    <t>"TZ, v.č. D12412-01"1</t>
  </si>
  <si>
    <t>735152673</t>
  </si>
  <si>
    <t>Otopné těleso panelové VK třídeskové 3 přídavné přestupní plochy výška/délka 600/600 mm výkon 1444 W</t>
  </si>
  <si>
    <t>-1815549810</t>
  </si>
  <si>
    <t xml:space="preserve">Poznámka k položce:_x000d_
33-060-060 VKL trojité těleso  s 3 přestup. plochami, výška 600mm, délka 600mm					levé připojení, 960 W 65°/50°/20°C 				- 1 kpl</t>
  </si>
  <si>
    <t>735152674</t>
  </si>
  <si>
    <t>Otopné těleso panelové VK třídeskové 3 přídavné přestupní plochy výška/délka 600/700 mm výkon 1684 W</t>
  </si>
  <si>
    <t>488217790</t>
  </si>
  <si>
    <t xml:space="preserve">Poznámka k položce:_x000d_
33-060-070 VKL trojité těleso  s 3 přestup. plochami, výška 600mm, délka 700mm					levé připojení, 1120 W 65°/50°/20°C 				- 2 kpl</t>
  </si>
  <si>
    <t>"TZ, v.č. D12412-03,05"2</t>
  </si>
  <si>
    <t>735152675</t>
  </si>
  <si>
    <t>Otopné těleso panelové VK třídeskové 3 přídavné přestupní plochy výška/délka 600/800 mm výkon 1925 W</t>
  </si>
  <si>
    <t>-1461480228</t>
  </si>
  <si>
    <t xml:space="preserve">Poznámka k položce:_x000d_
33-060-080 VK trojité těleso  s 3 přestup. plochami, výška 600mm, délka 800mm					pravé připojení, 1120 W 65°/50°/20°C 				- 1 kpl</t>
  </si>
  <si>
    <t>735159210</t>
  </si>
  <si>
    <t>Montáž otopných těles panelových dvouřadých dl do 1140 mm</t>
  </si>
  <si>
    <t>-40363856</t>
  </si>
  <si>
    <t>R-484573811</t>
  </si>
  <si>
    <t>22-060-060 VK PLAN těleso otopné panelové 2 deskové VK 2 přídavné přestupní plochy v 600mm dl 600mm s hladkou čelní deskou</t>
  </si>
  <si>
    <t>1982414032</t>
  </si>
  <si>
    <t xml:space="preserve">Poznámka k položce:_x000d_
22-060-060 VK PLAN dvojité těleso  s 2 přestup. plochami, výška 600mm, délka 600mm, 					pravé připojení, 790 W 65°/50°/15° 				- 1 kpl_x000d_
22-060-060 VKL PLAN dvojité těleso  s 2 přestup. plochami, výška 600mm, délka 600mm, 					levé připojení, 920 W 65°/50°/10°C 		- 1 kpl_x000d_
</t>
  </si>
  <si>
    <t>"TZ, v.č. D12412-02,06"2</t>
  </si>
  <si>
    <t>R-484573821</t>
  </si>
  <si>
    <t>22-060-070 VK PLAN těleso otopné panelové 2 deskové VK 2 přídavné přestupní plochy v 600mm dl 700mm s hladkou čelní deskou</t>
  </si>
  <si>
    <t>578860596</t>
  </si>
  <si>
    <t xml:space="preserve">Poznámka k položce:_x000d_
22-060-070 VK PLAN dvojité těleso  s 2 přestup. plochami, výška 600mm, délka 700mm, 					pravé připojení, 670 W 65°/50°/20°C 				- 5 kpl</t>
  </si>
  <si>
    <t>"TZ, v.č. D12412-06"5</t>
  </si>
  <si>
    <t>R-484573841</t>
  </si>
  <si>
    <t>22-060-090 VK PLAN těleso otopné panelové 2 deskové VK 2 přídavné přestupní plochy v 600mm dl 900mm s hladkou čelní deskou</t>
  </si>
  <si>
    <t>-168520877</t>
  </si>
  <si>
    <t xml:space="preserve">Poznámka k položce:_x000d_
22-060-090 VK PLAN dvojité těleso  s 2 přestup. plochami, výška 600mm, délka 900mm, 					pravé připojení, 860 W 65°/50°/20°C 				- 1 kpl_x000d_
22-060-090 VKL PLAN dvojité těleso  s 2 přestup. plochami, výška 600mm, délka 900mm, 					levé připojení, 1180 W 65°/50°/15°C 				- 1 kpl</t>
  </si>
  <si>
    <t>"TZ, v.č. D12412-06"2</t>
  </si>
  <si>
    <t>R-484573851</t>
  </si>
  <si>
    <t>22-060-100 VK PLAN těleso otopné panelové 2 deskové VK 2 přídavné přestupní plochy v 600mm dl 1000mm s hladkou čelní deskou</t>
  </si>
  <si>
    <t>-383124357</t>
  </si>
  <si>
    <t xml:space="preserve">Poznámka k položce:_x000d_
22-060-100 VK PLAN dvojité těleso  s 2 přestup. plochami, výška 600mm, délka 1000mm, 					pravé připojení, 1520 W 65°/50°/10°C 				- 1 kpl</t>
  </si>
  <si>
    <t>735159310</t>
  </si>
  <si>
    <t>Montáž otopných těles panelových třířadých dl do 1140 mm</t>
  </si>
  <si>
    <t>61908749</t>
  </si>
  <si>
    <t>R-484574861</t>
  </si>
  <si>
    <t>33-060-060 VK PLAN těleso otopné panelové 3 desková VK 3 přídavné přestupní plochy v 600mm dl 600mm s hladkou čelní deskou</t>
  </si>
  <si>
    <t>-2030221697</t>
  </si>
  <si>
    <t xml:space="preserve">Poznámka k položce:_x000d_
33-060-060 VK PLAN trojité těleso  s 3 přestup. plochami, výška 600mm, délka 600mm				pravé připojení, 1130 W 65°/50°/15°C 				- 1 kpl</t>
  </si>
  <si>
    <t>735159320</t>
  </si>
  <si>
    <t>Montáž otopných těles panelových třířadých dl přes 1140 do 1500 mm</t>
  </si>
  <si>
    <t>-1108997922</t>
  </si>
  <si>
    <t>R-484574921</t>
  </si>
  <si>
    <t>33-060-120 VK PLAN těleso otopné panelové 3 desková VK 3 přídavné přestupní plochy v 600mm dl 1200mm s hladkou čelní deskou</t>
  </si>
  <si>
    <t>-999886838</t>
  </si>
  <si>
    <t xml:space="preserve">Poznámka k položce:_x000d_
33-060-120 VKL PLAN trojité těleso  s 3 přestup. plochami, výška 600mm, délka 1200mm				levé připojení, 2270 W 65°/50°/15°C 				- 1 kpl</t>
  </si>
  <si>
    <t>R-484574931</t>
  </si>
  <si>
    <t>33-060-140 VK PLAN těleso otopné panelové 3 desková VK 3 přídavné přestupní plochy v 600mm dl 1400mm s hladkou čelní deskou</t>
  </si>
  <si>
    <t>-1750856859</t>
  </si>
  <si>
    <t xml:space="preserve">Poznámka k položce:_x000d_
33-060-140 VK PLAN trojité těleso  s 3 přestup. plochami, výška 600mm, délka 1400mm				pravé připojení, 2650 W 65°/50°/15°C 				- 2 kpl</t>
  </si>
  <si>
    <t>"TZ, v.č.D12412-02"2</t>
  </si>
  <si>
    <t>R-484414671</t>
  </si>
  <si>
    <t xml:space="preserve">Stojánkové konzoly vnější pro uchycení (sada pro uchycení - základová deska, konzola, držák, zátka a nosný profil  dle výšky tělesa -600 mm) </t>
  </si>
  <si>
    <t>-988382196</t>
  </si>
  <si>
    <t>"TZ, v.č. D12412-06"36</t>
  </si>
  <si>
    <t>48441467</t>
  </si>
  <si>
    <t>držák radiátorový univerzální 15/120</t>
  </si>
  <si>
    <t>451896280</t>
  </si>
  <si>
    <t>"TZ, v.č.D12412-01,02,03,04,05,06"140</t>
  </si>
  <si>
    <t>735160101</t>
  </si>
  <si>
    <t>Otopné těleso trubkové teplovodní výška/délka 700/450 mm</t>
  </si>
  <si>
    <t>1338249895</t>
  </si>
  <si>
    <t xml:space="preserve">Poznámka k položce:_x000d_
Trubkové otopné těleso (žebřík trubkový) se spodním středovým připojením (vyrobeno z uzavřených ocelových profilů ), vč. sady pro upevnění na stěnu a odvzdušňovací a zaslepovací zátky, připojovací závit G ½, _x000d_
_x000d_
ŽT 070.045, výška 700mm, délka 450 mm, výkon 210 W , 65°/50°/15°C 		- 1 kpl_x000d_
</t>
  </si>
  <si>
    <t>735160133</t>
  </si>
  <si>
    <t>Otopné těleso trubkové teplovodní výška/délka 1 500/600 mm</t>
  </si>
  <si>
    <t>-519164317</t>
  </si>
  <si>
    <t xml:space="preserve">Poznámka k položce:_x000d_
Trubkové otopné těleso (žebřík trubkový) se spodním středovým připojením (vyrobeno z uzavřených ocelových profilů ), vč. sady pro upevnění na stěnu a odvzdušňovací a zaslepovací zátky, připojovací závit G ½, _x000d_
ŽT 150.060, výška 1500mm, délka 600 mm, výkon 450 W , 65°/50°/24°C		- 1 kpl_x000d_
_x000d_
</t>
  </si>
  <si>
    <t>735191903</t>
  </si>
  <si>
    <t>Vyčištění otopných těles ocelových nebo hliníkových proplachem vodou</t>
  </si>
  <si>
    <t>-1450441028</t>
  </si>
  <si>
    <t>735191905</t>
  </si>
  <si>
    <t>Odvzdušnění otopných těles</t>
  </si>
  <si>
    <t>-428713479</t>
  </si>
  <si>
    <t>"TZ, v.č. D12412-07"90</t>
  </si>
  <si>
    <t>7351919051</t>
  </si>
  <si>
    <t xml:space="preserve">Odvzdušnění potrubí  </t>
  </si>
  <si>
    <t>-242725835</t>
  </si>
  <si>
    <t>"TZ"12</t>
  </si>
  <si>
    <t>735191910</t>
  </si>
  <si>
    <t>Napuštění vody do otopných těles</t>
  </si>
  <si>
    <t>1414262235</t>
  </si>
  <si>
    <t>735494811</t>
  </si>
  <si>
    <t>Vypuštění vody z otopných těles</t>
  </si>
  <si>
    <t>-962244181</t>
  </si>
  <si>
    <t>998735123</t>
  </si>
  <si>
    <t>Přesun hmot tonážní pro otopná tělesa ruční v objektech v přes 12 do 24 m</t>
  </si>
  <si>
    <t>1442085446</t>
  </si>
  <si>
    <t>762521931</t>
  </si>
  <si>
    <t>Vyřezání části podlahy z prken nebo fošen tl přes 32 mm bez polštářů pl jednotlivě do 0,25 m2</t>
  </si>
  <si>
    <t>-1365535403</t>
  </si>
  <si>
    <t>"TZ, v.č.D12412-02.03.04"12,6</t>
  </si>
  <si>
    <t>762522911</t>
  </si>
  <si>
    <t>Vyřezání polštářů tloušťky do 100 mm</t>
  </si>
  <si>
    <t>-608533671</t>
  </si>
  <si>
    <t>"TZ, v.č.D12412-02, 03, 04"25,2</t>
  </si>
  <si>
    <t>762523941</t>
  </si>
  <si>
    <t>Doplnění části podlah z prken nebo fošen tl přes 32 mm pl jednotlivě do 0,25 m2</t>
  </si>
  <si>
    <t>-965735884</t>
  </si>
  <si>
    <t>998762123</t>
  </si>
  <si>
    <t>Přesun hmot tonážní pro kce tesařské ruční v objektech v přes 12 do 24 m</t>
  </si>
  <si>
    <t>-293343297</t>
  </si>
  <si>
    <t>763111921</t>
  </si>
  <si>
    <t>Zhotovení otvoru vel. do 0,1 m2 v SDK příčce tl přes 100 mm s vyztužením profily</t>
  </si>
  <si>
    <t>-296219245</t>
  </si>
  <si>
    <t>"TZ, v.č. D12412-03,04,05,06"52</t>
  </si>
  <si>
    <t>763131911</t>
  </si>
  <si>
    <t>Zhotovení otvoru vel. do 0,1 m2 v SDK podhledu a podkroví s vyztužením profily</t>
  </si>
  <si>
    <t>18066323</t>
  </si>
  <si>
    <t>"TZ, v.č. D12412-02,03,04"44</t>
  </si>
  <si>
    <t>998763303</t>
  </si>
  <si>
    <t>Přesun hmot tonážní pro konstrukce montované z desek v objektech v přes 12 do 24 m</t>
  </si>
  <si>
    <t>-1625832046</t>
  </si>
  <si>
    <t>767995101</t>
  </si>
  <si>
    <t>Montáž atypických zámečnických konstrukcí hmotnosti do 1 kg</t>
  </si>
  <si>
    <t>1198036863</t>
  </si>
  <si>
    <t>"TZ"224</t>
  </si>
  <si>
    <t>R-9994010</t>
  </si>
  <si>
    <t>závěsy potrubí</t>
  </si>
  <si>
    <t>-535654815</t>
  </si>
  <si>
    <t>OST</t>
  </si>
  <si>
    <t>Ostatní</t>
  </si>
  <si>
    <t>R-99301</t>
  </si>
  <si>
    <t>Pomocné práce při montáži</t>
  </si>
  <si>
    <t>h</t>
  </si>
  <si>
    <t>98168626</t>
  </si>
  <si>
    <t>R-99302</t>
  </si>
  <si>
    <t>Pomocné práce při demontáži</t>
  </si>
  <si>
    <t>-1990289271</t>
  </si>
  <si>
    <t>VRN</t>
  </si>
  <si>
    <t>Vedlejší rozpočtové náklady</t>
  </si>
  <si>
    <t>VRN4</t>
  </si>
  <si>
    <t>Inženýrská činnost</t>
  </si>
  <si>
    <t>0431030001</t>
  </si>
  <si>
    <t>Topná zkouška</t>
  </si>
  <si>
    <t>1024</t>
  </si>
  <si>
    <t>-2130661975</t>
  </si>
  <si>
    <t>"TZ"72</t>
  </si>
  <si>
    <t>003 - Zdravotechnika</t>
  </si>
  <si>
    <t xml:space="preserve">    722 - Zdravotechnika - vnitřní vodovod</t>
  </si>
  <si>
    <t xml:space="preserve">    723 - Zdravotechnika - vnitřní plynovod</t>
  </si>
  <si>
    <t xml:space="preserve">    725 - Zdravotechnika - zařizovací předměty</t>
  </si>
  <si>
    <t xml:space="preserve">    726 - Zdravotechnika - předstěnové instalace</t>
  </si>
  <si>
    <t>132212121</t>
  </si>
  <si>
    <t>Hloubení zapažených rýh šířky do 800 mm v soudržných horninách třídy těžitelnosti I skupiny 3 ručně</t>
  </si>
  <si>
    <t>2146533318</t>
  </si>
  <si>
    <t>"pro ležatou kanalizaci"28*0,6*0,8</t>
  </si>
  <si>
    <t>2112872746</t>
  </si>
  <si>
    <t>-815590497</t>
  </si>
  <si>
    <t>13,44*7</t>
  </si>
  <si>
    <t>-1469803486</t>
  </si>
  <si>
    <t>"odvoz přebytečné zeminy na skládku "13,44</t>
  </si>
  <si>
    <t>-1756077889</t>
  </si>
  <si>
    <t>"do 20 km"13,44*10</t>
  </si>
  <si>
    <t>171201231</t>
  </si>
  <si>
    <t>Poplatek za uložení zeminy a kamení na recyklační skládce (skládkovné) kód odpadu 17 05 04</t>
  </si>
  <si>
    <t>450427066</t>
  </si>
  <si>
    <t>13,44*1,8</t>
  </si>
  <si>
    <t>-1796518870</t>
  </si>
  <si>
    <t>310235251</t>
  </si>
  <si>
    <t>Zazdívka otvorů pl do 0,0225 m2 ve zdivu nadzákladovém cihlami pálenými tl přes 300 do 450 mm</t>
  </si>
  <si>
    <t>1769721837</t>
  </si>
  <si>
    <t>411388621</t>
  </si>
  <si>
    <t>Zabetonování otvorů tl do 150 mm ze suchých směsí pl do 0,25 m2 ve stropech</t>
  </si>
  <si>
    <t>-1619721730</t>
  </si>
  <si>
    <t>451573111</t>
  </si>
  <si>
    <t>Lože pod potrubí otevřený výkop ze štěrkopísku</t>
  </si>
  <si>
    <t>-902781666</t>
  </si>
  <si>
    <t>"ležaté potrubí "28*0,6*0,8</t>
  </si>
  <si>
    <t>612135101</t>
  </si>
  <si>
    <t>Hrubá výplň rýh ve stěnách maltou jakékoli šířky rýhy</t>
  </si>
  <si>
    <t>567061684</t>
  </si>
  <si>
    <t>600*0,3</t>
  </si>
  <si>
    <t>971033251</t>
  </si>
  <si>
    <t>Vybourání otvorů ve zdivu cihelném pl do 0,0225 m2 na MVC nebo MV tl do 450 mm</t>
  </si>
  <si>
    <t>-515877497</t>
  </si>
  <si>
    <t>972054341</t>
  </si>
  <si>
    <t>Vybourání otvorů v ŽB stropech nebo klenbách pl do 0,25 m2 tl do 150 mm</t>
  </si>
  <si>
    <t>-120614013</t>
  </si>
  <si>
    <t>974031164</t>
  </si>
  <si>
    <t>Vysekání rýh ve zdivu cihelném hl do 150 mm š do 150 mm</t>
  </si>
  <si>
    <t>1609707074</t>
  </si>
  <si>
    <t>-1721254719</t>
  </si>
  <si>
    <t>1134633164</t>
  </si>
  <si>
    <t>46,859*5 'Přepočtené koeficientem množství</t>
  </si>
  <si>
    <t>-1595882208</t>
  </si>
  <si>
    <t>1553455165</t>
  </si>
  <si>
    <t>46,859*19 'Přepočtené koeficientem množství</t>
  </si>
  <si>
    <t>1102863754</t>
  </si>
  <si>
    <t>998276101</t>
  </si>
  <si>
    <t>Přesun hmot pro trubní vedení z trub z plastických hmot otevřený výkop</t>
  </si>
  <si>
    <t>-769901590</t>
  </si>
  <si>
    <t>713410811</t>
  </si>
  <si>
    <t xml:space="preserve">Odstranění izolace tepelné potrubí pásy nebo rohožemi </t>
  </si>
  <si>
    <t>CS ÚRS 2024 02</t>
  </si>
  <si>
    <t>-1183469309</t>
  </si>
  <si>
    <t>"stávající potrubí"600</t>
  </si>
  <si>
    <t>713463121</t>
  </si>
  <si>
    <t>Montáž izolace tepelné potrubí potrubními pouzdry bez úpravy uchycenými sponami 1x</t>
  </si>
  <si>
    <t>1173324760</t>
  </si>
  <si>
    <t>"viz. v.č.DD.1.2.2.2.02 - 07, 10, 11"644,5</t>
  </si>
  <si>
    <t>28377045</t>
  </si>
  <si>
    <t>pouzdro izolační potrubní z pěnového polyetylenu 22/20mm</t>
  </si>
  <si>
    <t>775004899</t>
  </si>
  <si>
    <t>"viz.v.č. D.1.2.2.2.02 - 07, 10"</t>
  </si>
  <si>
    <t>"teplá voda"99,5*1,05</t>
  </si>
  <si>
    <t>"studená voda"209*1,05</t>
  </si>
  <si>
    <t>28377013</t>
  </si>
  <si>
    <t>pouzdro izolační potrubní z pěnového polyetylenu 25/20mm</t>
  </si>
  <si>
    <t>-850144138</t>
  </si>
  <si>
    <t>"viz.v.č. D.1.2.2.2.02 - 07, 11"</t>
  </si>
  <si>
    <t>"požární voda"9*1,05</t>
  </si>
  <si>
    <t>"teplá voda "28,5*1,05</t>
  </si>
  <si>
    <t>"studená voda"45*1,05</t>
  </si>
  <si>
    <t>28377053</t>
  </si>
  <si>
    <t>pouzdro izolační potrubní z pěnového polyetylenu 32/20mm</t>
  </si>
  <si>
    <t>637514715</t>
  </si>
  <si>
    <t>"požární voda"5*1,05</t>
  </si>
  <si>
    <t>28377054</t>
  </si>
  <si>
    <t xml:space="preserve">pouzdro izolační potrubní 32/25mm - viz. technické podmínky výrobků </t>
  </si>
  <si>
    <t>-555448177</t>
  </si>
  <si>
    <t>"viz.v.č.D.1.2.2.2.02 - 07, 10"</t>
  </si>
  <si>
    <t>"teplá voda"27*1,05</t>
  </si>
  <si>
    <t>"studená voda"65*1,05</t>
  </si>
  <si>
    <t>28377059</t>
  </si>
  <si>
    <t>pouzdro izolační potrubní z pěnového polyetylenu 40/20mm</t>
  </si>
  <si>
    <t>886964212</t>
  </si>
  <si>
    <t>"viz. v.č. D.1.2.2.2.02 - 07, 11-požármní voda"5*1,05</t>
  </si>
  <si>
    <t>28377018</t>
  </si>
  <si>
    <t>pouzdro izolační potrubní z pěnového polyetylenu 50/20mm</t>
  </si>
  <si>
    <t>1771982804</t>
  </si>
  <si>
    <t>28377060</t>
  </si>
  <si>
    <t>pouzdro izolační potrubní z pěnového polyetylenu 40/25mm</t>
  </si>
  <si>
    <t>310686884</t>
  </si>
  <si>
    <t>"teplá voda"28,5*1,05</t>
  </si>
  <si>
    <t>"studená voda"50,5*1,05</t>
  </si>
  <si>
    <t>28377019</t>
  </si>
  <si>
    <t>pouzdro izolační potrubní z pěnového polyetylenu 50/25mm</t>
  </si>
  <si>
    <t>-1432997209</t>
  </si>
  <si>
    <t>"viz.v.č. D.1.2.2.2.02 - 07, 10-studená voda"33,5*1,05</t>
  </si>
  <si>
    <t>28377067</t>
  </si>
  <si>
    <t>pouzdro izolační potrubní z pěnového polyetylenu 63/25mm</t>
  </si>
  <si>
    <t>1315397908</t>
  </si>
  <si>
    <t>"viz.v.č. D.1.2.2.2.02 - 07, 10-studená voda"21*1,05</t>
  </si>
  <si>
    <t>-1048880887</t>
  </si>
  <si>
    <t>721140802</t>
  </si>
  <si>
    <t>Demontáž potrubí kanalizace</t>
  </si>
  <si>
    <t>-618951197</t>
  </si>
  <si>
    <t>721174005</t>
  </si>
  <si>
    <t>Potrubí kanalizační z PP svodné DN 110</t>
  </si>
  <si>
    <t>847569898</t>
  </si>
  <si>
    <t>"viz.v.č. D.1.2.2.2.02 - 09"5</t>
  </si>
  <si>
    <t>721174006</t>
  </si>
  <si>
    <t>Potrubí kanalizační z PP svodné DN 125</t>
  </si>
  <si>
    <t>-773708150</t>
  </si>
  <si>
    <t>"viz.v.č. D.1.2.2.2.02 - 09"17,5</t>
  </si>
  <si>
    <t>721174007</t>
  </si>
  <si>
    <t>Potrubí kanalizační z PP svodné DN 160</t>
  </si>
  <si>
    <t>-687384414</t>
  </si>
  <si>
    <t>"viz.v.č. D.1.2.2.2.02 - 09"5,5</t>
  </si>
  <si>
    <t>721174024</t>
  </si>
  <si>
    <t>Potrubí kanalizační z PP odpadní DN 75</t>
  </si>
  <si>
    <t>-760102310</t>
  </si>
  <si>
    <t>"viz.v.č.D.1.2.2.2.02 - 09"59</t>
  </si>
  <si>
    <t>721174025</t>
  </si>
  <si>
    <t>Potrubí kanalizační z PP odpadní DN 110</t>
  </si>
  <si>
    <t>199754160</t>
  </si>
  <si>
    <t>"viz.v.č. D.1.2.2.2.02 - 09"40</t>
  </si>
  <si>
    <t>721174026</t>
  </si>
  <si>
    <t>Potrubí kanalizační z PP odpadní DN 125</t>
  </si>
  <si>
    <t>-248963894</t>
  </si>
  <si>
    <t>"viz.v.č. D.1.2.2.2.02 - 09"34</t>
  </si>
  <si>
    <t>721174041</t>
  </si>
  <si>
    <t>Potrubí kanalizační z PP připojovací DN 32</t>
  </si>
  <si>
    <t>-2074878500</t>
  </si>
  <si>
    <t>"viz.v.č. D.1.2.2.2.02 - 09"2</t>
  </si>
  <si>
    <t>721174042</t>
  </si>
  <si>
    <t>Potrubí kanalizační z PP připojovací DN 40</t>
  </si>
  <si>
    <t>-2083149945</t>
  </si>
  <si>
    <t>"viz.v.č. D.1.2.2.2.02 - 09"3,5</t>
  </si>
  <si>
    <t>721174043</t>
  </si>
  <si>
    <t>Potrubí kanalizační z PP připojovací DN 50</t>
  </si>
  <si>
    <t>-1120827914</t>
  </si>
  <si>
    <t>"viz. v.č. D.1.2.2.2.02 - 09"60</t>
  </si>
  <si>
    <t>721174045</t>
  </si>
  <si>
    <t>Potrubí kanalizační z PP připojovací DN 110</t>
  </si>
  <si>
    <t>-1505696136</t>
  </si>
  <si>
    <t>"viz. v.č.D.1.2.2.2.02 - 09"27</t>
  </si>
  <si>
    <t>721194104</t>
  </si>
  <si>
    <t>Vyvedení a upevnění odpadních výpustek DN 40/50</t>
  </si>
  <si>
    <t>1215781356</t>
  </si>
  <si>
    <t>721194109</t>
  </si>
  <si>
    <t>Vyvedení a upevnění odpadních výpustek DN 110</t>
  </si>
  <si>
    <t>-76237406</t>
  </si>
  <si>
    <t>721211403</t>
  </si>
  <si>
    <t>Vpusť podlahová s vodorovným odtokem DN 50/75 s kulovým kloubem mřížka nerez 115x115</t>
  </si>
  <si>
    <t>1351520938</t>
  </si>
  <si>
    <t xml:space="preserve">Poznámka k položce:_x000d_
-	podlahová vpusť s vodorovným odtokem, pevný izolační límec, sifonová vložka, plastově výškový stavitelný nástavec, zápachový uzávěr_x000d_
-	mřížka z nerez oceli 115 x 115 cm, odtok DN 40/50_x000d_
_x000d_
</t>
  </si>
  <si>
    <t>721211421</t>
  </si>
  <si>
    <t>Vpusť podlahová se svislým odtokem DN 50/75/110 mřížka nerez 115x115</t>
  </si>
  <si>
    <t>-679184610</t>
  </si>
  <si>
    <t xml:space="preserve">Poznámka k položce:_x000d_
-	podlahová vpusť se svislým odtokem, pevný izolační límec , sifonová vložka, plastově výškový stavitelný nástavec, zápachový uzávěr_x000d_
-	mřížka z nerez oceli 115 x 115 cm, odtok DN 50_x000d_
</t>
  </si>
  <si>
    <t>721212125</t>
  </si>
  <si>
    <t>Odtokový sprchový žlab délky 900 mm s krycím roštem a zápachovou uzávěrkou</t>
  </si>
  <si>
    <t>-1590342758</t>
  </si>
  <si>
    <t>"svislý odtok"1</t>
  </si>
  <si>
    <t>"boční odtok"1</t>
  </si>
  <si>
    <t>721273151</t>
  </si>
  <si>
    <t>Hlavice ventilační polypropylen PP DN 50</t>
  </si>
  <si>
    <t>-169800041</t>
  </si>
  <si>
    <t>721273153</t>
  </si>
  <si>
    <t>Hlavice ventilační polypropylen PP DN 110</t>
  </si>
  <si>
    <t>798649715</t>
  </si>
  <si>
    <t>721274121</t>
  </si>
  <si>
    <t>Přivzdušňovací ventil vnitřní odpadních potrubí DN od 32 do 50</t>
  </si>
  <si>
    <t>-1535798191</t>
  </si>
  <si>
    <t xml:space="preserve">Poznámka k položce:_x000d_
Přivzdušňovací hlavice HL 900 N, DN 50_x000d_
</t>
  </si>
  <si>
    <t>721274125</t>
  </si>
  <si>
    <t>Přivzdušňovací ventil vnitřní odpadních potrubí DN 75</t>
  </si>
  <si>
    <t>-36164759</t>
  </si>
  <si>
    <t>Poznámka k položce:_x000d_
Přivzdušňovací hlavice HL 900 N, DN 75</t>
  </si>
  <si>
    <t>721274126</t>
  </si>
  <si>
    <t>Přivzdušňovací ventil vnitřní odpadních potrubí DN 110</t>
  </si>
  <si>
    <t>1736572817</t>
  </si>
  <si>
    <t>Poznámka k položce:_x000d_
Přivzdušňovací hlavice HL 900 N, DN 110</t>
  </si>
  <si>
    <t>721290112</t>
  </si>
  <si>
    <t>Zkouška těsnosti potrubí kanalizace vodou DN 150/DN 200</t>
  </si>
  <si>
    <t>-2065255278</t>
  </si>
  <si>
    <t>1899792332</t>
  </si>
  <si>
    <t>R-7210009</t>
  </si>
  <si>
    <t>DM Potrubí pro odvod kondenzátu DN 16</t>
  </si>
  <si>
    <t>384754561</t>
  </si>
  <si>
    <t>"viz.v.č. D.1.2.2.2.02 - 09"67,5</t>
  </si>
  <si>
    <t>R-7210010</t>
  </si>
  <si>
    <t>DM Potrubí pro odvod kondenzátu DN 32 (HT 32)</t>
  </si>
  <si>
    <t>-2047142461</t>
  </si>
  <si>
    <t>"viz. v.č. D.1.2.2.2.02 - 09"39</t>
  </si>
  <si>
    <t>R-7210089</t>
  </si>
  <si>
    <t xml:space="preserve">D+M Těsnící manžeta s límcem k napojení HI spodní stavby          DN 50</t>
  </si>
  <si>
    <t>1600104806</t>
  </si>
  <si>
    <t>R-7210090</t>
  </si>
  <si>
    <t xml:space="preserve">D+M Těsnící manžeta s límcem k napojení HI spodní stavby          DN 110</t>
  </si>
  <si>
    <t>203048245</t>
  </si>
  <si>
    <t>R-7211740</t>
  </si>
  <si>
    <t>Potrubí kanalizační z PP odpadní DN 50</t>
  </si>
  <si>
    <t>1692429859</t>
  </si>
  <si>
    <t>"viz.v.č. D.1.2.2.2.02 - 09"148</t>
  </si>
  <si>
    <t>R-7211741</t>
  </si>
  <si>
    <t>Potrubí kanalizační z PP odpadní DN 32</t>
  </si>
  <si>
    <t>1765031201</t>
  </si>
  <si>
    <t>"viz.v.č. D.1.2.2.2.02 - 09"21</t>
  </si>
  <si>
    <t>R-7211742</t>
  </si>
  <si>
    <t xml:space="preserve">Potrubí kanalizační z PP svodné  DN 200</t>
  </si>
  <si>
    <t>540821083</t>
  </si>
  <si>
    <t>"viz.v.č. D.1.2.2.2.02 - 09"1,5</t>
  </si>
  <si>
    <t>R-7213000</t>
  </si>
  <si>
    <t xml:space="preserve">D+M protipožární manžety pro potrubí DN 50 </t>
  </si>
  <si>
    <t>-959904827</t>
  </si>
  <si>
    <t>R-7213001</t>
  </si>
  <si>
    <t>D+M protipožární manžety pro potrubí DN 75</t>
  </si>
  <si>
    <t>-1796735439</t>
  </si>
  <si>
    <t>R-7213003</t>
  </si>
  <si>
    <t>D+M protipožární manžety pro potrubí DN 110</t>
  </si>
  <si>
    <t>77521290</t>
  </si>
  <si>
    <t>R-7213004</t>
  </si>
  <si>
    <t>D+M protipožární manžety pro potrubí DN 125</t>
  </si>
  <si>
    <t>-1607303296</t>
  </si>
  <si>
    <t>R-7213005</t>
  </si>
  <si>
    <t>D+M protipožární manžety pro potrubí DN 160</t>
  </si>
  <si>
    <t>-1465693050</t>
  </si>
  <si>
    <t>R-7213099</t>
  </si>
  <si>
    <t>D+M protipožární manžety pro potrubí DN 32</t>
  </si>
  <si>
    <t>-324843004</t>
  </si>
  <si>
    <t>R-7213900</t>
  </si>
  <si>
    <t>Napojení nové splaškové kanalizace na stávající splaškovou kanalizaci</t>
  </si>
  <si>
    <t>-2065076410</t>
  </si>
  <si>
    <t>R-7213902</t>
  </si>
  <si>
    <t>D+M chráničky DN 200</t>
  </si>
  <si>
    <t>-725453871</t>
  </si>
  <si>
    <t>R-7215978</t>
  </si>
  <si>
    <t>D+M čisticí tvarovky DN 50</t>
  </si>
  <si>
    <t>1167763259</t>
  </si>
  <si>
    <t>R-7215979</t>
  </si>
  <si>
    <t>D+M čisticí tvarovky DN 75</t>
  </si>
  <si>
    <t>1646957639</t>
  </si>
  <si>
    <t>R-7215980</t>
  </si>
  <si>
    <t xml:space="preserve">D+M čisticí tvarovky DN 110 </t>
  </si>
  <si>
    <t>-2075756817</t>
  </si>
  <si>
    <t>R-7215981</t>
  </si>
  <si>
    <t>D+M čisticí tvarovky DN 125</t>
  </si>
  <si>
    <t>-108889370</t>
  </si>
  <si>
    <t>722</t>
  </si>
  <si>
    <t>Zdravotechnika - vnitřní vodovod</t>
  </si>
  <si>
    <t>722130233</t>
  </si>
  <si>
    <t>Potrubí vodovodní ocelové závitové pozinkované svařované běžné DN 25</t>
  </si>
  <si>
    <t>-423151643</t>
  </si>
  <si>
    <t>"viz.v.č. D.1.2.2.2.02 - 07, 11"9</t>
  </si>
  <si>
    <t>722130234</t>
  </si>
  <si>
    <t>Potrubí vodovodní ocelové závitové pozinkované svařované běžné DN 32</t>
  </si>
  <si>
    <t>-80502001</t>
  </si>
  <si>
    <t>"viz.v.č. D.1.2.2.2.02 - 07, 11"5</t>
  </si>
  <si>
    <t>722130235</t>
  </si>
  <si>
    <t>Potrubí vodovodní ocelové závitové pozinkované svařované běžné DN 40</t>
  </si>
  <si>
    <t>1039354333</t>
  </si>
  <si>
    <t>722130236</t>
  </si>
  <si>
    <t>Potrubí vodovodní ocelové závitové pozinkované svařované běžné DN 50</t>
  </si>
  <si>
    <t>1679360798</t>
  </si>
  <si>
    <t>"viz.v.č. D.1.2.2.2.02 - 07, 11"18</t>
  </si>
  <si>
    <t>722130803</t>
  </si>
  <si>
    <t xml:space="preserve">Demontáž potrubí ocelové pozinkované závitové </t>
  </si>
  <si>
    <t>1078926224</t>
  </si>
  <si>
    <t>722170804</t>
  </si>
  <si>
    <t xml:space="preserve">Demontáž rozvodů vody z plastů </t>
  </si>
  <si>
    <t>1706918427</t>
  </si>
  <si>
    <t>722174002</t>
  </si>
  <si>
    <t>Potrubí vodovodní plastové PPR svar polyfúze PN 16 D 20x2,8 mm</t>
  </si>
  <si>
    <t>1907089093</t>
  </si>
  <si>
    <t>"viz.v.č. D.1.2.2.2.02 - 07, 10"308,5</t>
  </si>
  <si>
    <t>722174003</t>
  </si>
  <si>
    <t>Potrubí vodovodní plastové PPR svar polyfúze PN 16 D 25x3,5 mm</t>
  </si>
  <si>
    <t>227572227</t>
  </si>
  <si>
    <t>"viz.v.č. D.1.2.2.2.02 - 07, 10"73,5</t>
  </si>
  <si>
    <t>722174004</t>
  </si>
  <si>
    <t>Potrubí vodovodní plastové PPR svar polyfúze PN 16 D 32x4,4 mm</t>
  </si>
  <si>
    <t>1458138210</t>
  </si>
  <si>
    <t>"viz.v.č.D.1.2.2.2.02 - 07, 10"92</t>
  </si>
  <si>
    <t>722174005</t>
  </si>
  <si>
    <t>Potrubí vodovodní plastové PPR svar polyfúze PN 16 D 40x5,5 mm</t>
  </si>
  <si>
    <t>1021410064</t>
  </si>
  <si>
    <t>"viz.v.č. D.1.2.2.2.02 - 07, 10"79</t>
  </si>
  <si>
    <t>722174006</t>
  </si>
  <si>
    <t>Potrubí vodovodní plastové PPR svar polyfúze PN 16 D 50x6,9 mm</t>
  </si>
  <si>
    <t>-1384122</t>
  </si>
  <si>
    <t>"viz. v.č. D.1.2.2.2.02 - 07, 10"33,5</t>
  </si>
  <si>
    <t>722174007</t>
  </si>
  <si>
    <t>Potrubí vodovodní plastové PPR svar polyfúze PN 16 D 63x8,6 mm</t>
  </si>
  <si>
    <t>-1261973949</t>
  </si>
  <si>
    <t>"viz.v.č. D.1.2.2.2.02 - 07, 10"21</t>
  </si>
  <si>
    <t>722190901</t>
  </si>
  <si>
    <t>Uzavření nebo otevření vodovodního potrubí při opravách</t>
  </si>
  <si>
    <t>-1563899270</t>
  </si>
  <si>
    <t>722220121</t>
  </si>
  <si>
    <t>Nástěnka pro baterii G 1/2" s jedním závitem</t>
  </si>
  <si>
    <t>pár</t>
  </si>
  <si>
    <t>-14785024</t>
  </si>
  <si>
    <t>722240122</t>
  </si>
  <si>
    <t>Kohout kulový plastový PPR DN 20</t>
  </si>
  <si>
    <t>-829996679</t>
  </si>
  <si>
    <t>"viz.v.č. D.1.2.2.2.02 - 07, 10"18</t>
  </si>
  <si>
    <t>722240123</t>
  </si>
  <si>
    <t>Kohout kulový plastový PPR DN 25</t>
  </si>
  <si>
    <t>284129673</t>
  </si>
  <si>
    <t>"viz.v.č. D.1.2.2.2.02 - 07, 10"7</t>
  </si>
  <si>
    <t>722240124</t>
  </si>
  <si>
    <t>Kohout kulový plastový PPR DN 32</t>
  </si>
  <si>
    <t>1253973625</t>
  </si>
  <si>
    <t>"viz.v.č D.1.2.2.2.02 - 07, 10"8</t>
  </si>
  <si>
    <t>722240125</t>
  </si>
  <si>
    <t>Kohout kulový plastový PPR DN 40</t>
  </si>
  <si>
    <t>-1394690540</t>
  </si>
  <si>
    <t>"viz.v.č. D.1.2.2.2.02 - 07, 10"2</t>
  </si>
  <si>
    <t>722240126</t>
  </si>
  <si>
    <t>Kohout kulový plastový PPR DN 50</t>
  </si>
  <si>
    <t>1794077592</t>
  </si>
  <si>
    <t>"viz.v.č. v"1</t>
  </si>
  <si>
    <t>722250133</t>
  </si>
  <si>
    <t>Hydrantový systém s tvarově stálou hadicí D 25 x 30 m celoplechový</t>
  </si>
  <si>
    <t>-2007849</t>
  </si>
  <si>
    <t xml:space="preserve">Poznámka k položce:_x000d_
H – Vnitřní hydrantový systém_x000d_
-	vnitřní hydrantový systém, montáž do zdi_x000d_
-	hydrantová skříň z ocelového plechu, provedení s plnými dvířky, barva bílá RAL 9003, rozměry skříně 650x650x285 mm_x000d_
-	vystrojení: tvarově stálá hadice PH – stabil D 25, délka hadice 30 m, kulový ventil D 25 z poniklované mosazi, propojovací hadice_x000d_
</t>
  </si>
  <si>
    <t>"viz.v.č. D.1.2.2.2.12 - 17"6</t>
  </si>
  <si>
    <t>722290234</t>
  </si>
  <si>
    <t>Proplach a dezinfekce vodovodního potrubí DN do 80</t>
  </si>
  <si>
    <t>968363057</t>
  </si>
  <si>
    <t>722290249</t>
  </si>
  <si>
    <t>Zkouška těsnosti vodovodního potrubí plastového DN přes 40 do 90</t>
  </si>
  <si>
    <t>1148979784</t>
  </si>
  <si>
    <t>998722203</t>
  </si>
  <si>
    <t>Přesun hmot procentní pro vnitřní vodovod v objektech v přes 12 do 24 m</t>
  </si>
  <si>
    <t>-949244379</t>
  </si>
  <si>
    <t>R-7222311</t>
  </si>
  <si>
    <t>D+M Rohový ventil pro připojení baterie</t>
  </si>
  <si>
    <t>-1653365230</t>
  </si>
  <si>
    <t>R-7222401</t>
  </si>
  <si>
    <t>D+M Hlavní uzávěr vody - kulový kohout DN 63</t>
  </si>
  <si>
    <t>727361444</t>
  </si>
  <si>
    <t>R-7225001</t>
  </si>
  <si>
    <t>D+M Protipožární manžeta pro potrubí DN 32</t>
  </si>
  <si>
    <t>-1740072658</t>
  </si>
  <si>
    <t>R-7225002</t>
  </si>
  <si>
    <t>D+M Protipožární manžeta pro potrubí DN 40</t>
  </si>
  <si>
    <t>454272407</t>
  </si>
  <si>
    <t>R-7225003</t>
  </si>
  <si>
    <t>D+M Protipožární manžeta pro potrubí DN 63</t>
  </si>
  <si>
    <t>-971392969</t>
  </si>
  <si>
    <t>R-7225005</t>
  </si>
  <si>
    <t>D+M Protipožární manžeta pro potrubí DN 50</t>
  </si>
  <si>
    <t>-458449105</t>
  </si>
  <si>
    <t>R-7225034</t>
  </si>
  <si>
    <t xml:space="preserve">Hygienický rozbor vody </t>
  </si>
  <si>
    <t>121376903</t>
  </si>
  <si>
    <t>R-7225036</t>
  </si>
  <si>
    <t xml:space="preserve">D+M podružné měření vody </t>
  </si>
  <si>
    <t>174997474</t>
  </si>
  <si>
    <t>R-7225060</t>
  </si>
  <si>
    <t>D+M Filtr pro zachycení mechynických nečistot vody za HUV</t>
  </si>
  <si>
    <t>524169131</t>
  </si>
  <si>
    <t>R-7225062</t>
  </si>
  <si>
    <t>D+M Vypuštěcí ventil, kulový kohout, zpětná klapka na požárním potrubí DN 50</t>
  </si>
  <si>
    <t>1677882470</t>
  </si>
  <si>
    <t>R-7225066</t>
  </si>
  <si>
    <t>D+M požární tmel na potubí</t>
  </si>
  <si>
    <t>-1125997540</t>
  </si>
  <si>
    <t>R-7225071</t>
  </si>
  <si>
    <t>-927117001</t>
  </si>
  <si>
    <t>R-7225072</t>
  </si>
  <si>
    <t>D+M Štítek HUV</t>
  </si>
  <si>
    <t>1287433606</t>
  </si>
  <si>
    <t>R-7225074</t>
  </si>
  <si>
    <t>D+M Vystrojení zásobníku (kulový kohout, vypouštěcí kohout, zpětná klapka, manometr, pojistný ventil)</t>
  </si>
  <si>
    <t>308468450</t>
  </si>
  <si>
    <t>R-7225075</t>
  </si>
  <si>
    <t>D+M Cirkulační čerpadlo pro oběh teplé vody H max. 1m</t>
  </si>
  <si>
    <t>-2065960082</t>
  </si>
  <si>
    <t>R-7225076</t>
  </si>
  <si>
    <t>D+M Štítky pro uzavírací kouhouty umístěné v 1.PP</t>
  </si>
  <si>
    <t>-167661381</t>
  </si>
  <si>
    <t>R-7225077</t>
  </si>
  <si>
    <t>D+M Štítek na potrubí označení " Požární Voda"</t>
  </si>
  <si>
    <t>-1815945325</t>
  </si>
  <si>
    <t>723</t>
  </si>
  <si>
    <t>Zdravotechnika - vnitřní plynovod</t>
  </si>
  <si>
    <t>723111203</t>
  </si>
  <si>
    <t>Potrubí ocelové závitové černé bezešvé svařované běžné DN 20</t>
  </si>
  <si>
    <t>-576809834</t>
  </si>
  <si>
    <t>723120805</t>
  </si>
  <si>
    <t xml:space="preserve">Demontáž potrubí ocelové </t>
  </si>
  <si>
    <t>-1116550138</t>
  </si>
  <si>
    <t>"Demontáž vnitřního potrubí plynu od ostatních spotřebičů"35</t>
  </si>
  <si>
    <t>723190901</t>
  </si>
  <si>
    <t>Uzavření,otevření plynovodního potrubí při opravě</t>
  </si>
  <si>
    <t>CS ÚRS 2024 01</t>
  </si>
  <si>
    <t>-438418236</t>
  </si>
  <si>
    <t>723190907</t>
  </si>
  <si>
    <t>Odvzdušnění nebo napuštění plynovodního potrubí</t>
  </si>
  <si>
    <t>-998047630</t>
  </si>
  <si>
    <t>723190909</t>
  </si>
  <si>
    <t>Zkouška těsnosti potrubí plynovodního</t>
  </si>
  <si>
    <t>1744247840</t>
  </si>
  <si>
    <t>R-7234000</t>
  </si>
  <si>
    <t>Označení trubek - žluté pásky / nátěr</t>
  </si>
  <si>
    <t>-1267198964</t>
  </si>
  <si>
    <t>R-7234001</t>
  </si>
  <si>
    <t>Napojení nového vnitřního rozvodu plynu na stávající rozvod plynu</t>
  </si>
  <si>
    <t>-1300183343</t>
  </si>
  <si>
    <t>725</t>
  </si>
  <si>
    <t>Zdravotechnika - zařizovací předměty</t>
  </si>
  <si>
    <t>725112022</t>
  </si>
  <si>
    <t>Klozet keramický závěsný s hlubokým splachováním odpad vodorovný</t>
  </si>
  <si>
    <t>-49560405</t>
  </si>
  <si>
    <t>Poznámka k položce:_x000d_
WCz - Klozet keramický závěsný bez oplachového okruhu, včetně prkénka a poklopu - viz. technické podmínky výrobků</t>
  </si>
  <si>
    <t>"viz.v.č. D.D.1.2.2.2.12 - 17"21</t>
  </si>
  <si>
    <t>725113914</t>
  </si>
  <si>
    <t>Montáž manžety WC</t>
  </si>
  <si>
    <t>1328039198</t>
  </si>
  <si>
    <t>"viz.v.c. D.1.2.2.2.12 - 17"23</t>
  </si>
  <si>
    <t>28651610</t>
  </si>
  <si>
    <t>Manžeta flexi WC</t>
  </si>
  <si>
    <t>1586013245</t>
  </si>
  <si>
    <t>"viz.v.c.D.1.2.2.2.12 - 17"23</t>
  </si>
  <si>
    <t>725121023</t>
  </si>
  <si>
    <t>Splachovač automatický pisoáru s napájením skupinový</t>
  </si>
  <si>
    <t>-2028281681</t>
  </si>
  <si>
    <t xml:space="preserve">Poznámka k položce:_x000d_
_x000d_
_x000d_
-	bílé, rozměry cca 310 x 340 x 540 mm, včetně upevňovací sady, průtok 0,3 – 0,7 l/s, vnitřní přívod, zadní odpad_x000d_
-	součástí automatický infračervený splachovač pisoáru s elektronikou ALS, s integrovaným zdrojem, samočinné splachování po 24 hodinách od posledního sepnutí ventilu, krycí deska nerez_x000d_
</t>
  </si>
  <si>
    <t>725219105</t>
  </si>
  <si>
    <t xml:space="preserve">Montáž umyvadla  pro invalidy vč.   montáže podomítkového sifonu a baterie</t>
  </si>
  <si>
    <t>-1873136365</t>
  </si>
  <si>
    <t>"viz.v.c. D.1.2.2.2.12 - 17"1</t>
  </si>
  <si>
    <t>642137911</t>
  </si>
  <si>
    <t xml:space="preserve">podomítkový sifon </t>
  </si>
  <si>
    <t>758923747</t>
  </si>
  <si>
    <t>"viz.v.c.D.1.2.2.2.12 - 17"1</t>
  </si>
  <si>
    <t>551440471</t>
  </si>
  <si>
    <t>baterie umyvadlová páková stojánková - pro invalidy - viz. technické podmínky výrobků</t>
  </si>
  <si>
    <t>-471987557</t>
  </si>
  <si>
    <t>642137910</t>
  </si>
  <si>
    <t xml:space="preserve">umyvadlo keramické s otvorem pro baterii pro invalidy  bílé  640x550</t>
  </si>
  <si>
    <t>vlastní</t>
  </si>
  <si>
    <t>-505309553</t>
  </si>
  <si>
    <t>725829121</t>
  </si>
  <si>
    <t>Montáž baterie umyvadlové nástěnné pákové a klasické ostatní typ</t>
  </si>
  <si>
    <t>-380350187</t>
  </si>
  <si>
    <t>"viz.v.c. D.1.2.2.2.12 - 17"2</t>
  </si>
  <si>
    <t>R-7256090</t>
  </si>
  <si>
    <t>Bateria nástěnná výlevka</t>
  </si>
  <si>
    <t>-727755936</t>
  </si>
  <si>
    <t>725980122</t>
  </si>
  <si>
    <t xml:space="preserve">D+M Dvířka 200x400 mm (pro čistící kusy) - viz. technické podmínky výrobků </t>
  </si>
  <si>
    <t>-694262761</t>
  </si>
  <si>
    <t>"pročist. kusy"19</t>
  </si>
  <si>
    <t>725980126</t>
  </si>
  <si>
    <t>D+M Mřížka 200x200 mm (pro přivzdušňovací hlavice)</t>
  </si>
  <si>
    <t>-1088492573</t>
  </si>
  <si>
    <t>725980128</t>
  </si>
  <si>
    <t>D+M Dvířka 200x200 mm obyčejné (pro vodovodní kohouty)</t>
  </si>
  <si>
    <t>-1342140342</t>
  </si>
  <si>
    <t>998725203</t>
  </si>
  <si>
    <t>Přesun hmot procentní pro zařizovací předměty v objektech v přes 12 do 24 m</t>
  </si>
  <si>
    <t>1639421872</t>
  </si>
  <si>
    <t>R-7251123</t>
  </si>
  <si>
    <t xml:space="preserve">Klozet keramický závěsný na nosné stěny s hlubokým splachováním odpad vodorovný - pro invalidy </t>
  </si>
  <si>
    <t>1926079381</t>
  </si>
  <si>
    <t>"viz.v.č. D.1.2.2.2.12 - 17"1</t>
  </si>
  <si>
    <t>R-7251126</t>
  </si>
  <si>
    <t>Klozet keramický závěsný s hlubokým splachováním odpad vodorovný s bidetovou funkcí</t>
  </si>
  <si>
    <t>-1654923386</t>
  </si>
  <si>
    <t>Poznámka k položce:_x000d_
WCz+B - Klozet keramický závěsný s bidetovou funkcí, včetně prkénka a poklopu - viz. technické podmínky výrobků</t>
  </si>
  <si>
    <t>"viz.v.č. D.D.1.2.2.2.12 - 17"1</t>
  </si>
  <si>
    <t>R-7251140</t>
  </si>
  <si>
    <t xml:space="preserve">Montáž manžety výlevky </t>
  </si>
  <si>
    <t>-1218283901</t>
  </si>
  <si>
    <t>R-72590</t>
  </si>
  <si>
    <t>manžeta výlevky</t>
  </si>
  <si>
    <t>1554584624</t>
  </si>
  <si>
    <t>R-7252116</t>
  </si>
  <si>
    <t xml:space="preserve">D+M - UM1 - Umyvadlo keramické s otvorem pro baterii, hranaté 550 mm, </t>
  </si>
  <si>
    <t>1196468364</t>
  </si>
  <si>
    <t xml:space="preserve">Poznámka k položce:_x000d_
UM1 – umyvadlo menší _x000d_
-	bílé, obdélníkové umyvadlo, rozměry cca 550 x 360 mm, výška 150 mm, s otvorem pro stojánkovou baterii, s přepadem_x000d_
-	umyvadlový sifon s výpustí click-clack, materiál mosaz, barva zlatá kartáčovaná_x000d_
</t>
  </si>
  <si>
    <t>"viz.v.č.D.1.2.2.2.12 - 17"10</t>
  </si>
  <si>
    <t>R-7252117</t>
  </si>
  <si>
    <t xml:space="preserve">D+M - UUM2 - Umyvadlo keramické s otvorem pro baterii, hranaté 650 mm, bílé </t>
  </si>
  <si>
    <t>1463403845</t>
  </si>
  <si>
    <t xml:space="preserve">Poznámka k položce:_x000d_
UM2 – umyvadlo větší_x000d_
-	bílé, obdélníkové umyvadlo, rozměry cca 650 x 460 mm, výška 160 mm, s otvorem pro stojánkovou baterii, s přepadem_x000d_
_x000d_
</t>
  </si>
  <si>
    <t>"viz.v.č.D.1.2.2.2.12 - 17"13</t>
  </si>
  <si>
    <t>R-7252118</t>
  </si>
  <si>
    <t>D+M - Umyvadlový sifon s výpustí, materiál mosaz, barva zlatá kartáčovaná</t>
  </si>
  <si>
    <t>838485562</t>
  </si>
  <si>
    <t xml:space="preserve">Poznámka k položce:_x000d_
UM1, UM2 – umyvadlový sifon_x000d_
-	umyvadlový sifon s výpustí click-clack, materiál mosaz, barva zlatá kartáčovaná_x000d_
-	určeno pro místnosti 1.01, 1.05, 1.09, 2.01, 2.03, 2.07, 2.08, 2.09, 3.01, 3.04, 4.01, 4.03, 4.07, 5.01, 5.04_x000d_
_x000d_
_x000d_
</t>
  </si>
  <si>
    <t>"viz.v.č.D.1.2.2.2.12 - 17"15</t>
  </si>
  <si>
    <t>R-7252119</t>
  </si>
  <si>
    <t>D+M - Umyvadlový sifon s výpustí, materiál matná nerez</t>
  </si>
  <si>
    <t>-722597679</t>
  </si>
  <si>
    <t xml:space="preserve">Poznámka k položce:_x000d_
UM1, UM2 – umyvadlový sifon_x000d_
-	umyvadlový sifon s výpustí, materiál matná nerez_x000d_
-	určeno pro místnosti 0.14, 1.14, 2.11, 3.13, 5.11, 5.12, 5.13_x000d_
</t>
  </si>
  <si>
    <t>"viz.v.č.D.1.2.2.2.12 - 17"8</t>
  </si>
  <si>
    <t>R-7252120</t>
  </si>
  <si>
    <t>D+M - Montáž umyvadlového pultu, včetně umyvadel a sifonu</t>
  </si>
  <si>
    <t>270318658</t>
  </si>
  <si>
    <t>Poznámka k položce:_x000d_
UP1 – umyvadlový pult – místnost č. 4.12_x000d_
-	dva obdélníková umyvadla pod desku, bez otvoru pro kohoutek, s přepadem, součástí matný nerezový sifon_x000d_
-	vnější rozměry umyvadla cca 565 mm x 400 mm, vnitřní rozměry umyvadla _x000d_
cca 495 x 330 mm, výška 195 mm_x000d_
-	umyvadlový pult je složen z nástěnné konstrukce, která nese horní desku a boční stěny, celkové rozměry šířka 500 mm, délka 1840 mm (možno upravit podle tl. navazujícího keramického obkladu stěn)_x000d_
-	horní deska materiál umělý kámen, barva bílá, jeden celistvý kus_x000d_
-	pohledová vrstva bočních stěn stejný jako zvolený obklad stěn (na výšku jednoho formátu), spára ve stejné barvě_x000d_
_x000d_
_x000d_
_x000d_
UP1 - Umyvadlo keramické pod desku, rozměry cca 565 x 400 mm, bílé, obdélníkové - 2 sk/1 pult_x000d_
UP1 - Umyvadlový sifon s výpustí, materiál matná nerez 2 ks/1 pult</t>
  </si>
  <si>
    <t>"viz.v.č.D.1.2.2.2.12 - 17"4</t>
  </si>
  <si>
    <t>R-7252121</t>
  </si>
  <si>
    <t>1246845473</t>
  </si>
  <si>
    <t>Poznámka k položce:_x000d_
UP2 – umyvadlový pult – místnost č. 1.12, 2.10, 3.14_x000d_
-	tři obdélníková umyvadla pod desku, bez otvoru pro kohoutek, s přepadem, součástí matný nerezový sifon_x000d_
-	vnější rozměry umyvadla cca 565 mm x 400 mm, vnitřní rozměry umyvadla -_x000d_
cca 495 x 330 mm, výška 195 mm_x000d_
-	umyvadlový pult je složen z nástěnné konstrukce, která nese horní desku a boční stěny, celkové rozměry šířka 500 mm, délka 2700 mm _x000d_
-	horní deska materiál umělý kámen, barva bílá, jeden celistvý kus_x000d_
-	pohledová vrstva bočních stěn stejný jako zvolený obklad stěn (na výšku jednoho formátu), spára ve stejné barvě_x000d_
			_x000d_
_x000d_
 _x000d_
_x000d_
UP2 - Umyvadlo keramické pod desku, rozměry cca 565 x 400 mm, bílé, obdélníkové	kus	3,00/1 pult_x000d_
UP2 - Umyvadlový sifon s výpustí, materiál matná nerez	kus	3 ks/1 pult</t>
  </si>
  <si>
    <t>"viz.v.č.D.1.2.2.2.12 - 17"3</t>
  </si>
  <si>
    <t>R-7253311</t>
  </si>
  <si>
    <t xml:space="preserve">Výlevka bez výtokových armatur keramická závěsná se sklopnou plastovou mřížkou 500 mm - D+M </t>
  </si>
  <si>
    <t>-220248389</t>
  </si>
  <si>
    <t xml:space="preserve">Poznámka k položce:_x000d_
závěsná, vč. splachovací nádržky </t>
  </si>
  <si>
    <t>"viz.v.c.D.1.2.2.2.12 - 17"2</t>
  </si>
  <si>
    <t>R-7254101</t>
  </si>
  <si>
    <t>D+M V01 - nástěnný dávkovač tekutého mýdla</t>
  </si>
  <si>
    <t>2041183949</t>
  </si>
  <si>
    <t>Poznámka k položce:_x000d_
vč. kotvení a dodávky kotevních prvků _x000d_
Vybavení WC a předsíněk_x000d_
-	V01 - nástěnný dávkovač tekutého mýdla, provedení nerez_x000d_
-	V02 - zásobník pro toaletní papír, materiál broušená nerez ocel, povrchová úprava nerez ocel matná_x000d_
-	V03 – zásobník hygienických sáčků, materiál broušená nerez ocel, povrchová úprava nerez ocel matná_x000d_
-	V04 – čistící sada, záchodová štětka a držák, nádobka nízká z matovaného skla, ostatní materiál nerez matná_x000d_
-	V05 - odpadkový koš nášlapný, hranatý, objem 5L, s vyjímatelnou nádobkou, tiché dovírání, materiál nerez ocel a plast, povrchová úprava broušená nerez_x000d_
-	V06 - háček na oděvy jednoduchý, povrchová úprava broušená nerez_x000d_
-	V07 – osoušeč rukou, s HEPA filtrem, doba sušení 12 s, provedení povrchové úpravy bílá, napojení na elektro síť_x000d_
-	</t>
  </si>
  <si>
    <t>R-7254102</t>
  </si>
  <si>
    <t>D+M V02 - zásobník toaletního papíru</t>
  </si>
  <si>
    <t>-395947069</t>
  </si>
  <si>
    <t>R-7254103</t>
  </si>
  <si>
    <t>D+M V03 - zásobník hygienických sáčků</t>
  </si>
  <si>
    <t>697541233</t>
  </si>
  <si>
    <t>R-7254104</t>
  </si>
  <si>
    <t>D+M V04 - čistící sada (záchodová štětka a držák)</t>
  </si>
  <si>
    <t>1810719630</t>
  </si>
  <si>
    <t>R-7254105</t>
  </si>
  <si>
    <t>D+M V05 - odpadkový koš náslapný s víkem, 5L</t>
  </si>
  <si>
    <t>1443932353</t>
  </si>
  <si>
    <t>R-7254106</t>
  </si>
  <si>
    <t>D+M V06 - háček na oděvy jednoduchý</t>
  </si>
  <si>
    <t>505327265</t>
  </si>
  <si>
    <t>R-7254107</t>
  </si>
  <si>
    <t xml:space="preserve">D+M V07 - osoušeč rukou s HEPA filtrem, </t>
  </si>
  <si>
    <t>1894260276</t>
  </si>
  <si>
    <t>R-7254108</t>
  </si>
  <si>
    <t>D+M V08 - zrcadlo sklopné pro invalidu</t>
  </si>
  <si>
    <t>-501371769</t>
  </si>
  <si>
    <t>Poznámka k položce:_x000d_
vč. kotvení a dodávky kotevních prvků _x000d_
-	V08 - zrcadlo sklopné nad umyvadlem (spodní hrana ve výši max. 900 mm nad podlahou) rozměry cca 400 x 600 mm (š x v), rámeček nerez	</t>
  </si>
  <si>
    <t>R-7254109</t>
  </si>
  <si>
    <t>D+M V09 - zrcadlo rozměry 600x800 mm</t>
  </si>
  <si>
    <t>-1186268907</t>
  </si>
  <si>
    <t>Poznámka k položce:_x000d_
vč. lepení a dodávky lepidla_x000d_
_x000d_
-	V09 – zrcadlo místo keramického obkladu stěn, výška zrcadla 4x výška formátu obkladu (výška cca 800 mm), umístění ve výšce cca 1020 mm od podlahy_x000d_
•	m.č. 0.14 – rozměry 600x800 mm (ŠxV) na střed umyvadla_x000d_
•	m.č. 1.12 – rozměry 2700x800 mm (ŠxV) šířka stejná jako umyvad. pult_x000d_
•	m.č. 1.14 – rozměry 600x800 mm (ŠxV) na střed umyvadla_x000d_
•	m.č. 2.10 – rozměry 2700x800 mm (ŠxV) šířka stejná jako umyvad. pult_x000d_
•	m.č. 2.11 – rozměry 1300x800 mm (ŠxV)_x000d_
•	m.č. 3.13 – rozměry 1595x800 mm (ŠxV)_x000d_
•	m.č. 3.14 – rozměry 2700x800 mm (ŠxV) šířka stejná jako umyvad. pult_x000d_
•	m.č. 4.12 – rozměry 1840x800 mm (ŠxV) šířka stejná jako umyvad. pult_x000d_
•	m.č. 5.11 – rozměry 1020x800 mm (ŠxV)_x000d_
•	m.č. 5.12 – rozměry 1716x800 mm (ŠxV)_x000d_
•	m.č. 5.13 – rozměry 600x800 mm (ŠxV) na střed umyvadla_x000d_
	</t>
  </si>
  <si>
    <t>R-7254110</t>
  </si>
  <si>
    <t>D+M V09 - zrcadlo rozměry 2700x800 mm</t>
  </si>
  <si>
    <t>-548562304</t>
  </si>
  <si>
    <t>R-7254111</t>
  </si>
  <si>
    <t>D+M V09 - zrcadlo rozměry 1300x800 mm</t>
  </si>
  <si>
    <t>-1227420469</t>
  </si>
  <si>
    <t>R-7254112</t>
  </si>
  <si>
    <t>D+M V09 - zrcadlo rozměry 1595x800 mm</t>
  </si>
  <si>
    <t>-1964646699</t>
  </si>
  <si>
    <t>R-7254113</t>
  </si>
  <si>
    <t>D+M V09 - zrcadlo rozměry 1840x800 mm</t>
  </si>
  <si>
    <t>-1639653205</t>
  </si>
  <si>
    <t>R-7254114</t>
  </si>
  <si>
    <t>D+M V09 - zrcadlo rozměry 1020x800 mm</t>
  </si>
  <si>
    <t>1965832404</t>
  </si>
  <si>
    <t>R-7254115</t>
  </si>
  <si>
    <t>D+M V09 - zrcadlo rozměry 1716x800 mm</t>
  </si>
  <si>
    <t>-1796118445</t>
  </si>
  <si>
    <t>R-7254500</t>
  </si>
  <si>
    <t xml:space="preserve">D+M OH - Maloobjemový elektrický zásobníkový  ohřívač vody, objem 4,6 L, pod odběrné místo</t>
  </si>
  <si>
    <t>701667285</t>
  </si>
  <si>
    <t xml:space="preserve">Poznámka k položce:_x000d_
OH – ohřívač vody_x000d_
-	maloobjemový elektrický zásobníkový ohřívač vody, určený pro jedno odběrné místo, instalace pod odběrné místo_x000d_
- 	objem 4,6 L, rozměry cca 338x290x278 mm (VxŠxHL), příkon topného tělesa _x000d_
1,5 kW_x000d_
</t>
  </si>
  <si>
    <t>R-7258201</t>
  </si>
  <si>
    <t>D+M sklopné madlo k WC s držákem toaletního papíru, nerezové, dl. 800 mm</t>
  </si>
  <si>
    <t>793788417</t>
  </si>
  <si>
    <t xml:space="preserve">Poznámka k položce:_x000d_
vč. kotvení a dodávky kotevních prvků _x000d_
Vybavení pro tělesně postižené - zakresleno na výkrese č. D.1.2.2.2.18_x000d_
-	sklopné madlo k WC, nerezové, délka 800 mm, s upevňovací deskou _x000d_
-	pevné madlo k WC, nerezové, délka 900 mm, s upevňovací deskou_x000d_
-	pevné nástěnné svislé madlo k umyvadlu, nerezové, délka 500 mm_x000d_
-	sklopné madlo ke sprše, nerezové, délka 800 mm_x000d_
-	kombinované madlo do sprchy, vodorovná i svislá část, pro zavěšení sprchového sedátka, nerezové, svislá část délky min. 500 mm, vodorovná část délky _x000d_
min. 600 mm_x000d_
-	sprchové sedátko sklopné, montáž na madlo, kostra nerez, sedátko a opěrka s plastových modelů, sedátko o rozměrech 450 x 450 mm, barva bílá_x000d_
-	univerzální rohová tyč na sprchový závěs s háčky, chromové provedení, tvar L (včetně sprchového závěsu)_x000d_
</t>
  </si>
  <si>
    <t>R-7258202</t>
  </si>
  <si>
    <t xml:space="preserve">D+M  pevné madlo k WC nerezové, dl.900 mm</t>
  </si>
  <si>
    <t>-404508446</t>
  </si>
  <si>
    <t>R-7258203</t>
  </si>
  <si>
    <t>D+M svislé madlo k umyvadlu, délka 500 mm nerez</t>
  </si>
  <si>
    <t>1488245680</t>
  </si>
  <si>
    <t>R-7258204</t>
  </si>
  <si>
    <t>D+M sklopné madlo ke sprše sklopné madlo ke sprše, nerezové, dl. 800 mm</t>
  </si>
  <si>
    <t>-465387026</t>
  </si>
  <si>
    <t>R-7258206</t>
  </si>
  <si>
    <t>Dodávka + montáž kombinované madlo ke sprše, nerezové, pro zavěšení sprchového sedátka</t>
  </si>
  <si>
    <t>1644602905</t>
  </si>
  <si>
    <t>R-7258207</t>
  </si>
  <si>
    <t>Dodávka + montáž svislé madlo ke sprše, délka 500 mm</t>
  </si>
  <si>
    <t>677260818</t>
  </si>
  <si>
    <t>R-7258208</t>
  </si>
  <si>
    <t>Dodávka + montáž sprchové sedátko sklopné</t>
  </si>
  <si>
    <t>733024649</t>
  </si>
  <si>
    <t>R-7258226</t>
  </si>
  <si>
    <t xml:space="preserve">D+M Baterie umyvadlová páková stojánková, povrch kartáčovaná zlatá -  viz. technické podmínky výrobků </t>
  </si>
  <si>
    <t>1480987328</t>
  </si>
  <si>
    <t xml:space="preserve">Poznámka k položce:_x000d_
Baterie umyvadlová_x000d_
-	stojánková páková baterie, kovová páka, s EKO kartuší, povrch kartáčovaná zlata_x000d_
-	výpustní rameno baterie opatřeno sítkem_x000d_
-	včetně hadiček na přívod vodu, hadička pro teplou vodu bude zaslepena a připevněna k umyvadlu tak, aby nebyla viditelná_x000d_
-	určeno pro místnosti 1.01, 1.05, 1.09, 2.01, 2.03, 2.07, 2.08, 2.09, 3.01, 3.04, 4.01, 4.03, 4.07, 5.01, 5.04_x000d_
</t>
  </si>
  <si>
    <t>"viz. v.č. D.1.2.2.2.12 - 17"15</t>
  </si>
  <si>
    <t>R-7258227</t>
  </si>
  <si>
    <t>D+M Baterie umyvadlová páková stojánková,chormový povrch</t>
  </si>
  <si>
    <t>-2032575678</t>
  </si>
  <si>
    <t xml:space="preserve">Poznámka k položce:_x000d_
Baterie umyvadlová_x000d_
-	stojánková páková baterie, kovová páka, s EKO kartuší, chromový povrch_x000d_
-	výpustní rameno baterie opatřeno sítkem, perlátor 5,7 l/min_x000d_
-	včetně hadiček na přívod vodu_x000d_
-	určeno pro místnosti 0.14, 1.12, 1.14, 2.10, 2.11, 3.13, 3.14, 4.12, 5.11, 5.12, 5.13_x000d_
_x000d_
</t>
  </si>
  <si>
    <t>"viz. v.č. D.1.2.2.2.12 - 17"19</t>
  </si>
  <si>
    <t>R-7258291</t>
  </si>
  <si>
    <t xml:space="preserve">D+M -Sprchová baterie sekvenční termostatická, včetně ruční sprchy a přívodní hadice - viz. technické podmínky výrobků </t>
  </si>
  <si>
    <t>-129590034</t>
  </si>
  <si>
    <t xml:space="preserve">Poznámka k položce:_x000d_
SB – Sprchová sekvenční termostatická baterie, místnost č._x000d_
-	sprchová sekvenční termostatická baterie, otáčením ovládací páky z pravé na levou stranu dochází k výtoku a zároveň plynulému nastavení teploty_x000d_
-	ochrana při dotyku s povrchem baterie proti popálení a blokaci max. teploty vody, průtok 8L/min při tlaku vody 3 bary_x000d_
-	hladká vnitřní úprava těla – prevence proti bakteriím_x000d_
-	součástí sprchová sestava s pojezdem – sprchová tyč, sprchová hadice, ruční sprcha_x000d_
</t>
  </si>
  <si>
    <t>"viz. v.č. D.1.2.2.2.12 - 17"2</t>
  </si>
  <si>
    <t>R-7258292</t>
  </si>
  <si>
    <t>D+M Univerzální sprchová tyč na sprchový závěs s háčky, tvar L, provedení chrom, včetně sprchového závěsu</t>
  </si>
  <si>
    <t>887451913</t>
  </si>
  <si>
    <t>R-7259088</t>
  </si>
  <si>
    <t>D+M Podomítkový kombinovaný pračkový sifon s připojením</t>
  </si>
  <si>
    <t>1528905514</t>
  </si>
  <si>
    <t>R-7259089</t>
  </si>
  <si>
    <t>D+M Podomítkový klimatizační sifon</t>
  </si>
  <si>
    <t>2130879019</t>
  </si>
  <si>
    <t>726</t>
  </si>
  <si>
    <t>Zdravotechnika - předstěnové instalace</t>
  </si>
  <si>
    <t>726131001</t>
  </si>
  <si>
    <t>Instalační předstěna - umyvadlo do v 1120 mm se stojánkovou baterií do lehkých stěn s kovovou kcí</t>
  </si>
  <si>
    <t>1816777593</t>
  </si>
  <si>
    <t>"viz.v.c. D.1.2.2.2.12 - 17"6</t>
  </si>
  <si>
    <t>726131021</t>
  </si>
  <si>
    <t>Instalační předstěna pro pisoár v 1300 mm do lehkých stěn s kovovou kcí</t>
  </si>
  <si>
    <t>1242731049</t>
  </si>
  <si>
    <t>"viz.v.č. D.1.2.2.2.12 - 17"8</t>
  </si>
  <si>
    <t>726131041</t>
  </si>
  <si>
    <t>Instalační předstěna - klozet závěsný v 1120 mm s ovládáním zepředu do lehkých stěn s kovovou kcí</t>
  </si>
  <si>
    <t>-1630549526</t>
  </si>
  <si>
    <t>"viz.v.č. D.1.2.2.2.12 - 17"22</t>
  </si>
  <si>
    <t>R-7261310</t>
  </si>
  <si>
    <t xml:space="preserve">Instalační předstěna - klozet závěsný pro invalidy </t>
  </si>
  <si>
    <t>1766148285</t>
  </si>
  <si>
    <t>R-7261310.1</t>
  </si>
  <si>
    <t xml:space="preserve">Instalační předstěna - výlevka   do lehkých stěn s kovovou kcí</t>
  </si>
  <si>
    <t>-3529659</t>
  </si>
  <si>
    <t>-859864582</t>
  </si>
  <si>
    <t>R-7660001</t>
  </si>
  <si>
    <t xml:space="preserve">D+M dělící sanitární příčky HPL - viz. T01 - vč. kotvení, vč. dodávky kotevních a spojovacích prvků, vč. všech systémových příslušenství a doplňků </t>
  </si>
  <si>
    <t>-2017639426</t>
  </si>
  <si>
    <t>R-7660002</t>
  </si>
  <si>
    <t xml:space="preserve">D+M dělící sanitární příčky HPL - viz. T02 - vč. kotvení, vč. dodávky kotevních a spojovacích prvků, vč. všech systémových příslušenství a doplňků </t>
  </si>
  <si>
    <t>-1190251353</t>
  </si>
  <si>
    <t>Poznámka k položce:_x000d_
vč. dveří, kování a zámku</t>
  </si>
  <si>
    <t>R-7660003</t>
  </si>
  <si>
    <t xml:space="preserve">D+M dělící sanitární příčky HPL - viz. T03 - vč. kotvení, vč. dodávky kotevních a spojovacích prvků, vč. všech systémových příslušenství a doplňků </t>
  </si>
  <si>
    <t>-2038366419</t>
  </si>
  <si>
    <t>R-7660004</t>
  </si>
  <si>
    <t xml:space="preserve">D+M dělící sanitární příčky HPL - viz. T04 - vč. kotvení, vč. dodávky kotevních a spojovacích prvků, vč. všech systémových příslušenství a doplňků </t>
  </si>
  <si>
    <t>28051029</t>
  </si>
  <si>
    <t>R-7660005</t>
  </si>
  <si>
    <t xml:space="preserve">D+M dělící sanitární příčky HPL - viz. T05 - vč. kotvení, vč. dodávky kotevních a spojovacích prvků, vč. všech systémových příslušenství a doplňků </t>
  </si>
  <si>
    <t>506976630</t>
  </si>
  <si>
    <t>R-7660006</t>
  </si>
  <si>
    <t xml:space="preserve">D+M dělící sanitární příčky HPL - viz. T06- vč. kotvení, vč. dodávky kotevních a spojovacích prvků, vč. všech systémových příslušenství a doplňků </t>
  </si>
  <si>
    <t>-1567635481</t>
  </si>
  <si>
    <t>R-7660007</t>
  </si>
  <si>
    <t xml:space="preserve">D+M dělící sanitární příčky HPL - viz. T07- vč. kotvení, vč. dodávky kotevních a spojovacích prvků, vč. všech systémových příslušenství a doplňků </t>
  </si>
  <si>
    <t>-1062399211</t>
  </si>
  <si>
    <t>R-7660008</t>
  </si>
  <si>
    <t>-1629636736</t>
  </si>
  <si>
    <t>R-7660009</t>
  </si>
  <si>
    <t xml:space="preserve">D+M dělící sanitární příčky HPL - viz. T09- vč. kotvení, vč. dodávky kotevních a spojovacích prvků, vč. všech systémových příslušenství a doplňků </t>
  </si>
  <si>
    <t>526948551</t>
  </si>
  <si>
    <t>R-7231909</t>
  </si>
  <si>
    <t>Revize plynovodu</t>
  </si>
  <si>
    <t>-1842733908</t>
  </si>
  <si>
    <t>005 - Vzduchotechnika</t>
  </si>
  <si>
    <t xml:space="preserve"> </t>
  </si>
  <si>
    <t>D1 - Zařízení č.1 - CHLAZENÍ (KLIMATIZACE) UČEBEN, SBOROVNY A KABINETŮ.</t>
  </si>
  <si>
    <t xml:space="preserve">D2 - Zařízení č. 2 - VĚTRÁNÍ  HUDEBNY V 1.PP</t>
  </si>
  <si>
    <t xml:space="preserve">D3 - Zařízení č. 3 - VĚTRÁNÍ  ŠATEN V 1.PP</t>
  </si>
  <si>
    <t xml:space="preserve">D4 - </t>
  </si>
  <si>
    <t>D5 - Zařízení č. 4 - VĚTRÁNÍ CHODBY A WC V PODKROVÍ.</t>
  </si>
  <si>
    <t>D6 - Zařízení č. 5 - KLIMATIZACE (CHLAZENÍ) A VĚTRÁNÍ SERVEROVNY.</t>
  </si>
  <si>
    <t xml:space="preserve">D7 - Zařízení č. 6 - VĚTRÁNÍ KOUPELNY SE SPRCHOU A WC  U ZÁZEMÍ ÚKLIDU V 1.PP.</t>
  </si>
  <si>
    <t xml:space="preserve">D8 - Zařízení č. 7 - VĚTRÁNÍ WC ZTP SE SPRCHOU A WC UČITELŮ V 1.NP A 4.NP. </t>
  </si>
  <si>
    <t xml:space="preserve">D9 - Zařízení č. 8 - VĚTRÁNÍ WC UČITELŮ VE 2.NP A 3.NP. </t>
  </si>
  <si>
    <t xml:space="preserve">D10 - Zařízení č. 9 - VĚTRÁNÍ ŠATEN UČITELŮ, SKLADU A TECHNICKÉHO ZÁZEMÍ. </t>
  </si>
  <si>
    <t>D11 - POTRUBÍ VZT:</t>
  </si>
  <si>
    <t>D12 - Nátěry</t>
  </si>
  <si>
    <t>D13 - Přesun hmot</t>
  </si>
  <si>
    <t>D14 - Izolace:</t>
  </si>
  <si>
    <t>D15 - Stavební výpomoc:</t>
  </si>
  <si>
    <t>D1</t>
  </si>
  <si>
    <t>Zařízení č.1 - CHLAZENÍ (KLIMATIZACE) UČEBEN, SBOROVNY A KABINETŮ.</t>
  </si>
  <si>
    <t>Pol1</t>
  </si>
  <si>
    <t>Kompresor-kondenzátorová jednotka multi tzv. VRF systému, Qchl jmen=72,8 kW, Qt jmen=68,1kW (při -15°C), el.p. 31,52kW/400V/50Hz EER 2,31, COP 3,37, SEER 6,62, SCOP 4,11</t>
  </si>
  <si>
    <t>Poznámka k položce:_x000d_
1.01 D.1.2.4-2.2-01,08</t>
  </si>
  <si>
    <t>Pol2</t>
  </si>
  <si>
    <t>Vnitřní klimatizační jednotka nástěnná, Qchl=2,8kW, Qt=3,2kW, Qv=354až468m3/h, el.p.30W/230V/50Hz</t>
  </si>
  <si>
    <t>Poznámka k položce:_x000d_
1.03 D.1.2.4-2.2-04</t>
  </si>
  <si>
    <t>Pol3</t>
  </si>
  <si>
    <t>Vnitřní klimatizační jednotka podstropní, Qchl=5,6kW, Qt=6,3kW, Qv=720až810m3/h, el.p.130W/230V/50Hz</t>
  </si>
  <si>
    <t>Poznámka k položce:_x000d_
1.04 D.1.2.4-2.2-02 až 06</t>
  </si>
  <si>
    <t>Pol4</t>
  </si>
  <si>
    <t>Vnitřní klimatizační jednotka podstropní, Qchl=14,1kW, Qt=15,9kW, Qv=1200až1740m3/h, el.p.184W/230V/50Hz</t>
  </si>
  <si>
    <t>Poznámka k položce:_x000d_
1.05 D.1.2.4-2.2-05</t>
  </si>
  <si>
    <t>Pol5</t>
  </si>
  <si>
    <t>Vnitřní klimatizační jednotka nástěnná, Qchl=1,6kW, Qt=1,8kW, Qv=354až408m3/h, el.p.30W/230V/50Hz</t>
  </si>
  <si>
    <t>Poznámka k položce:_x000d_
1.06 D.1.2.4-2.2-06</t>
  </si>
  <si>
    <t>Pol6</t>
  </si>
  <si>
    <t>Vnitřní klimatizační jednotka nástěnná, Qchl=2,2kW, Qt=2,5kW, Qv=354až432m3/h, el.p.30W/230V/50Hz</t>
  </si>
  <si>
    <t>Poznámka k položce:_x000d_
1.07 D.1.2.4-2.2-03 až 05</t>
  </si>
  <si>
    <t>Pol7</t>
  </si>
  <si>
    <t xml:space="preserve">Dálkový kabelový ovladač  s češtinou na stěnu  vč. Kabelu 10m</t>
  </si>
  <si>
    <t>Poznámka k položce:_x000d_
1.08 D.1.2.4-2.2-01</t>
  </si>
  <si>
    <t>Pol8</t>
  </si>
  <si>
    <t>Centrální dotykový ovladač pro řízení až 64 vnitřních jednotek s přístupem přes internet 5" dispej</t>
  </si>
  <si>
    <t>Poznámka k položce:_x000d_
1.09 D.1.2.4-2.2-04</t>
  </si>
  <si>
    <t>Pol9</t>
  </si>
  <si>
    <t>Rozbočovač pro CU potrubí s plynem a kapalinou pro výkon od 44.9kW do 95,2kW</t>
  </si>
  <si>
    <t>Poznámka k položce:_x000d_
D.1.2.4-2.2-01,02</t>
  </si>
  <si>
    <t>Pol10</t>
  </si>
  <si>
    <t>Rozbočovač pro CU potrubí s plynem a kapalinou pro výkon od 22,5kW do 44,8kW</t>
  </si>
  <si>
    <t>Poznámka k položce:_x000d_
D.1.2.4-2.2-03,04</t>
  </si>
  <si>
    <t>Pol11</t>
  </si>
  <si>
    <t>Rozbočovač pro CU potrubí s plynem a kapalinou pro výkon do 22,4kW</t>
  </si>
  <si>
    <t>Poznámka k položce:_x000d_
D.1.2.4-2.2-02 až 06</t>
  </si>
  <si>
    <t>Pol12</t>
  </si>
  <si>
    <t xml:space="preserve">Potrubí z Cu pro vedení chladiva vč. izolace z vypěňovaného kaučuku a uchycení :- plyn/kap     - 6,4 mm</t>
  </si>
  <si>
    <t>bm</t>
  </si>
  <si>
    <t>Pol13</t>
  </si>
  <si>
    <t xml:space="preserve">Potrubí z Cu pro vedení chladiva vč. izolace z vypěňovaného kaučuku a uchycení :-  9,5 mm</t>
  </si>
  <si>
    <t>Pol14</t>
  </si>
  <si>
    <t>Potrubí z Cu pro vedení chladiva vč. izolace z vypěňovaného kaučuku a uchycení :- 12,7 mm</t>
  </si>
  <si>
    <t>Pol15</t>
  </si>
  <si>
    <t>Potrubí z Cu pro vedení chladiva vč. izolace z vypěňovaného kaučuku a uchycení :- 15,9 mm</t>
  </si>
  <si>
    <t>Pol16</t>
  </si>
  <si>
    <t>Potrubí z Cu pro vedení chladiva vč. izolace z vypěňovaného kaučuku a uchycení :- 19,1 mm</t>
  </si>
  <si>
    <t>Pol17</t>
  </si>
  <si>
    <t>Potrubí z Cu pro vedení chladiva vč. izolace z vypěňovaného kaučuku a uchycení :- 22,2 mm</t>
  </si>
  <si>
    <t>Pol18</t>
  </si>
  <si>
    <t>Potrubí z Cu pro vedení chladiva vč. izolace z vypěňovaného kaučuku a uchycení :- 28,6mm</t>
  </si>
  <si>
    <t>Pol19</t>
  </si>
  <si>
    <t>Potrubí z Cu pro vedení chladiva vč. izolace z vypěňovaného kaučuku a uchycení :- 34,9mm</t>
  </si>
  <si>
    <t>Pol20</t>
  </si>
  <si>
    <t>Doplnění chladiva R410a (cca21,28kg-nutno přepočíst dle skutečných tras)</t>
  </si>
  <si>
    <t>Pol21</t>
  </si>
  <si>
    <t xml:space="preserve">Prodrátování ovládací kabeláží  - jednotky s venkovními jednotkami - 2 žilový kabel JYTY 2x1mm, ovladače s jednotkami vč. Eventtuální plastové lišty k ovladačům</t>
  </si>
  <si>
    <t>Pol22</t>
  </si>
  <si>
    <t>Gumový pás pod venkovní jednotku tl. 5mm - šířka 50mm</t>
  </si>
  <si>
    <t>Poznámka k položce:_x000d_
-</t>
  </si>
  <si>
    <t>Pol23</t>
  </si>
  <si>
    <t>Ocelová pozinkovaná konstrukce pod venkovní jednotku, vč. Stojek vyrobit např. rám z JACKL 100x100x - 4,4m, stojky - JACKL 100x100x6-délka 200-4ks, patky 200x200-tl.6-4ks, + 8x kotvení na závit tyč a matky nebo systémová obdobná</t>
  </si>
  <si>
    <t>Poznámka k položce:_x000d_
D.1.2.4-2.2-01,08_x000d_
_x000d_
vč. betonového základu (výkop, odvoz zeminy na skládku, poplatek za skládkovné, dodávka betonu)</t>
  </si>
  <si>
    <t>Pol24</t>
  </si>
  <si>
    <t>Montáž VRV systému</t>
  </si>
  <si>
    <t>komp</t>
  </si>
  <si>
    <t>Pol25</t>
  </si>
  <si>
    <t>Zprovoznění (uvedení do provozu) + technické zabezpečení stavby</t>
  </si>
  <si>
    <t>D2</t>
  </si>
  <si>
    <t xml:space="preserve">Zařízení č. 2 - VĚTRÁNÍ  HUDEBNY V 1.PP</t>
  </si>
  <si>
    <t>Pol26</t>
  </si>
  <si>
    <t xml:space="preserve">Kompaktní  větrací jednotka s hrdly DN 200 nahoru pravá se dvěma ventilátory s EC motory, fitry kazetové - přívod  F7, odvod G3, el.p. 0,17/0,17kW/230V/50 Hz,  Qvp/o=550/550m3/h, pz=120/120Pa,  rotační rekuperační  výměník (účinnost 75%) s plynulou regula</t>
  </si>
  <si>
    <t>Poznámka k položce:_x000d_
2.01 D.1.2.4-2.2-01,08</t>
  </si>
  <si>
    <t>Pol27</t>
  </si>
  <si>
    <t>Montáž</t>
  </si>
  <si>
    <t>Pol28</t>
  </si>
  <si>
    <t>Ovládací dotykový panel nové regulace - bílý, vložen do otvoru v jednotce</t>
  </si>
  <si>
    <t>Poznámka k položce:_x000d_
2.02 D.1.2.4-2.2-01,08</t>
  </si>
  <si>
    <t>Pol29</t>
  </si>
  <si>
    <t>Pol30</t>
  </si>
  <si>
    <t>Prodrátování, zapojení čidel a ovladače, zprovoznění</t>
  </si>
  <si>
    <t>Pol31</t>
  </si>
  <si>
    <t xml:space="preserve">- prodrátování resp. Napojení jednotky na místní síť komunikační kabeláží  - FTP-ETHERNET 5E-kabel vč. Lišt a koncovek</t>
  </si>
  <si>
    <t>Pol32</t>
  </si>
  <si>
    <t>Pol33</t>
  </si>
  <si>
    <t>Čidlo CO2 - čidlo infračervené CO2, prostorové, 24V</t>
  </si>
  <si>
    <t>Poznámka k položce:_x000d_
2.03 D.1.2.4-2.2-01,08</t>
  </si>
  <si>
    <t>Pol34</t>
  </si>
  <si>
    <t>Pol35</t>
  </si>
  <si>
    <t xml:space="preserve">Uzavírací  klapa těsná DN 200 s servopohonem 24V s hav. fcí</t>
  </si>
  <si>
    <t>Poznámka k položce:_x000d_
2.04 D.1.2.4-2.2-08</t>
  </si>
  <si>
    <t>Pol36</t>
  </si>
  <si>
    <t>Pol37</t>
  </si>
  <si>
    <t>Zpětná klapka DN 200 násuvná, motýlová, pozinkovaná, ocelová pružina</t>
  </si>
  <si>
    <t>Poznámka k položce:_x000d_
2.05 D.1.2.4-2.2-08</t>
  </si>
  <si>
    <t>Pol38</t>
  </si>
  <si>
    <t>Pol39</t>
  </si>
  <si>
    <t>Přechod pro žaluzii 315x315 mm na kruhové potrubí DN200 - délka500mm - pozinkovaný plech</t>
  </si>
  <si>
    <t>Poznámka k položce:_x000d_
2.06 D.1.2.4-2.2-01,08</t>
  </si>
  <si>
    <t>Pol40</t>
  </si>
  <si>
    <t>Pol41</t>
  </si>
  <si>
    <t>Protidešťová žaluzie pozinkovaná 315x315mm,vč. Síta proti ptákům (oka 10x10mm)</t>
  </si>
  <si>
    <t>Poznámka k položce:_x000d_
2.07 D.1.2.4-2.2-01,08</t>
  </si>
  <si>
    <t>Pol42</t>
  </si>
  <si>
    <t>Pol43</t>
  </si>
  <si>
    <t>Výfuková/nasávací koleno 90° DN200 - sešikmená se sítem proti ptákům</t>
  </si>
  <si>
    <t>Poznámka k položce:_x000d_
2.08 D.1.2.4-2.2-01,08</t>
  </si>
  <si>
    <t>Pol44</t>
  </si>
  <si>
    <t>Pol45</t>
  </si>
  <si>
    <t>Tlumič hluku kruhový DN200-délka 900mm (útlum v 1kHz 23dB)</t>
  </si>
  <si>
    <t>Poznámka k položce:_x000d_
2.09 D.1.2.4-2.2-01</t>
  </si>
  <si>
    <t>Pol46</t>
  </si>
  <si>
    <t>Poznámka k položce:_x000d_
Neobsazeno</t>
  </si>
  <si>
    <t>Pol47</t>
  </si>
  <si>
    <t xml:space="preserve">Multidýza na kruh. potrubí 800x100   (15 ks natáčivých mikrodýz - nylonové bílé), rám z AL lakovaný RAL 9010 + regulace R1 800x100</t>
  </si>
  <si>
    <t>Poznámka k položce:_x000d_
2.11 D.1.2.4-2.2-01</t>
  </si>
  <si>
    <t>Pol48</t>
  </si>
  <si>
    <t>Pol49</t>
  </si>
  <si>
    <t>Plenum box pozink. 400x200- výška 200 (vertikální hrdlo DN 200mm )</t>
  </si>
  <si>
    <t>Poznámka k položce:_x000d_
2.12 D.1.2.4-2.2-01</t>
  </si>
  <si>
    <t>Pol50</t>
  </si>
  <si>
    <t>Pol51</t>
  </si>
  <si>
    <t>Výustka komfortní z Al. Jednoř. 400x200 RAL 9010, upínání šrouby</t>
  </si>
  <si>
    <t>Poznámka k položce:_x000d_
2.13 D.1.2.4-2.2-01</t>
  </si>
  <si>
    <t>Pol52</t>
  </si>
  <si>
    <t>Pol53</t>
  </si>
  <si>
    <t>Rychloupínací spona DN200 - odklápěcí, pozinkovaná vyložená pryží</t>
  </si>
  <si>
    <t>Poznámka k položce:_x000d_
2.14 D.1.2.4-2.2-08</t>
  </si>
  <si>
    <t>Pol54</t>
  </si>
  <si>
    <t>Pol55</t>
  </si>
  <si>
    <t>Hadice ohebná izolovaná tlumící DN 203mm, tl. Izolace 25 mm z AL+min. vlna</t>
  </si>
  <si>
    <t>Poznámka k položce:_x000d_
2.15 D.1.2.4-2.2-01,08</t>
  </si>
  <si>
    <t>Pol56</t>
  </si>
  <si>
    <t>D3</t>
  </si>
  <si>
    <t xml:space="preserve">Zařízení č. 3 - VĚTRÁNÍ  ŠATEN V 1.PP</t>
  </si>
  <si>
    <t>Pol57</t>
  </si>
  <si>
    <t xml:space="preserve">Kompaktní  větrací jednotka ve vertikálním provedení  vnitřním provedení s hrdly nahoru,  s dvěma ventilátory s EC motory, fitry kazetové - přívod/odvod F7/M5, el.p. 0,858/0,858kW/230V/50 Hz,  Qvp/o=1650/1650m3/h, pz=200/180Pa,  rekuperační rotační  výměn</t>
  </si>
  <si>
    <t xml:space="preserve">Poznámka k položce:_x000d_
3.01a  3.01b  (ovladač) D.1.2.4-2.2-01,08</t>
  </si>
  <si>
    <t>Pol58</t>
  </si>
  <si>
    <t>Pol59</t>
  </si>
  <si>
    <t>Pružná manžeta 400x200mm</t>
  </si>
  <si>
    <t>Poznámka k položce:_x000d_
3.02 D.1.2.4-2.2-08</t>
  </si>
  <si>
    <t>Pol60</t>
  </si>
  <si>
    <t>Pol61</t>
  </si>
  <si>
    <t xml:space="preserve">Uzavírací  klapa těsná 400x200 vč. Servopohonu s hav. Fcí na 24V</t>
  </si>
  <si>
    <t>Poznámka k položce:_x000d_
3.03 D.1.2.4-2.2-08</t>
  </si>
  <si>
    <t>Pol62</t>
  </si>
  <si>
    <t>Poznámka k položce:_x000d_
3.04 D.1.2.4-2.2-01</t>
  </si>
  <si>
    <t>Pol63</t>
  </si>
  <si>
    <t xml:space="preserve">- prodrátování silovou kabeláží ovladače a čidel - JYTY-O 2x1, JYTY-O 3x1, JYTY-O 4x1 a  vč. Lišt</t>
  </si>
  <si>
    <t>Pol64</t>
  </si>
  <si>
    <t>Pol65</t>
  </si>
  <si>
    <t>Zprovoznění s garancí za jednu jednotku</t>
  </si>
  <si>
    <t>Pol67</t>
  </si>
  <si>
    <t>Protidešťová žaluzie pozinkovaná 400x630mm, vč. pozink. Síta, RAL určí architekt na místě</t>
  </si>
  <si>
    <t>Poznámka k položce:_x000d_
3.06 D.1.2.4-2.2-01,08</t>
  </si>
  <si>
    <t>Pol68</t>
  </si>
  <si>
    <t>Pol69</t>
  </si>
  <si>
    <t xml:space="preserve">Výfuková/nasávací koleno pozinkované 90°  DN 315mm, se sítem proti ptákům</t>
  </si>
  <si>
    <t>Poznámka k položce:_x000d_
3.07 D.1.2.4-2.2-01,08</t>
  </si>
  <si>
    <t>Pol70</t>
  </si>
  <si>
    <t>Pol71</t>
  </si>
  <si>
    <t xml:space="preserve">Vložka tlumiče buňková o rozměru 197x497x1000 s náběhy na obou koncích,                   Útlum ve 250Hz 19dB mat. pozink plech a min. vlna</t>
  </si>
  <si>
    <t>Poznámka k položce:_x000d_
3.08 D.1.2.4-2.2-01,08</t>
  </si>
  <si>
    <t>Pol72</t>
  </si>
  <si>
    <t>Pol73</t>
  </si>
  <si>
    <t xml:space="preserve">Vložka tlumiče buňková o rozměru 197x497x1500 s náběhy na obou koncích,  Útlum ve 250Hz 24dB mat. pozink plech a min. vlna</t>
  </si>
  <si>
    <t>Poznámka k položce:_x000d_
3.09 D.1.2.4-2.2-01,08</t>
  </si>
  <si>
    <t>Pol74</t>
  </si>
  <si>
    <t>Pol75</t>
  </si>
  <si>
    <t>Výustka průmyslová dvouř. na kr. potrubí 625x75mm-s reg. R2-vertikální lsty</t>
  </si>
  <si>
    <t>Poznámka k položce:_x000d_
3.10 D.1.2.4-2.2-01</t>
  </si>
  <si>
    <t>Pol76</t>
  </si>
  <si>
    <t>Pol77</t>
  </si>
  <si>
    <t>Výustka průmyslová jednoř. na kr. potrubí 1000x100mm-vertikální listy</t>
  </si>
  <si>
    <t>Poznámka k položce:_x000d_
3.11 D.1.2.4-2.2-01</t>
  </si>
  <si>
    <t>Pol78</t>
  </si>
  <si>
    <t>Pol79</t>
  </si>
  <si>
    <t>Hadice ohebná izolovaná tlumící DN 315mm, tl. Izolace 25 mm z AL+min. vlna</t>
  </si>
  <si>
    <t>Poznámka k položce:_x000d_
3.12 D.1.2.4-2.2-01,08</t>
  </si>
  <si>
    <t>Pol80</t>
  </si>
  <si>
    <t>D4</t>
  </si>
  <si>
    <t>D5</t>
  </si>
  <si>
    <t>Zařízení č. 4 - VĚTRÁNÍ CHODBY A WC V PODKROVÍ.</t>
  </si>
  <si>
    <t>Pol81</t>
  </si>
  <si>
    <t xml:space="preserve">Kompaktní  větrací jednotka s hrdly DN 200 nahoru pravá se dvěma ventilátory s EC motory, fitry kazetové - přívod  F7, odvod M5, el.p. 0,17/0,17kW/230V/50 Hz,  Qvp/o=550/580m3/h, pz=160/180Pa,  deskový rekuperační  výměník (účinnost 84%) s by-passovou kla</t>
  </si>
  <si>
    <t>Poznámka k položce:_x000d_
4.01 D.1.2.4-2.2-06,08</t>
  </si>
  <si>
    <t>Pol82</t>
  </si>
  <si>
    <t>Pol83</t>
  </si>
  <si>
    <t>- Ovládací dotykový panel nové regulace - bílý, vložen do otvoru v jednotce</t>
  </si>
  <si>
    <t>Poznámka k položce:_x000d_
4.02 D.1.2.4-2.2-06,08</t>
  </si>
  <si>
    <t>Pol84</t>
  </si>
  <si>
    <t xml:space="preserve">Elektrický ohřívač  pro vestavbu do jednotky 1,67kW, příkon 1,67kW/230V vč. spínacích a  regulačních prvků</t>
  </si>
  <si>
    <t>Poznámka k položce:_x000d_
4.03 D.1.2.4-2.2-06,08</t>
  </si>
  <si>
    <t>Pol85</t>
  </si>
  <si>
    <t>Pol86</t>
  </si>
  <si>
    <t>Poznámka k položce:_x000d_
4.04 D.1.2.4-2.2-08</t>
  </si>
  <si>
    <t>Poznámka k položce:_x000d_
4.05 D.1.2.4-2.2-08</t>
  </si>
  <si>
    <t>Poznámka k položce:_x000d_
4.06 D.1.2.4-2.2-08</t>
  </si>
  <si>
    <t>Pol87</t>
  </si>
  <si>
    <t xml:space="preserve">Plenum box 200x200-150 (vertikální hrdlo  DN200mm)</t>
  </si>
  <si>
    <t>Poznámka k položce:_x000d_
4.07 D.1.2.4-2.2-07,08</t>
  </si>
  <si>
    <t>Pol88</t>
  </si>
  <si>
    <t>Pol89</t>
  </si>
  <si>
    <t>Protidešťová žaluzie pozinkovaná 200x200mm,vč. Síta proti ptákům (oka 10x10mm)</t>
  </si>
  <si>
    <t>Poznámka k položce:_x000d_
4.08 D.1.2.4-2.2-07,08</t>
  </si>
  <si>
    <t>Pol90</t>
  </si>
  <si>
    <t>Pol91</t>
  </si>
  <si>
    <t>Střešní průchod pozinkovaný DN200 + objímka DN 200</t>
  </si>
  <si>
    <t>Poznámka k položce:_x000d_
4.09 D.1.2.4-2.2-07,08</t>
  </si>
  <si>
    <t>Pol92</t>
  </si>
  <si>
    <t>Pol93</t>
  </si>
  <si>
    <t>Výfuková/nasávací koleno 90° DN 200-pozinkované</t>
  </si>
  <si>
    <t>Poznámka k položce:_x000d_
4.10 D.1.2.4-2.2-07,08</t>
  </si>
  <si>
    <t>Pol94</t>
  </si>
  <si>
    <t>Plenum box 250x250-vška 270mm, pozinkovaný, regul. Klapka, děrovaný plech</t>
  </si>
  <si>
    <t>Poznámka k položce:_x000d_
4.11 D.1.2.4-2.2-06,08</t>
  </si>
  <si>
    <t>Pol95</t>
  </si>
  <si>
    <t>Pol96</t>
  </si>
  <si>
    <t>Anemostat kruhový s nastavielným kuželem DN 280 - připoj. DN150, 3 talíře, lakovaný, bílý materál Al</t>
  </si>
  <si>
    <t>Poznámka k položce:_x000d_
4.12 D.1.2.4-2.2-06,08</t>
  </si>
  <si>
    <t>Pol97</t>
  </si>
  <si>
    <t>Pol98</t>
  </si>
  <si>
    <t>Talířový ventil DN 100 - bílý, plastový</t>
  </si>
  <si>
    <t>Poznámka k položce:_x000d_
4.13 D.1.2.4-2.2-06</t>
  </si>
  <si>
    <t>Pol99</t>
  </si>
  <si>
    <t>Pol100</t>
  </si>
  <si>
    <t>Stěnová mřížka hliníková, rozteč lamel 25mm jednořadá vel. 600x150mm, RAL9010, vč.upevňovacího rámečku</t>
  </si>
  <si>
    <t>Poznámka k položce:_x000d_
4.14 D.1.2.4-2.2-06,08</t>
  </si>
  <si>
    <t>Pol101</t>
  </si>
  <si>
    <t>Pol102</t>
  </si>
  <si>
    <t>Stěnová mřížka hliníková, rozteč lamel 25mm jednořadá vel. 300x150mm, RAL9010, vč.upevňovacího rámečku</t>
  </si>
  <si>
    <t>Poznámka k položce:_x000d_
4.15 D.1.2.4-2.2-06,08</t>
  </si>
  <si>
    <t>Pol103</t>
  </si>
  <si>
    <t>Poznámka k položce:_x000d_
4.16 D.1.2.4-2.2-06,08</t>
  </si>
  <si>
    <t>Pol104</t>
  </si>
  <si>
    <t>Hadice ohebná izolovaná tlumící DN152mm, tl. Izolace 25 mm z AL+min. vlna</t>
  </si>
  <si>
    <t>Poznámka k položce:_x000d_
4.17 D.1.2.4-2.2-06</t>
  </si>
  <si>
    <t>Pol105</t>
  </si>
  <si>
    <t>Pol106</t>
  </si>
  <si>
    <t xml:space="preserve">Hadice ohebná DN 100,  AL plech</t>
  </si>
  <si>
    <t>Poznámka k položce:_x000d_
4.18 D.1.2.4-2.2-06</t>
  </si>
  <si>
    <t>Pol107</t>
  </si>
  <si>
    <t>Pol108</t>
  </si>
  <si>
    <t>Čidlo pohybu na stěnbové 24V</t>
  </si>
  <si>
    <t>Poznámka k položce:_x000d_
4.19 D.1.2.4-2.2-06</t>
  </si>
  <si>
    <t>Pol109</t>
  </si>
  <si>
    <t>D6</t>
  </si>
  <si>
    <t>Zařízení č. 5 - KLIMATIZACE (CHLAZENÍ) A VĚTRÁNÍ SERVEROVNY.</t>
  </si>
  <si>
    <t>Pol110</t>
  </si>
  <si>
    <t xml:space="preserve">Klimatizační zařízení Split systém invertor sestávající se:                                           Vnější kompresor- kondenzátorová jednotka, Qchl=6,8kW, Qt=6,9kW, chladivo R32, el. 2,00kW,230V/50Hz, provoz chlazení do -15°C, SEER 6,7, SCOP 3,9, EER 3,</t>
  </si>
  <si>
    <t>Poznámka k položce:_x000d_
5.01 D.1.2.4-2.2-01</t>
  </si>
  <si>
    <t>Pol111</t>
  </si>
  <si>
    <t>Pol112</t>
  </si>
  <si>
    <t>Vnitřní klimatiz. jednotka stěnová , jmenovité výkony: Qchlj=6,8 kW, Qtj=6,9kW, Qv=624 až 1014 m3/hod, vč. dálkového bezdrátového ovladače</t>
  </si>
  <si>
    <t>Poznámka k položce:_x000d_
5.02 D.1.2.4-2.2-05,08</t>
  </si>
  <si>
    <t>Pol113</t>
  </si>
  <si>
    <t>Pol114</t>
  </si>
  <si>
    <t xml:space="preserve">Potrubí z Cu pro vedení chladiva (vč. chladiva R32 ,izolace + doplnění chladiva 30g) + komunikační kabeláž + závěsový materiál- kapalina/plyn        :  9,5/15,9mm vč. Izolace</t>
  </si>
  <si>
    <t>Pol115</t>
  </si>
  <si>
    <t>Pol116</t>
  </si>
  <si>
    <t>Pol117</t>
  </si>
  <si>
    <t xml:space="preserve">Diagonální  potrubní ventilátor plastový DN100mm s doběhem, Qv=180m3/h, pz=50Pa, el.příkon 28W/230V/50Hz, vč. zpětné klapky DN100</t>
  </si>
  <si>
    <t>Poznámka k položce:_x000d_
5.03 D.1.2.4-2.2-05,08</t>
  </si>
  <si>
    <t>Pol118</t>
  </si>
  <si>
    <t>Pol119</t>
  </si>
  <si>
    <t xml:space="preserve">Termostat s vypínačem na stěnu, rozsah  5-30°C, zátěž 10A/230V, IP30</t>
  </si>
  <si>
    <t>Poznámka k položce:_x000d_
5.04 D.1.2.4-2.2-05,08</t>
  </si>
  <si>
    <t>Pol120</t>
  </si>
  <si>
    <t>Poznámka k položce:_x000d_
5.05 D.1.2.4-2.2-05</t>
  </si>
  <si>
    <t>Pol121</t>
  </si>
  <si>
    <t>Plenum box pozinkovaný 200x200-výška 200 (vertikální hrdlo DN 100mm )-atyp</t>
  </si>
  <si>
    <t>Poznámka k položce:_x000d_
5.06 D.1.2.4-2.2-07,08</t>
  </si>
  <si>
    <t>Pol122</t>
  </si>
  <si>
    <t>Poznámka k položce:_x000d_
5.07 D.1.2.4-2.2-07,08</t>
  </si>
  <si>
    <t>Pol123</t>
  </si>
  <si>
    <t>Hadice ohebná izolovaná tlumící DN102mm, tl. Izolace 25 mm z AL+min. vlna</t>
  </si>
  <si>
    <t>Poznámka k položce:_x000d_
5.08 D.1.2.4-2.2-05,08</t>
  </si>
  <si>
    <t>Pol124</t>
  </si>
  <si>
    <t>D7</t>
  </si>
  <si>
    <t xml:space="preserve">Zařízení č. 6 - VĚTRÁNÍ KOUPELNY SE SPRCHOU A WC  U ZÁZEMÍ ÚKLIDU V 1.PP.</t>
  </si>
  <si>
    <t>Pol125</t>
  </si>
  <si>
    <t xml:space="preserve">Diagonální  potrubní ventilátor plechový DN125, Qv=230m3/h, pz=150Pa, el.příkon 40W/230V/50Hz</t>
  </si>
  <si>
    <t>Poznámka k položce:_x000d_
6.01 D.1.2.4-2.2-01</t>
  </si>
  <si>
    <t>Pol126</t>
  </si>
  <si>
    <t>Pol127</t>
  </si>
  <si>
    <t>Doběhový spínač 8min. 230V max. 0,8A</t>
  </si>
  <si>
    <t>Poznámka k položce:_x000d_
D.1.2.4-2.2-01</t>
  </si>
  <si>
    <t>Pol128</t>
  </si>
  <si>
    <t>Pol129</t>
  </si>
  <si>
    <t>Zpětná klapka DN 125 násuvná s těsněním, motýlová, pozinkovaná, ocelová pružina</t>
  </si>
  <si>
    <t>Poznámka k položce:_x000d_
6.02 D.1.2.4-2.2-01</t>
  </si>
  <si>
    <t>Pol130</t>
  </si>
  <si>
    <t>Pol131</t>
  </si>
  <si>
    <t>Výfuková/nasávací koleno 90° DN125 - sešikmená se sítem proti ptákům</t>
  </si>
  <si>
    <t>Poznámka k položce:_x000d_
6.03 D.1.2.4-2.2-01,08</t>
  </si>
  <si>
    <t>Pol132</t>
  </si>
  <si>
    <t>Poznámka k položce:_x000d_
6.04 D.1.2.4-2.2-01</t>
  </si>
  <si>
    <t>Pol133</t>
  </si>
  <si>
    <t>Talířový ventil DN 150 - bílý, plastový</t>
  </si>
  <si>
    <t>Poznámka k položce:_x000d_
6.05 D.1.2.4-2.2-01</t>
  </si>
  <si>
    <t>Pol134</t>
  </si>
  <si>
    <t>Pol135</t>
  </si>
  <si>
    <t xml:space="preserve">Odbočka jednostranná  90°-125/100 + vnější záslepka DN100 s odvodem kondenzátu</t>
  </si>
  <si>
    <t>Poznámka k položce:_x000d_
6.06 D.1.2.4-2.2-01</t>
  </si>
  <si>
    <t>Pol136</t>
  </si>
  <si>
    <t>Pol137</t>
  </si>
  <si>
    <t xml:space="preserve">Stěnová mřížka hliníková, rozteč lamel 25mm jednořadá vel. 300x150mm,  vč.upevňovacího rámečku</t>
  </si>
  <si>
    <t>Poznámka k položce:_x000d_
6.07 D.1.2.4-2.2-01</t>
  </si>
  <si>
    <t>Pol138</t>
  </si>
  <si>
    <t>Pol139</t>
  </si>
  <si>
    <t>Hadice ohebná izolovaná tlumící DN127mm, tl. Izolace 25 mm z AL+min. vlna</t>
  </si>
  <si>
    <t>Poznámka k položce:_x000d_
6.08 D.1.2.4-2.2-01</t>
  </si>
  <si>
    <t>Pol140</t>
  </si>
  <si>
    <t>Poznámka k položce:_x000d_
6.09 D.1.2.4-2.2-01</t>
  </si>
  <si>
    <t>D8</t>
  </si>
  <si>
    <t xml:space="preserve">Zařízení č. 7 - VĚTRÁNÍ WC ZTP SE SPRCHOU A WC UČITELŮ V 1.NP A 4.NP. </t>
  </si>
  <si>
    <t>Pol141</t>
  </si>
  <si>
    <t xml:space="preserve">Diagonální  potrubní ventilátor plastový DN100 s doběhem, Qv=150m3/h, pz=70Pa, el.příkon 28W/230V/50Hz, vč. Zpětné klapky DN100</t>
  </si>
  <si>
    <t>Poznámka k položce:_x000d_
7.01 D.1.2.4-2.2-02</t>
  </si>
  <si>
    <t>Pol142</t>
  </si>
  <si>
    <t>Radiální ventilátor plastový s mřížkou DN100 se zpětnou klapkou a doběhem, Qv=100m3/h,pz=45Pa,el.příkon 28W,230V/50Hz, IPX2 vč.:</t>
  </si>
  <si>
    <t>Poznámka k položce:_x000d_
7.02 D.1.2.4-2.2-02,05</t>
  </si>
  <si>
    <t>Pol143</t>
  </si>
  <si>
    <t>Pol144</t>
  </si>
  <si>
    <t>Zpětná klapka DN 100 vsuvná, těsná, plastová, ocelová pružina+magnet</t>
  </si>
  <si>
    <t>Poznámka k položce:_x000d_
7.03 D.1.2.4-2.2-02,05</t>
  </si>
  <si>
    <t>Pol145</t>
  </si>
  <si>
    <t>Poznámka k položce:_x000d_
7.04 D.1.2.4-2.2-07,08</t>
  </si>
  <si>
    <t>Poznámka k položce:_x000d_
7.05 D.1.2.4-2.2-07,08</t>
  </si>
  <si>
    <t>Pol146</t>
  </si>
  <si>
    <t>Plenum box pozinkovaný 200x200-výška 200 (vertikální hrdlo DN 125mm )-atyp</t>
  </si>
  <si>
    <t>Poznámka k položce:_x000d_
7.06 D.1.2.4-2.2-07,08</t>
  </si>
  <si>
    <t>Poznámka k položce:_x000d_
7.07 D.1.2.4-2.2-02</t>
  </si>
  <si>
    <t>Poznámka k položce:_x000d_
7.08 D.1.2.4-2.2-02</t>
  </si>
  <si>
    <t>Poznámka k položce:_x000d_
7.09 D.1.2.4-2.2-02,05</t>
  </si>
  <si>
    <t>D9</t>
  </si>
  <si>
    <t xml:space="preserve">Zařízení č. 8 - VĚTRÁNÍ WC UČITELŮ VE 2.NP A 3.NP. </t>
  </si>
  <si>
    <t>Pol147</t>
  </si>
  <si>
    <t xml:space="preserve">Diagonální  potrubní ventilátor plastový DN100 s doběhem, Qv=130m3/h, pz=75Pa, el.příkon 28W/230V/50Hz, vč. Zpětné klapky DN100</t>
  </si>
  <si>
    <t>Poznámka k položce:_x000d_
8.01 D.1.2.4-2.2-03,04,08</t>
  </si>
  <si>
    <t>Poznámka k položce:_x000d_
8.02 D.1.2.4-2.2-07,08</t>
  </si>
  <si>
    <t>Poznámka k položce:_x000d_
8.03 D.1.2.4-2.2-07,08</t>
  </si>
  <si>
    <t>Poznámka k položce:_x000d_
8.04 D.1.2.4-2.2-03,04</t>
  </si>
  <si>
    <t>Poznámka k položce:_x000d_
8.05 D.1.2.4-2.2-03,04</t>
  </si>
  <si>
    <t>Poznámka k položce:_x000d_
8.06 D.1.2.4-2.2-03,04</t>
  </si>
  <si>
    <t>D10</t>
  </si>
  <si>
    <t xml:space="preserve">Zařízení č. 9 - VĚTRÁNÍ ŠATEN UČITELŮ, SKLADU A TECHNICKÉHO ZÁZEMÍ. </t>
  </si>
  <si>
    <t>Poznámka k položce:_x000d_
9.01 D.1.2.4-2.2-03,04,05,08</t>
  </si>
  <si>
    <t>Pol148</t>
  </si>
  <si>
    <t xml:space="preserve">Diagonální  potrubní ventilátor plechový DN125, Qv=275m3/h, pz=120Pa, el.příkon 40W/230V/50Hz</t>
  </si>
  <si>
    <t>Poznámka k položce:_x000d_
9.02 D.1.2.4-2.2-01</t>
  </si>
  <si>
    <t>Pol149</t>
  </si>
  <si>
    <t xml:space="preserve">Termostat s vypínačem nástěnný, rozsah  5-30°C, zátěž 10A/230V, IP30</t>
  </si>
  <si>
    <t>Pol150</t>
  </si>
  <si>
    <t xml:space="preserve">Ax. ventilátor SILENT 300CZR Plus  se zpětnou klapkou, Qv=200m3/h,pz=45Pa,el.příkon 21W,230V/50Hz, IP45</t>
  </si>
  <si>
    <t>Poznámka k položce:_x000d_
9.03 D.1.2.4-2.2-01</t>
  </si>
  <si>
    <t>Pol151</t>
  </si>
  <si>
    <t>Poznámka k položce:_x000d_
9.04 D.1.2.4-2.2-03,04,05,08</t>
  </si>
  <si>
    <t>Pol152</t>
  </si>
  <si>
    <t>Samotížná klapka žaluziová 178x178 pro DN 160 - plastová šedá</t>
  </si>
  <si>
    <t>Poznámka k položce:_x000d_
9.05 D.1.2.4-2.2-01</t>
  </si>
  <si>
    <t>Pol153</t>
  </si>
  <si>
    <t>Pol154</t>
  </si>
  <si>
    <t>Střešní průchod pozinkovaný pro DN125 (sklon 41°) + objímka DN 125</t>
  </si>
  <si>
    <t>Poznámka k položce:_x000d_
9.06 D.1.2.4-2.2-07,08</t>
  </si>
  <si>
    <t>Pol155</t>
  </si>
  <si>
    <t>416</t>
  </si>
  <si>
    <t>418</t>
  </si>
  <si>
    <t>Poznámka k položce:_x000d_
9.07 D.1.2.4-2.2-07,08</t>
  </si>
  <si>
    <t>420</t>
  </si>
  <si>
    <t>Pol156</t>
  </si>
  <si>
    <t>Sací dýza DN125 se sítem z pozink.drátu oka 10x10mm</t>
  </si>
  <si>
    <t>422</t>
  </si>
  <si>
    <t>Poznámka k položce:_x000d_
9.08 D.1.2.4-2.2-01</t>
  </si>
  <si>
    <t>Pol157</t>
  </si>
  <si>
    <t>424</t>
  </si>
  <si>
    <t>426</t>
  </si>
  <si>
    <t>Poznámka k položce:_x000d_
9.09 D.1.2.4-2.2-01</t>
  </si>
  <si>
    <t>428</t>
  </si>
  <si>
    <t>D11</t>
  </si>
  <si>
    <t>POTRUBÍ VZT:</t>
  </si>
  <si>
    <t>Pol158</t>
  </si>
  <si>
    <t>Potrubí VZT čtyřhranné z pozink. plechu - do obvodu 1050/tvarovek (%): 30, (nad šířku 300mm s prolisy, přírubové spoje s tvarových listů dotěsněné pryží a tmelem, v rozích šroubované a po obvodu opatřené převlečnou těsnící lištou,uchycení co 3 m pomocí za</t>
  </si>
  <si>
    <t>430</t>
  </si>
  <si>
    <t>Pol159</t>
  </si>
  <si>
    <t>432</t>
  </si>
  <si>
    <t>Pol160</t>
  </si>
  <si>
    <t>Potrubí VZT čtyřhranné z pozink. plechu - do obvodu 1500/tvarovek (%): 30, (nad šířku 300mm s prolisy, přírubové spoje s tvarových listů dotěsněné pryží a tmelem, v rozích šroubované a po obvodu opatřené převlečnou těsnící lištou,uchycení co 3 m pomocí za</t>
  </si>
  <si>
    <t>434</t>
  </si>
  <si>
    <t>Pol161</t>
  </si>
  <si>
    <t>436</t>
  </si>
  <si>
    <t>Pol162</t>
  </si>
  <si>
    <t>Potrubí VZT čtyřhranné z pozink. plechu - do obvodu 2630/tvarovek (%): 80, (nad šířku 300mm s prolisy, přírubové spoje s tvarových listů dotěsněné pryží a tmelem, v rozích šroubované a po obvodu opatřené převlečnou těsnící lištou,uchycení co 3 m pomocí za</t>
  </si>
  <si>
    <t>438</t>
  </si>
  <si>
    <t>Pol163</t>
  </si>
  <si>
    <t>440</t>
  </si>
  <si>
    <t>Pol164</t>
  </si>
  <si>
    <t>TR SPIRO f 100 - kruhové potrubí VZT - vč. Tvarovek s břitovým gumovým těsněním do 15% a spojek - vsuvek, tř. těsnosti D (vyrobeno ze spirálně vinutého pozink. plechu tl. 0,6 mm, uchycení max. po 3 m, zavěšení pomocí objímek a závitových tyčí.)</t>
  </si>
  <si>
    <t>442</t>
  </si>
  <si>
    <t>Poznámka k položce:_x000d_
90</t>
  </si>
  <si>
    <t>Pol165</t>
  </si>
  <si>
    <t>444</t>
  </si>
  <si>
    <t>Pol166</t>
  </si>
  <si>
    <t>TR SPIRO f 125 - kruhové potrubí VZT - vč. Tvarovek s břitovým gumovým těsněním do 15% a spojek - vsuvek, tř. těsnosti D (vyrobeno ze spirálně vinutého pozink. plechu tl. 0,6 mm, uchycení max. po 3 m, zavěšení pomocí objímek a závitových tyčí.)</t>
  </si>
  <si>
    <t>446</t>
  </si>
  <si>
    <t>Pol167</t>
  </si>
  <si>
    <t>448</t>
  </si>
  <si>
    <t>Pol168</t>
  </si>
  <si>
    <t>TR SPIRO f 150 - kruhové potrubí VZT - vč. Tvarovek s břitovým gumovým těsněním do 30% a spojek - vsuvek, tř. těsnosti D (vyrobeno ze spirálně vinutého pozink. plechu tl. 0,6 mm, uchycení max. po 3 m, zavěšení pomocí objímek a závitových tyčí.)</t>
  </si>
  <si>
    <t>450</t>
  </si>
  <si>
    <t>Pol169</t>
  </si>
  <si>
    <t>452</t>
  </si>
  <si>
    <t>Pol170</t>
  </si>
  <si>
    <t>TR SPIRO f 160 - kruhové potrubí VZT - vč. Tvarovek s břitovým gumovým těsněním do 20% a spojek - vsuvek, tř. těsnosti D (vyrobeno ze spirálně vinutého pozink. plechu tl. 0,6 mm, uchycení max. po 3 m, zavěšení pomocí objímek a závitových tyčí.)</t>
  </si>
  <si>
    <t>454</t>
  </si>
  <si>
    <t>Pol171</t>
  </si>
  <si>
    <t>456</t>
  </si>
  <si>
    <t>Pol172</t>
  </si>
  <si>
    <t>TR SPIRO f 200 - kruhové potrubí VZT - vč. Tvarovek s břitovým gumovým těsněním do 15% a spojek - vsuvek, tř. těsnosti D (vyrobeno ze spirálně vinutého pozink. plechu tl. 0,6 mm, uchycení max. po 3 m, zavěšení pomocí objímek a závitových tyčí.)</t>
  </si>
  <si>
    <t>458</t>
  </si>
  <si>
    <t>Pol173</t>
  </si>
  <si>
    <t>460</t>
  </si>
  <si>
    <t>Pol174</t>
  </si>
  <si>
    <t>TR SPIRO f 250 - kruhové potrubí VZT - vč. Tvarovek s břitovým gumovým těsněním do 10% a spojek - vsuvek, tř. těsnosti D (vyrobeno ze spirálně vinutého pozink. plechu tl. 0,6 mm, uchycení max. po 3 m, zavěšení pomocí objímek a závitových tyčí.)</t>
  </si>
  <si>
    <t>462</t>
  </si>
  <si>
    <t>Pol175</t>
  </si>
  <si>
    <t>464</t>
  </si>
  <si>
    <t>Pol176</t>
  </si>
  <si>
    <t>TR SPIRO f 315 - kruhové potrubí VZT - vč. Tvarovek s břitovým gumovým těsněním do 15% a spojek - vsuvek, tř. těsnosti D (vyrobeno ze spirálně vinutého pozink. plechu tl. 0,6 mm, uchycení max. po 3 m, zavěšení pomocí objímek a závitových tyčí.)</t>
  </si>
  <si>
    <t>466</t>
  </si>
  <si>
    <t>Pol177</t>
  </si>
  <si>
    <t>468</t>
  </si>
  <si>
    <t>Pol178</t>
  </si>
  <si>
    <t>Závěsový materiál na bm</t>
  </si>
  <si>
    <t>470</t>
  </si>
  <si>
    <t>D12</t>
  </si>
  <si>
    <t>Nátěry</t>
  </si>
  <si>
    <t>Pol179</t>
  </si>
  <si>
    <t>Nátěry potrubí v šatnách v 1.PP ve složení: 1x S2008,2xS2013 Ral určí architekt</t>
  </si>
  <si>
    <t>472</t>
  </si>
  <si>
    <t>Poznámka k položce:_x000d_
I</t>
  </si>
  <si>
    <t>D13</t>
  </si>
  <si>
    <t>Pol180</t>
  </si>
  <si>
    <t>- Potrubí</t>
  </si>
  <si>
    <t>474</t>
  </si>
  <si>
    <t>Pol181</t>
  </si>
  <si>
    <t>- ostatní</t>
  </si>
  <si>
    <t>476</t>
  </si>
  <si>
    <t>D14</t>
  </si>
  <si>
    <t>Izolace:</t>
  </si>
  <si>
    <t>Pol182</t>
  </si>
  <si>
    <t>Tepelná izolace - rohože z minerální vlny 40kg/m3 tl. 40mm + Alu polep</t>
  </si>
  <si>
    <t>478</t>
  </si>
  <si>
    <t>Poznámka k položce:_x000d_
B</t>
  </si>
  <si>
    <t>Pol183</t>
  </si>
  <si>
    <t xml:space="preserve">Protipožární izolace  pro kruh.potrubí tř. těsnosti D (dle ČSN EN 12 237) - odolná z i vnější strany potrubí min. 45 minut (EI45S), spojky těsněny nehořlavou páskou 20x3mm (vložena do gumového těsnění), izolace z minerální vlny tlouštky 75 mm (66 kg/m3)  </t>
  </si>
  <si>
    <t>480</t>
  </si>
  <si>
    <t>Poznámka k položce:_x000d_
D</t>
  </si>
  <si>
    <t>Pol184</t>
  </si>
  <si>
    <t>Protipožární šachta vytořená v kanálu z desek protipožárních tl.25mm - světlost prostupu 200x200mm celková délka dle potřeby (cca 610mm) - sešroubováno, kotveno do stavební konstruce. Použití jako šachta pro požární ucpácku ve které je vedeno dvojité potr</t>
  </si>
  <si>
    <t>482</t>
  </si>
  <si>
    <t>Poznámka k položce:_x000d_
E</t>
  </si>
  <si>
    <t>Pol185</t>
  </si>
  <si>
    <t xml:space="preserve">Protipožární ucpávka pro kombinované vedení  1 až 2 dvoj potrubí CU s hořlavou izolací  + kabel. Provedení - omotání dvojice potrubí s kabelem ve společné izolaci  na začátku a na konci prostupu páskou spec. páskou (dvě vrstvy) v délce přes prostup vatou </t>
  </si>
  <si>
    <t>484</t>
  </si>
  <si>
    <t>Poznámka k položce:_x000d_
F</t>
  </si>
  <si>
    <t>D15</t>
  </si>
  <si>
    <t>Stavební výpomoc:</t>
  </si>
  <si>
    <t>Pol186</t>
  </si>
  <si>
    <t xml:space="preserve">Průchody potrubí přes stěny - obalení potrubí v průchodu izolací  a zapravení (např. 0,5cm po obvodu použít trvale pružný tmel.</t>
  </si>
  <si>
    <t>486</t>
  </si>
  <si>
    <t>Pol187</t>
  </si>
  <si>
    <t xml:space="preserve">HZS - odstranění drobných závad, zaregulování apod. Práce lze fakturovat dle skutečně odpracovaných hodin potvrzených v montážním  deníku</t>
  </si>
  <si>
    <t>hod.</t>
  </si>
  <si>
    <t>488</t>
  </si>
  <si>
    <t>Pol188</t>
  </si>
  <si>
    <t>Zaregulování průtoků vzduchu</t>
  </si>
  <si>
    <t>490</t>
  </si>
  <si>
    <t>Pol189</t>
  </si>
  <si>
    <t>Dopravné 6,0% z položky dodávek</t>
  </si>
  <si>
    <t>1978153425</t>
  </si>
  <si>
    <t>Pol190</t>
  </si>
  <si>
    <t>PPV 1% z pol. montáží</t>
  </si>
  <si>
    <t>-468551778</t>
  </si>
  <si>
    <t>006 - EPS</t>
  </si>
  <si>
    <t xml:space="preserve">D1 - </t>
  </si>
  <si>
    <t xml:space="preserve">    D1 - </t>
  </si>
  <si>
    <t>Pol191</t>
  </si>
  <si>
    <t>EPS ústředna, základní verze včetně čelního ovládacího panelu CZ; provoz poplašných signalizačních zařízení (optická/akustická/hlasová) v kruhové topologii, délka kruhového vedení až 3,5 km, min. 250 prvků na jedno kruhové vedení. Bluetooth servisní rozhr</t>
  </si>
  <si>
    <t>1*1</t>
  </si>
  <si>
    <t>Pol192</t>
  </si>
  <si>
    <t>Obslužný externí ovládací panel, montáž na povrch; umožňuje možnost kompletního ovládání ústředny EPS; panel CZ; komplet</t>
  </si>
  <si>
    <t>Pol193</t>
  </si>
  <si>
    <t>Zobrazovací externí ovládací panel, montáž na povrch; umožňuje možnost kompletního ovládání ústředny EPS; panel CZ; možnost připojení externích panelů (OPPO); komplet</t>
  </si>
  <si>
    <t>Pol194</t>
  </si>
  <si>
    <t>Výstupní reléový modul, 4 reléové bistabilní výstupy 230V/2A/60W s programovatelnou funkcí fail-safe, integrovaný zkratový izolátor</t>
  </si>
  <si>
    <t>3*1</t>
  </si>
  <si>
    <t>Pol195</t>
  </si>
  <si>
    <t>Vstupně/výstupní modul, 1 reléový bistabilní výstup 230V/2A/60W s programovatelnou funkcí fail-safe, 2 monitorované Vstupy pro připojení bezpotenciálových kontaktů, 1 optočlenem oddělený napěťový vstup pro monitorování externího zdroje napětí, integrovaný</t>
  </si>
  <si>
    <t>Pol196</t>
  </si>
  <si>
    <t>Vstupně/výstupní modul, 1 monitorovaný výstup, 1 monitorovaný vstup pro připojení bezpotenciálových kontaktů, 1 optočlenem oddělený napěťový vstup pro monitorování externího zdroje napětí, integrovaný zkratový izolátor</t>
  </si>
  <si>
    <t>Pol197</t>
  </si>
  <si>
    <t>Box pro vstupní a výstupní moduly, komplet, záslepky</t>
  </si>
  <si>
    <t>Pol198</t>
  </si>
  <si>
    <t>Box pro vstupní a výstupní reléový moduly, komplet, záslepky</t>
  </si>
  <si>
    <t>Pol199</t>
  </si>
  <si>
    <t>Akumulátor 12 V DC / 17 Ah, bezúdržbové, uzavřené s tuhým elektrolytem, s dlouhou životností (4 až 5 let) a vysokou zatížitelností.</t>
  </si>
  <si>
    <t>2*1</t>
  </si>
  <si>
    <t>Pol200</t>
  </si>
  <si>
    <t>Hlásič požáru multisenzorový. Hlásič lze specificky podle zařízení na základě potřeby naprogramovat a nastavit podle své oblasti použití jako hlásič kouře, teplotní hlásič nebo kombinovaný hlásič; Integrovaný zkratový izolátor; detekce znečištění; EN 54-5</t>
  </si>
  <si>
    <t>Pol201</t>
  </si>
  <si>
    <t>Hlásič požáru multisenzorový s CO detekcí. Hlásič lze specificky podle zařízení na základě potřeby naprogramovat a nastavit podle své oblasti použití jako hlásič kouře, teplotní hlásič nebo kombinovaný hlásič; Integrovaný zkratový izolátor; detekce znečiš</t>
  </si>
  <si>
    <t>Pol202</t>
  </si>
  <si>
    <t>Patice pro požární a další hlásiče, komplet</t>
  </si>
  <si>
    <t>Pol203</t>
  </si>
  <si>
    <t>Patice pro požární a další hlásiče pro montáž do podhledu nebo SDK; komplet</t>
  </si>
  <si>
    <t>Pol204</t>
  </si>
  <si>
    <t>Lineární hlásič do 50 m</t>
  </si>
  <si>
    <t>Pol205</t>
  </si>
  <si>
    <t>Průhledný kryt tlačítka pro eliminaci nechtěného spuštění požárního poplachu</t>
  </si>
  <si>
    <t>Pol206</t>
  </si>
  <si>
    <t>Tlačítkový hlásič v červeném provedení s piktogramem pro okamžité spuštění požárního poplachu. Hlásič má zabudovaný zkratový izolátor a integrovánu poplachovou červenou diodu; zůstává aktivní do deblokace tlačítka. Umožňuje jednotlivé vypnutí prvku. Typ B</t>
  </si>
  <si>
    <t>8*1</t>
  </si>
  <si>
    <t>Pol207</t>
  </si>
  <si>
    <t>Popisný štítek pro patici hlásičů</t>
  </si>
  <si>
    <t>Pol208</t>
  </si>
  <si>
    <t>VPN router, LAN pro připojení ke cloud platformě včetně VPN certifikátu</t>
  </si>
  <si>
    <t>Pol209</t>
  </si>
  <si>
    <t>Základní licence mobilní aplikace pro 2 současná připojení</t>
  </si>
  <si>
    <t>Pol210</t>
  </si>
  <si>
    <t>Požární konzole s integrovaným elektromagnetem pro zajištění dveří v otevřené poloze - pro dvoukřídlé dveře, shoda s EN 1155</t>
  </si>
  <si>
    <t>Pol211</t>
  </si>
  <si>
    <t>Požární konzole s integrovaným elektromagnetem pro zajištění dveří v otevřené poloze - pro jednokřídlé dveře, shoda s EN 1155</t>
  </si>
  <si>
    <t>Pol212</t>
  </si>
  <si>
    <t>Dveřní zavírač s vačkovou technologií, certifikace s požární konzolí, shoda s EN 1154</t>
  </si>
  <si>
    <t>Pol213</t>
  </si>
  <si>
    <t>Napájecí zdroj pro požární konzole 24 V</t>
  </si>
  <si>
    <t>Pol214</t>
  </si>
  <si>
    <t>Vypínač nástěnný 1/0 pro odpojení požární konzole</t>
  </si>
  <si>
    <t>9*1</t>
  </si>
  <si>
    <t>Pol215</t>
  </si>
  <si>
    <t>Havarijní plynový ventil</t>
  </si>
  <si>
    <t>Pol216</t>
  </si>
  <si>
    <t>Patch kabel SF/UTP 5e 3m FRNC</t>
  </si>
  <si>
    <t>Pol217</t>
  </si>
  <si>
    <t>Síťový switch 5-port - certifikovaný se systémem</t>
  </si>
  <si>
    <t>Pol218</t>
  </si>
  <si>
    <t>Box na požární dokumneta, kovový, červený A4</t>
  </si>
  <si>
    <t>Pol219</t>
  </si>
  <si>
    <t xml:space="preserve">Box na skrytí  přípravy kabeláže</t>
  </si>
  <si>
    <t>Pol220</t>
  </si>
  <si>
    <t>Zařízazení dálkového přenosu</t>
  </si>
  <si>
    <t>Pol221</t>
  </si>
  <si>
    <t>Revizní dvířka do SDK 300x300 mm</t>
  </si>
  <si>
    <t>44*1</t>
  </si>
  <si>
    <t>Pol222</t>
  </si>
  <si>
    <t>Nástěnná protipožární rozvodnice pro zachování funkce při požáru 30 min. vč. pasivního větracího systému pro vyšší ztrátový výkon, 750x750x266</t>
  </si>
  <si>
    <t>Pol356</t>
  </si>
  <si>
    <t>Tlačítkový hlásič v zeleném provedení s doplněným textem NOUZOVÉ OTEVŘENÍ DVEŘÍ. Hlásič má zabudovaný zkratový izolátor a integrovánu poplachovou červenou diodu; zůstává aktivní do deblokace tlačítka. Umožňuje jednotlivé vypnutí prvku. Typ B dle EN 54-11</t>
  </si>
  <si>
    <t>1714210003</t>
  </si>
  <si>
    <t>Pol357</t>
  </si>
  <si>
    <t xml:space="preserve">Elektromagneický  zámek, 300 kg, 12/24 VDC</t>
  </si>
  <si>
    <t>-825655986</t>
  </si>
  <si>
    <t>Pol223</t>
  </si>
  <si>
    <t>Kabel PH 120R 1x2x0,8</t>
  </si>
  <si>
    <t>Pol224</t>
  </si>
  <si>
    <t>Kabel PH 120R 2x2x0,8</t>
  </si>
  <si>
    <t>Pol225</t>
  </si>
  <si>
    <t>Kabel PH 60R 3x1,5</t>
  </si>
  <si>
    <t>Pol226</t>
  </si>
  <si>
    <t>Kabel PH 60R 2x1,5</t>
  </si>
  <si>
    <t>Pol227</t>
  </si>
  <si>
    <t>Kabel PH 120R 5x2x0,8</t>
  </si>
  <si>
    <t>Pol228</t>
  </si>
  <si>
    <t>Požární kabelová příchytka dvojitá (pro kabely s funkční odolností při požáru)</t>
  </si>
  <si>
    <t>390/0,3</t>
  </si>
  <si>
    <t>Pol229</t>
  </si>
  <si>
    <t>Požární kabelová příchytka jednoduchá(pro kabely s funkční odolností při požáru)</t>
  </si>
  <si>
    <t>150/0,3</t>
  </si>
  <si>
    <t>Pol230</t>
  </si>
  <si>
    <t>Požární kotva pro uchycení příchytky</t>
  </si>
  <si>
    <t>1800*1</t>
  </si>
  <si>
    <t>Pol231</t>
  </si>
  <si>
    <t>Vertikální kabelová trasa s požární odolností, včetně odlehčení kabeláže (KPS), kotvení, spojek ( funkční trasa ); kotvení max. 1200 mm</t>
  </si>
  <si>
    <t>20*1</t>
  </si>
  <si>
    <t>Pol232</t>
  </si>
  <si>
    <t>Držák svazkový 30 - plechový, včetně kotvy ( funknčí trasa )</t>
  </si>
  <si>
    <t>450/0,3</t>
  </si>
  <si>
    <t>Pol233</t>
  </si>
  <si>
    <t>Seznámení s obsluhou</t>
  </si>
  <si>
    <t>Pol234</t>
  </si>
  <si>
    <t>Předání kompletní dokumentace s nastavením EPS</t>
  </si>
  <si>
    <t>Pol235</t>
  </si>
  <si>
    <t>Uvedení do trvalého provozu - ústředna (programování, oživení, odzkoušení, zkoušky)</t>
  </si>
  <si>
    <t>Pol237</t>
  </si>
  <si>
    <t>Náklady na dopravu a přesuny hmot</t>
  </si>
  <si>
    <t>Pol238</t>
  </si>
  <si>
    <t>Vypracování dokumentace DPCO pro Městskou policii (výkres s hlásiči)</t>
  </si>
  <si>
    <t>kpl</t>
  </si>
  <si>
    <t>Pol239</t>
  </si>
  <si>
    <t>Doplnění dokumentace vstupů/výstupů pro účely PBŘ</t>
  </si>
  <si>
    <t>Pol240</t>
  </si>
  <si>
    <t>Koordinační funkční zkouška / kontrola provozuschopnosti, dle vyhlášky č. 246/2001 Sb. V platném znění</t>
  </si>
  <si>
    <t>Pol241</t>
  </si>
  <si>
    <t>Koordinace s řešením a umístěním požárních konzolí</t>
  </si>
  <si>
    <t>Pol242</t>
  </si>
  <si>
    <t>Koordinace s řešením a vstupů á výspupů</t>
  </si>
  <si>
    <t>Pol243</t>
  </si>
  <si>
    <t>Koordinace, příprava, změny, úpravy,…</t>
  </si>
  <si>
    <t>hod</t>
  </si>
  <si>
    <t>30*1</t>
  </si>
  <si>
    <t>Pol244</t>
  </si>
  <si>
    <t>Dodávka a montáž: Pomocný podružný montážní materiál: zdící materiál na drobné zapravení, sádra, stahovací pásky, izolační pásky, drobný spotřební materiál</t>
  </si>
  <si>
    <t>007 - NZS</t>
  </si>
  <si>
    <t>Pol245</t>
  </si>
  <si>
    <t>Základní jednotka systému NZS, EN54-16, dohled systému, vstup pro mikrofon. stanice, 4 audio vstupy, 8 monitorovaných vstupů, záznamník zpráv, LAN rozhraní s AES67, DSP, RC16</t>
  </si>
  <si>
    <t>Pol246</t>
  </si>
  <si>
    <t>Modul směrovače s monitorováním pro 16 reproduktorových linek, 8 vstupů pro zesilovač, architektura 1:2, metoda dohledu bez koncových desek bez přerušení reprodukce, EN54-16</t>
  </si>
  <si>
    <t>Pol247</t>
  </si>
  <si>
    <t>Digitální koncový zesilovač, třída D, 4x 250W, EN54-16, DSP procesor pro každý zesilovací kanál, ekvalizace signálů, individuální nastavení více úrovní hlasitosti pro jednotlivé kanály, EN54-16</t>
  </si>
  <si>
    <t>Pol248</t>
  </si>
  <si>
    <t>Digitální mikrofonní stanice s 16 funkčními tlačítky + 3 aktivační tlačítka s krytkou, EN54-16</t>
  </si>
  <si>
    <t>Pol249</t>
  </si>
  <si>
    <t>Mikrofonní panel pro HZS, 5 alarmových tlačítek, tlačítko ALL-CLEAR, povrchová montáž, červený kovový kryt, EN54-16</t>
  </si>
  <si>
    <t>Pol250</t>
  </si>
  <si>
    <t>19" úchyt modulů 1U</t>
  </si>
  <si>
    <t>Pol251</t>
  </si>
  <si>
    <t>19" úchyt modulů 2U</t>
  </si>
  <si>
    <t>Pol252</t>
  </si>
  <si>
    <t>19" úchyt modulů 3U</t>
  </si>
  <si>
    <t>Pol253</t>
  </si>
  <si>
    <t>19" systémová vana pro systémové funkční moduly + 6x zaslepovací čelní panel a 6x zaslepovací zadní panel</t>
  </si>
  <si>
    <t>Pol254</t>
  </si>
  <si>
    <t>Sběrnicový kabel 2HU</t>
  </si>
  <si>
    <t>Pol255</t>
  </si>
  <si>
    <t>Napájecí kabel propojovací 0,5m</t>
  </si>
  <si>
    <t>Pol256</t>
  </si>
  <si>
    <t>Přehrávač FM/RDS/DAB/DAB, USB, LAN, WIFI, AUX, UPnP, mob. aplikace, Windows kompatibilní, DMR, dálkový ovladač, 19"</t>
  </si>
  <si>
    <t>Pol257</t>
  </si>
  <si>
    <t>6W nástěnný reproduktor, 100V, 6/3/1,5W, MDF, IP44, keram. svorkovnice, EN54</t>
  </si>
  <si>
    <t>Pol258</t>
  </si>
  <si>
    <t>6W do vlhkého prostředí</t>
  </si>
  <si>
    <t>Pol259</t>
  </si>
  <si>
    <t>Modul přepínače 4 reproduktorových linek, 1x vstup 100V/250W</t>
  </si>
  <si>
    <t>Pol260</t>
  </si>
  <si>
    <t>Regulátor hlasitosti 30W polachový</t>
  </si>
  <si>
    <t>15*1</t>
  </si>
  <si>
    <t>Pol261</t>
  </si>
  <si>
    <t>Záložní bateriový blok 48VDC/24Ah, 19", bez baterií</t>
  </si>
  <si>
    <t>Pol262</t>
  </si>
  <si>
    <t>Baterie 12 V / 24 Ah</t>
  </si>
  <si>
    <t>Pol263</t>
  </si>
  <si>
    <t>850*1</t>
  </si>
  <si>
    <t>Pol264</t>
  </si>
  <si>
    <t>Kabel PH 120R 3x2x0,8</t>
  </si>
  <si>
    <t>100*1</t>
  </si>
  <si>
    <t>90/0,3</t>
  </si>
  <si>
    <t>30/0,3</t>
  </si>
  <si>
    <t>400*1</t>
  </si>
  <si>
    <t>Pol265</t>
  </si>
  <si>
    <t>Držák svazkový 15 - plechový, včetně kotvy ( funknčí trasa )</t>
  </si>
  <si>
    <t>0*1 - společné s EPS</t>
  </si>
  <si>
    <t>Pol266</t>
  </si>
  <si>
    <t>Uvedení do trv. provozu - ústředna (programování, oživení, odzkoušení, zkoušky)</t>
  </si>
  <si>
    <t>Pol268</t>
  </si>
  <si>
    <t>Kontrola provozuschopnosti PBZ - NZS</t>
  </si>
  <si>
    <t>Pol269</t>
  </si>
  <si>
    <t>Pomocné práce: koordinace, příprava, změny, úpravy,...</t>
  </si>
  <si>
    <t>008 - PZTS</t>
  </si>
  <si>
    <t>Pol270</t>
  </si>
  <si>
    <t>Ústředna PZTS až 64 zón s podporou 3EOL, až 64 PG výstupů, zdvojený imp. zdroj 3A s ochranou proti přetížení a zkratu, až 8 LCD klávesnic, splňuje ČSN EN 50 131-3; stupeň zabezpečení 2 (až 3); komplet vč. trafa v boxu; se zárukou 48 měsíců; Formáty CID, S</t>
  </si>
  <si>
    <t>Pol271</t>
  </si>
  <si>
    <t xml:space="preserve">Akumulátor  12 V / 17 Ah, dlouhá životnost</t>
  </si>
  <si>
    <t>Pol272</t>
  </si>
  <si>
    <t>Systémový TCP/IP komunikátor, komunikace na DPPC (CID, SIA-IP), vzdálená správa</t>
  </si>
  <si>
    <t>Pol273</t>
  </si>
  <si>
    <t>Systémový GSM LTE modul, komunikace na PCO, shoda s EN 50136</t>
  </si>
  <si>
    <t>Pol274</t>
  </si>
  <si>
    <t>Rozvodná krabice krabice pro detektory/kontakty - tamper kontakt, bezhalogenová</t>
  </si>
  <si>
    <t>Pol275</t>
  </si>
  <si>
    <t>PIR detektor pohybu, 12 m x85°</t>
  </si>
  <si>
    <t>33*1</t>
  </si>
  <si>
    <t>Pol276</t>
  </si>
  <si>
    <t>PIR+MW detektor pohybu, 12m x 85°</t>
  </si>
  <si>
    <t>Pol277</t>
  </si>
  <si>
    <t>Magnetický kontakt - dveřní</t>
  </si>
  <si>
    <t>Pol278</t>
  </si>
  <si>
    <t>Dotyková klávesnice s LCD, čtečka MIFARE 13,56 HMz, indikace stavu</t>
  </si>
  <si>
    <t>Pol279</t>
  </si>
  <si>
    <t>Sběrnicový modul - expandér 8 zón + kryt</t>
  </si>
  <si>
    <t>5*1</t>
  </si>
  <si>
    <t>Pol280</t>
  </si>
  <si>
    <t>Siréna venkovní zálohovaná, vč akumulátoru, červený blikač</t>
  </si>
  <si>
    <t>Pol281</t>
  </si>
  <si>
    <t xml:space="preserve">Siréna vnitřní zálohovaná, volba tónů,  vč. akumulátoru, červený blikač</t>
  </si>
  <si>
    <t>Pol282</t>
  </si>
  <si>
    <t>Software pro správu ústředny v PC + programovací kabel</t>
  </si>
  <si>
    <t>Pol283</t>
  </si>
  <si>
    <t>Panceřová hadice nerez</t>
  </si>
  <si>
    <t>Pol284</t>
  </si>
  <si>
    <t>Kovový uzamykatelný box na ukrytí klávesnice</t>
  </si>
  <si>
    <t>Pol285</t>
  </si>
  <si>
    <t>Kabel SHKFH-R 3x2x0,5 B2ca s1d1a1</t>
  </si>
  <si>
    <t>660*1</t>
  </si>
  <si>
    <t>Pol286</t>
  </si>
  <si>
    <t>Kabel X-O 2x1,5 B2ca s1d1a1</t>
  </si>
  <si>
    <t>120*1</t>
  </si>
  <si>
    <t>Pol287</t>
  </si>
  <si>
    <t>Kabel JXFE-R2x2x0,8 B2ca s1d1a1</t>
  </si>
  <si>
    <t>240*1</t>
  </si>
  <si>
    <t>Pol288</t>
  </si>
  <si>
    <t>Trubka 25 pod omítku, vč. spojek, kolen</t>
  </si>
  <si>
    <t>220*1</t>
  </si>
  <si>
    <t>Pol289</t>
  </si>
  <si>
    <t>Trubka 16 pod omítku, vč. spojek, kolen</t>
  </si>
  <si>
    <t>Pol290</t>
  </si>
  <si>
    <t>Krabice univerzální pod omítku vč. víčka, kulatá, bezhalogenová: přístrojové krabice, odbočné krabice pro trubkové rozvody; vč. vysekání lůžka</t>
  </si>
  <si>
    <t>50*1</t>
  </si>
  <si>
    <t>Pol291</t>
  </si>
  <si>
    <t>Trubka 25 vč. úchytek, spojek, kolen; bezhalogenová</t>
  </si>
  <si>
    <t>300*1</t>
  </si>
  <si>
    <t>Pol292</t>
  </si>
  <si>
    <t>Oživení, odzkoušení, nastavení zařízení</t>
  </si>
  <si>
    <t>Pol293</t>
  </si>
  <si>
    <t>Pol294</t>
  </si>
  <si>
    <t>Výchozí revize</t>
  </si>
  <si>
    <t>Pol295</t>
  </si>
  <si>
    <t>Uvedení do trvalého provozu</t>
  </si>
  <si>
    <t>Pol296</t>
  </si>
  <si>
    <t>Pol297</t>
  </si>
  <si>
    <t>Pomocné práce: koordinace, příprava, změny, úpravy,…</t>
  </si>
  <si>
    <t>10*1</t>
  </si>
  <si>
    <t>Pol298</t>
  </si>
  <si>
    <t>Koordinace s řešením a umístěním zámkůve a magnetů dveřích</t>
  </si>
  <si>
    <t>009 - INT</t>
  </si>
  <si>
    <t>Pol299</t>
  </si>
  <si>
    <t>řídící modul s kamerou bez tlačítka, IP LAN verze, nerez, kamera má funkci WDR a rozlišení 2 Mpx (1920x1080), úhel záběru 146°, SIP, Poe 802.3af</t>
  </si>
  <si>
    <t>Pol300</t>
  </si>
  <si>
    <t>Instalační příslušenství pro 3 moduly - rám a krabice;</t>
  </si>
  <si>
    <t>Pol301</t>
  </si>
  <si>
    <t>modul se 6 zvonkovými tlačítky, nerez</t>
  </si>
  <si>
    <t>Pol302</t>
  </si>
  <si>
    <t>Záslepka modulu</t>
  </si>
  <si>
    <t>Pol303</t>
  </si>
  <si>
    <t>Security relé</t>
  </si>
  <si>
    <t>Pol304</t>
  </si>
  <si>
    <t>Přepěťová ochrana OVP Ethernet+PoE</t>
  </si>
  <si>
    <t>Pol305</t>
  </si>
  <si>
    <t>Patch kabel FTP cat.6 2m</t>
  </si>
  <si>
    <t>6*1</t>
  </si>
  <si>
    <t>Pol306</t>
  </si>
  <si>
    <t>Patch kabel FTP cat.6 3m</t>
  </si>
  <si>
    <t>Pol307</t>
  </si>
  <si>
    <t>IP telefon, PoE, 7" bar. LCD, 29 prog.tl., 1Gb ethernet, 2x USB. P2P SIP, SIP</t>
  </si>
  <si>
    <t>Pol308</t>
  </si>
  <si>
    <t>Elektromechanický dveřní zámek + kování klika-klika</t>
  </si>
  <si>
    <t>Pol309</t>
  </si>
  <si>
    <t>Ochrana před indukčním napětím zámku</t>
  </si>
  <si>
    <t>Pol310</t>
  </si>
  <si>
    <t>Napájecí jednotka zámků - zálohovaná, vč. akumulátoru</t>
  </si>
  <si>
    <t>Pol311</t>
  </si>
  <si>
    <t>Kabel FTP cat.5e LSOHFR B2ca s1,d1,a1</t>
  </si>
  <si>
    <t>Pol312</t>
  </si>
  <si>
    <t>Kabel JXFE-R 1x2x0,8 B2ca s1,d1,a1</t>
  </si>
  <si>
    <t>Pol313</t>
  </si>
  <si>
    <t>Konektor FTP cat.5e</t>
  </si>
  <si>
    <t>Pol314</t>
  </si>
  <si>
    <t>Kabel zemnící</t>
  </si>
  <si>
    <t>25*1</t>
  </si>
  <si>
    <t>Pol315</t>
  </si>
  <si>
    <t>Trubka 32 pod omítku, vč. příslušenství</t>
  </si>
  <si>
    <t>Pol316</t>
  </si>
  <si>
    <t>Držák svazkový 15 bezhalogenový</t>
  </si>
  <si>
    <t>20/0,5</t>
  </si>
  <si>
    <t>Pol317</t>
  </si>
  <si>
    <t>Pol319</t>
  </si>
  <si>
    <t>Pol320</t>
  </si>
  <si>
    <t>Koordinace s řešením a umístěním zámků ve dveřích</t>
  </si>
  <si>
    <t>Pol321</t>
  </si>
  <si>
    <t>Měření a kontrola met.vedení, vč. vyhotovení protokolu</t>
  </si>
  <si>
    <t>010 - SKS</t>
  </si>
  <si>
    <t>Pol322</t>
  </si>
  <si>
    <t>RACK 19" 45U, 800x1000 - stojanový</t>
  </si>
  <si>
    <t>Poznámka k položce:_x000d_
1*1</t>
  </si>
  <si>
    <t>Pol323</t>
  </si>
  <si>
    <t>RACK 19" 22U, 600x600 - nástěnný</t>
  </si>
  <si>
    <t>Poznámka k položce:_x000d_
2*1</t>
  </si>
  <si>
    <t>Pol324</t>
  </si>
  <si>
    <t>Ventilační jednotka: 4x ventilátor, termostat do hlavního RACKu</t>
  </si>
  <si>
    <t>Pol325</t>
  </si>
  <si>
    <t>Patch panel 24xRJ45, modulární</t>
  </si>
  <si>
    <t>Poznámka k položce:_x000d_
13*1</t>
  </si>
  <si>
    <t>Pol326</t>
  </si>
  <si>
    <t>Optická vana s čelem 12xSC; komplet včetně spojek</t>
  </si>
  <si>
    <t>Pol327</t>
  </si>
  <si>
    <t>Vyvazovací panel 1U</t>
  </si>
  <si>
    <t>Poznámka k položce:_x000d_
16*1</t>
  </si>
  <si>
    <t>Pol328</t>
  </si>
  <si>
    <t>Průchozí panel</t>
  </si>
  <si>
    <t>Poznámka k položce:_x000d_
4*1</t>
  </si>
  <si>
    <t>Pol329</t>
  </si>
  <si>
    <t>Patch kabel cat.6A SFTP 0,5m</t>
  </si>
  <si>
    <t>Poznámka k položce:_x000d_
13*1 pro AP</t>
  </si>
  <si>
    <t>Pol330</t>
  </si>
  <si>
    <t>Patch kabel cat.6A SFTP 1m</t>
  </si>
  <si>
    <t>Pol331</t>
  </si>
  <si>
    <t xml:space="preserve">Patch kabel cat.6 SFTP  1m</t>
  </si>
  <si>
    <t>Poznámka k položce:_x000d_
200*1</t>
  </si>
  <si>
    <t>Pol332</t>
  </si>
  <si>
    <t xml:space="preserve">Patch kabel cat.6 SFTP  2m</t>
  </si>
  <si>
    <t>Poznámka k položce:_x000d_
70*1</t>
  </si>
  <si>
    <t>Pol333</t>
  </si>
  <si>
    <t xml:space="preserve">Patch kabel cat.6 SFTP  5m</t>
  </si>
  <si>
    <t>Poznámka k položce:_x000d_
5*1</t>
  </si>
  <si>
    <t>Pol334</t>
  </si>
  <si>
    <t>Patch kabel optický SC-LC 2m duplex</t>
  </si>
  <si>
    <t>Poznámka k položce:_x000d_
12*1</t>
  </si>
  <si>
    <t>Pol335</t>
  </si>
  <si>
    <t>Vertikální vyvazovací žlab 45U</t>
  </si>
  <si>
    <t>Pol336</t>
  </si>
  <si>
    <t>Vertikální vyvazovací žlab 22U</t>
  </si>
  <si>
    <t>Pol337</t>
  </si>
  <si>
    <t>Rackový modul s DIN lištou</t>
  </si>
  <si>
    <t>Pol338</t>
  </si>
  <si>
    <t>Dvoustupňová přepěťová ochrana pro 10G, na DIN lištu</t>
  </si>
  <si>
    <t>Pol339</t>
  </si>
  <si>
    <t>Dvoustupňová přepěťová ochrana pro 1G s PoE, na DIN lištu</t>
  </si>
  <si>
    <t>Pol340</t>
  </si>
  <si>
    <t>19" napájecí panel, 1U, 12 x 230 V, přepěťová ochrana SPD 3, odrušovací VF filtr</t>
  </si>
  <si>
    <t>Poznámka k položce:_x000d_
3*1</t>
  </si>
  <si>
    <t>Pol341</t>
  </si>
  <si>
    <t>Záložní zdroj UPS 3000VA/3000W, RACK mount, včetně akumulátoru, min. 93% účinnost při 50% zátěži, LCD displej, možnost výměny baterie za provozu, battery extension</t>
  </si>
  <si>
    <t>Poznámka k položce:_x000d_
1*1 pro RACK v 2.085</t>
  </si>
  <si>
    <t>Pol342</t>
  </si>
  <si>
    <t>Záložní zdroj UPS 1000VA, RACK mount, včetně akumulátoru</t>
  </si>
  <si>
    <t>Poznámka k položce:_x000d_
2*1 pro RACky v 3.05 a 4.07pro RACK v 1.063</t>
  </si>
  <si>
    <t>Pol343</t>
  </si>
  <si>
    <t>Datová zásuvka 1xRJ45 cat.6A modulární - do stěny; komplet (krabička, keystone, rámeček,...)</t>
  </si>
  <si>
    <t>Pol344</t>
  </si>
  <si>
    <t>Datová zásuvka 2xRJ45 cat.6A modulární - do stěny; komplet (krabička, keystone, rámeček,...)</t>
  </si>
  <si>
    <t>Poznámka k položce:_x000d_
77*1</t>
  </si>
  <si>
    <t>Pol345</t>
  </si>
  <si>
    <t>Datová zásuvka 1xRJ45 cat.6A modulární - do stolu; komplet (krabička, keystone, rámeček,...)</t>
  </si>
  <si>
    <t>Poznámka k položce:_x000d_
51*1</t>
  </si>
  <si>
    <t>Pol346</t>
  </si>
  <si>
    <t>Datová zásuvka 2xRJ45 cat.6A modulární - do podlahové krabice; komplet (krabička, keystone, rámeček,...)</t>
  </si>
  <si>
    <t>Pol347</t>
  </si>
  <si>
    <t>zásuvkový blok STP cat.6A, na DIN nebo povrch - do ústředen</t>
  </si>
  <si>
    <t>Pol348</t>
  </si>
  <si>
    <t>Keystone STP cat.6A, modulární</t>
  </si>
  <si>
    <t>Poznámka k položce:_x000d_
176*1 + 48*1</t>
  </si>
  <si>
    <t>Pol349</t>
  </si>
  <si>
    <t>Montážní sada (4x), šroub M6, podložka, matice</t>
  </si>
  <si>
    <t>Poznámka k položce:_x000d_
40*1</t>
  </si>
  <si>
    <t>Pol350</t>
  </si>
  <si>
    <t>Pigtail 9/125 SC SM 1,5 m + ochrana sváru; komplet (bez svařování)</t>
  </si>
  <si>
    <t>Pol351</t>
  </si>
  <si>
    <t>Optická spojka SC/SC, SM, simplex</t>
  </si>
  <si>
    <t>Pol352</t>
  </si>
  <si>
    <t>Police 1U 19"</t>
  </si>
  <si>
    <t>Pol353</t>
  </si>
  <si>
    <t>Kabel STP, Cat.6A, B2ca s1 d1</t>
  </si>
  <si>
    <t>Poznámka k položce:_x000d_
7300*1</t>
  </si>
  <si>
    <t>Pol354</t>
  </si>
  <si>
    <t>Kabel UTP, Cat.6, B2ca s1 d1</t>
  </si>
  <si>
    <t>Poznámka k položce:_x000d_
250*1</t>
  </si>
  <si>
    <t>Pol355</t>
  </si>
  <si>
    <t>Kabelový žlab 100x50; včetně ohybů, nosníků, kotvení, spojek; kotvení dle dopor. výrobce</t>
  </si>
  <si>
    <t>Poznámka k položce:_x000d_
300*1</t>
  </si>
  <si>
    <t>330/0,5</t>
  </si>
  <si>
    <t>Vertikální kabelová trasa, včetně odlehčení kabeláže, kotvení, spojek; kotvení max. 1200 mm, odlehčení ma 1500 mm</t>
  </si>
  <si>
    <t>Poznámka k položce:_x000d_
Kabel zemnící 4 mm2</t>
  </si>
  <si>
    <t xml:space="preserve">Krabice KO 68 pod omítku vč. vysekání lůžka bezhalogenová  (mont. vč. materiálu)</t>
  </si>
  <si>
    <t>90*1</t>
  </si>
  <si>
    <t>Pol358</t>
  </si>
  <si>
    <t>Trubka 25 pod omítku</t>
  </si>
  <si>
    <t>360*1</t>
  </si>
  <si>
    <t>Pol359</t>
  </si>
  <si>
    <t>Trubka 40 do podlahy</t>
  </si>
  <si>
    <t>70*1</t>
  </si>
  <si>
    <t>Pol360</t>
  </si>
  <si>
    <t>Měření a kontrola opt. vedení vč. vyhotovení protokolu</t>
  </si>
  <si>
    <t>Pol361</t>
  </si>
  <si>
    <t>Úpravy kabeláže v RACKu + úpravy optické kabeláže ve vanách</t>
  </si>
  <si>
    <t>Pol362</t>
  </si>
  <si>
    <t>Svařování optického vlákna - svár vč. příslušenství</t>
  </si>
  <si>
    <t>Pol364</t>
  </si>
  <si>
    <t>Poznámka k položce:_x000d_
1*1 drobný instalační materiál pro celý systém</t>
  </si>
  <si>
    <t>Poznámka k položce:_x000d_
30*1</t>
  </si>
  <si>
    <t>Pol365</t>
  </si>
  <si>
    <t>Pol366</t>
  </si>
  <si>
    <t>Koordina s umístěním dat. Zásuvek na stoly/pod stoly</t>
  </si>
  <si>
    <t>011 - Audio</t>
  </si>
  <si>
    <t>Pol367</t>
  </si>
  <si>
    <t>CD/CD-R/CD-RW/USB audio přehrávač s podporou WAV/MP3 pro instalaci do 19" racku, velkoplošný podsvětlený LCD displej, vyrovnávací paměť 40 sekund, ovládání včetně profesionálních funkcí +/- 20% Pitch Control, +/- 25% Pitch Bend, Auto Cue. 1x stereo symetr</t>
  </si>
  <si>
    <t>Pol368</t>
  </si>
  <si>
    <t>Nástěnný terminál s podporou přenosu vícekanálového digitálního audio signálu prostřednictvím standardního ethernetového rozhraní, umožňující interoperabilitu s dalšími audio zařízeními přes otevřený síťový protokol pro audio přenos; s integrovaným digitá</t>
  </si>
  <si>
    <t>Pol369</t>
  </si>
  <si>
    <t>Síťový audio převodník , kompatibilní s použitými prvky audio – analogový vstup, 2 kanály</t>
  </si>
  <si>
    <t>Pol370</t>
  </si>
  <si>
    <t xml:space="preserve">PoE+ distributor kompatibilní s použitými prvky audio, IEEE 802.3/u 10/100BaseT/TX / IEEE 802.3x Flow Control / IEEE 802.3at/af PoE / midspan PoE, 4x PoE+ port 10/100 Mbps s výstupním výkonem  30W, možnost současného provozu všech portů na plný výkon, 1x </t>
  </si>
  <si>
    <t>Pol371</t>
  </si>
  <si>
    <t>Koncový zesilovač 4x750W @ 4Ohm / 2x1500W @ 8Ohm (RMS), digitální topologie Class-D s vysokou účinností přes 80%, spínaný zdroj, integrovaný plně nastavitelný DSP procesor, barevný grafický 2,5" LCD displej + otočný enkodér pro nastavení parametrů a stavo</t>
  </si>
  <si>
    <t xml:space="preserve">Poznámka k položce:_x000d_
Koncový zesilovač 4x750W @ 4Ohm / 2x1500W @ 8Ohm (RMS), digitální topologie Class-D s vysokou účinností přes 80%, spínaný zdroj, integrovaný plně nastavitelný DSP procesor, barevný grafický 2,5" LCD displej + otočný enkodér pro nastavení parametrů a stavové informace, USB port s možností přenosu nastavení mezi zesilovači, 4stupňová LED indikace stavu + tlačítko MUTE pro nezávisle každý kanál, 2 přístupové úrovně s možnosti ochrany heslem nebo HW USB klíčem, rozhraní RS232 pro externí řízení, slot pro osazení volitelného modulu  s podporou přenosu vícekanálového digitálního audio signálu prostřednictvím standardního ethernetového rozhraní</t>
  </si>
  <si>
    <t>Pol372</t>
  </si>
  <si>
    <t xml:space="preserve">Karta síťového rozhraní  4x4 s podporou interního SW kompatibilní s použitými prvky audio </t>
  </si>
  <si>
    <t>Pol373</t>
  </si>
  <si>
    <t xml:space="preserve">Reprosoustava 3-pásmová s vysokým výkonem pro profesionální audio instalace, osazení 1x 8" LF woofer s 2" cívkou, 1x koaxiální 8" woofer + 1" HF driver. Výkonová zatížitelnost 1600W (peak) / 400W (RMS) @ 8 Ohm, citlivost 94dB @ 1W/1m, max. SPL 121dB @ 1m </t>
  </si>
  <si>
    <t>Pol374</t>
  </si>
  <si>
    <t>Reprosoustava 2-pásmová s vysokým výkonem, osazení 8" woofer + HF driver s 1,4" cívkou. Výkonová zatížitelnost 800W (peak) / 200W (RMS) @ 8 Ohm, citlivost 95dB @ 1W/1m, max. SPL 118dB @ 1m (RMS). Frekvenční rozsah 70Hz-20kHz @ ±3dB, vyzařovací úhel 90°x70</t>
  </si>
  <si>
    <t xml:space="preserve">1*1 </t>
  </si>
  <si>
    <t>Pol375</t>
  </si>
  <si>
    <t>Subwoofer 10", 1400/700/350W @ 8 Ohm, max. SPL 117dB @ 1m, frekvenční rozsah 43-95Hz / 26-120Hz, bílý</t>
  </si>
  <si>
    <t>Pol376</t>
  </si>
  <si>
    <t xml:space="preserve">RACKový digitální mixpult s ovládáním pomocí aplikace pro uživatelská zařízení - PC/mobil. K dispozici je 18 vstupů, 12 sběrnic, 16 předzesilovačů, USB zvuková karta s možností nahrávání přímo do připojeného zařízení (PC/tablet) a zabudovaný Wi-Fi modul; </t>
  </si>
  <si>
    <t>Pol377</t>
  </si>
  <si>
    <t>Uzavřená dynamická sluchátka pro studiové použití, budiče s 50mm neodymovými magnety, frekvenční rozsah 15Hz-22kHz, citlivost 96±3dB @ 1kHz/1mW, max., odnímatelný 3m přívodní kabel, barva černá</t>
  </si>
  <si>
    <t>Pol378</t>
  </si>
  <si>
    <t>Nástěnný vstupní panel, 1x Mic vstup (XLR), 1x stereo Line vstup (Jack 3,5mm), nezávislé nastavení úrovně pro každý vstup s možností mixování. phantomové napájení pro mikrofonní vstup a výstupní úroveň nezávisle pro L a R kanál. Materiál ABS plast + tvrze</t>
  </si>
  <si>
    <t>Pol379</t>
  </si>
  <si>
    <t>RACK 22U 600x600, perforované záda, perforované dveře,</t>
  </si>
  <si>
    <t>Pol380</t>
  </si>
  <si>
    <t>UPS 1500 VA , 1500W 1× USB-B, 1× sériový port RS-232, 1× svorkovnice pro dálkové zapínání/vypínání, 1× svorkovnice pro dálkové odstavení, 1× svorkovnice pro výstupní relé, 1× RJ-45, USB</t>
  </si>
  <si>
    <t>Pol381</t>
  </si>
  <si>
    <t>Napájecí panel 8x230; C14</t>
  </si>
  <si>
    <t>Pol382</t>
  </si>
  <si>
    <t>Zaslepovací panel 2U</t>
  </si>
  <si>
    <t>Pol383</t>
  </si>
  <si>
    <t>Zaslepovací panel 4U</t>
  </si>
  <si>
    <t>Pol384</t>
  </si>
  <si>
    <t>Kabeláž na propojení zesilovače, terminálu, mixu v RACKu</t>
  </si>
  <si>
    <t>Pol385</t>
  </si>
  <si>
    <t>Nástěnný vstupní panel, 1x Mic vstup (XLR), 1x stereo Line vstup (Jack 3,5mm), konektivita Bluetooth v5 s možností unikátního ID, nezávislé nastavení úrovně pro každý vstup s možností mixování. phantomové napájení pro mikrofonní vstup a výstupní úroveň ne</t>
  </si>
  <si>
    <t>Pol386</t>
  </si>
  <si>
    <t>Nástěnný ovladač 0-10V systémový, bílý</t>
  </si>
  <si>
    <t>Pol387</t>
  </si>
  <si>
    <t>Stereofonní galvanický oddělovač, konektory Jack 3,5mm (samec) / 2x XLR (samec)</t>
  </si>
  <si>
    <t>Pol388</t>
  </si>
  <si>
    <t xml:space="preserve">KKoncový zesilovač, 2x120W @ 4 Ohm / 1x240W @ 100V/70V (RMS). Digitální topologie Class-D s vysokou účinností přes 80%, Standby režim při absenci audio signálu, pasivní chlazení pro bezhlučný provoz. Frekvenční rozsah 20Hz-20kHz, odstup signál/šum &gt;95dB. </t>
  </si>
  <si>
    <t>Pol389</t>
  </si>
  <si>
    <t>Reprosoustava 2-pásmová s vysokým výkonem pro profesionální audio instalace, osazení 8" woofer + HF driver s 1,4" cívkou. Výkonová zatížitelnost 800W (peak) / 200W (RMS) @ 8 Ohm, citlivost 95dB @ 1W/1m. Frekvenční rozsah 70Hz-20kHz , vyzařovací úhel 90°x7</t>
  </si>
  <si>
    <t>Pol390</t>
  </si>
  <si>
    <t>Revizní dvířka do SDK 300 x 300 mm</t>
  </si>
  <si>
    <t>12*1</t>
  </si>
  <si>
    <t>Pol391</t>
  </si>
  <si>
    <t>Miniaturní mixážní zesilovač 30W (RMS), digitální topologie Class-D s vysokou účinností přes 80%, Standby režim při absenci audio signálu , certifikace Energy Star, pasivní chlazení pro bezhlučný provoz. 1x stereofonní symetrický vstup Line (-12~+12dBV) +</t>
  </si>
  <si>
    <t>Pol392</t>
  </si>
  <si>
    <t>Reproduktor 2-pásmový 5.25"+1", 100/50W @ 8 Ohm / 40/20/10W @ 100V, citlivost 87dB @ 1W/1m, max. SPL 104dB @ 1m, frekvenční rozsah 70Hz-18kHz @ ±3dB, 55Hz-20kHz @ -10dB, vyzařovací úhel 110°x110°, bílý, vč konzol</t>
  </si>
  <si>
    <t>Pol393</t>
  </si>
  <si>
    <t>Pol394</t>
  </si>
  <si>
    <t>Kabel audio - určený pro reproduktory 2x1,5</t>
  </si>
  <si>
    <t>Pol395</t>
  </si>
  <si>
    <t>Kabel audio - určený pro reproduktory 2x2,5</t>
  </si>
  <si>
    <t>Pol396</t>
  </si>
  <si>
    <t>Zásuvka SpeakON</t>
  </si>
  <si>
    <t>Pol397</t>
  </si>
  <si>
    <t>Kabel SpeakON 1m</t>
  </si>
  <si>
    <t>Pol398</t>
  </si>
  <si>
    <t>Zásuvka pro audio se 4 svorkami</t>
  </si>
  <si>
    <t>17*1</t>
  </si>
  <si>
    <t>Pol399</t>
  </si>
  <si>
    <t>Konektor RJ45 cat.6</t>
  </si>
  <si>
    <t>56*1</t>
  </si>
  <si>
    <t>200*1</t>
  </si>
  <si>
    <t>Pol400</t>
  </si>
  <si>
    <t>Seznámení obsluhy s provozem a obsluhou zařízení</t>
  </si>
  <si>
    <t>Pol401</t>
  </si>
  <si>
    <t>SW práce, programování, konfigurace, oživení, úprava v RACKu</t>
  </si>
  <si>
    <t>Pol402</t>
  </si>
  <si>
    <t>Uvedení do trvalého prvozu, odzkoušení</t>
  </si>
  <si>
    <t>Pol403</t>
  </si>
  <si>
    <t>Pol236</t>
  </si>
  <si>
    <t>Dokumentace skutečného provedení stavby</t>
  </si>
  <si>
    <t>Pol404</t>
  </si>
  <si>
    <t>Úklid staveniště</t>
  </si>
  <si>
    <t>012 - HR</t>
  </si>
  <si>
    <t>Pol405</t>
  </si>
  <si>
    <t>Kabel USB 2.0 2 m</t>
  </si>
  <si>
    <t>Pol406</t>
  </si>
  <si>
    <t>Kabel USB 2.0 aktivní (active extension) 10 m</t>
  </si>
  <si>
    <t>16*1</t>
  </si>
  <si>
    <t>Pol407</t>
  </si>
  <si>
    <t>Kabel HDMI 4K High speed 2 m</t>
  </si>
  <si>
    <t>Pol408</t>
  </si>
  <si>
    <t>Kabel HDMI 4K až 18Gb/s 10 m aktivní</t>
  </si>
  <si>
    <t>Pol409</t>
  </si>
  <si>
    <t>Patch kabel SFTP cat.6 2m</t>
  </si>
  <si>
    <t>Pol410</t>
  </si>
  <si>
    <t>Zásuvka USB + HDMI - komplet</t>
  </si>
  <si>
    <t>Pol411</t>
  </si>
  <si>
    <t xml:space="preserve">Krabice přístrojová průměr 68 mm, pod omítku vč. vysekání lůžka  (mont. vč. materiálu)</t>
  </si>
  <si>
    <t>110*1</t>
  </si>
  <si>
    <t>Pol412</t>
  </si>
  <si>
    <t>Krabice KO 97 pod omítku vč. vysekání lůžka (mont. vč. materiálu)</t>
  </si>
  <si>
    <t>Pol413</t>
  </si>
  <si>
    <t>Trubka 32 pod omítku, vč. spojek, kolen</t>
  </si>
  <si>
    <t>Pol414</t>
  </si>
  <si>
    <t>Vodič v trubkovodu AY 2,5</t>
  </si>
  <si>
    <t>Pol415</t>
  </si>
  <si>
    <t>Svorka uzemňovací (mont. vč. materiálu)</t>
  </si>
  <si>
    <t>Pol416</t>
  </si>
  <si>
    <t>Rozebiratelná požární ucpávka do 0,2 m2</t>
  </si>
  <si>
    <t>Pol417</t>
  </si>
  <si>
    <t>Požární ucpávky prostupů kabeláže, požární odolnost min. 60 minut (z protipožárního tmelu)</t>
  </si>
  <si>
    <t>35*1</t>
  </si>
  <si>
    <t>Pol418</t>
  </si>
  <si>
    <t>Sádrokartonářské práce - zhotovení obložení kabeláží z požárního sádrokartonu na chodbách a schodištích</t>
  </si>
  <si>
    <t>Poznámka k položce:_x000d_
vč. dodávky materiálu</t>
  </si>
  <si>
    <t>Pol419</t>
  </si>
  <si>
    <t>Průraz stropem do 100x100mm</t>
  </si>
  <si>
    <t>Poznámka k položce:_x000d_
vč. odvozu suti na skládku a poplatku za skládkovné</t>
  </si>
  <si>
    <t>11*1</t>
  </si>
  <si>
    <t>Pol420</t>
  </si>
  <si>
    <t>Průraz zdivem, síla zdi do 300mm, otvor do 50x50mm, včetně odvozu a likvidace suti</t>
  </si>
  <si>
    <t>65*1</t>
  </si>
  <si>
    <t>Pol421</t>
  </si>
  <si>
    <t>Průraz zdivem, síla zdi do 600mm, otvor do 50x50mm, včetně odvozu a likvidace suti</t>
  </si>
  <si>
    <t>55*1</t>
  </si>
  <si>
    <t>Pol422</t>
  </si>
  <si>
    <t xml:space="preserve">Frézování drážky pro uložení kabeláže, hloubka 40mm šířka 40mm, včetně  likvidace suti</t>
  </si>
  <si>
    <t>1120*1</t>
  </si>
  <si>
    <t>Pol423</t>
  </si>
  <si>
    <t>Frézování drážky pro uložení kabeláže, hloubka 60mm šířka 50mm, včetnělikvidace suti</t>
  </si>
  <si>
    <t>Pol424</t>
  </si>
  <si>
    <t xml:space="preserve">Frézování drážky pro uložení trubek, hloubka 60mm šířka 120mm, včetně  likvidace suti</t>
  </si>
  <si>
    <t>40*1</t>
  </si>
  <si>
    <t>Pol425</t>
  </si>
  <si>
    <t>Vyhledání vývodu, krabice</t>
  </si>
  <si>
    <t>180*1</t>
  </si>
  <si>
    <t>Pol426</t>
  </si>
  <si>
    <t>Změření zemního odporu</t>
  </si>
  <si>
    <t>7*1</t>
  </si>
  <si>
    <t>Pol427</t>
  </si>
  <si>
    <t>Pol428</t>
  </si>
  <si>
    <t>Zabezpečení pracoviště</t>
  </si>
  <si>
    <t>Pol429</t>
  </si>
  <si>
    <t>Práce spojené se zapravením rýh po drážkách</t>
  </si>
  <si>
    <t>Pol430</t>
  </si>
  <si>
    <t>Zajištění školení montážních pracovníku BOZP a PO na stavbě</t>
  </si>
  <si>
    <t>Pol431</t>
  </si>
  <si>
    <t>Koordinace a uzpůsobení tras</t>
  </si>
  <si>
    <t>Pol432</t>
  </si>
  <si>
    <t>Stávající neřešené rozvody rozvody: odborné úpravy v trasách pro zajištění proti poškození nesouvisejících rozvodů neřešených instalací ve společných trasách</t>
  </si>
  <si>
    <t>Pol433</t>
  </si>
  <si>
    <t>Pomocné montážní práce: zednické výpomoci, bourací práce,...</t>
  </si>
  <si>
    <t>013 - elektroinstalace</t>
  </si>
  <si>
    <t xml:space="preserve">!!!Svítidla před montáží nutno vyvzorkovat s architektem a investorem!!!  Rozvodnice jsou ceněny včetně příslušenství(svorky, propojovací lišty, PE+N,...)</t>
  </si>
  <si>
    <t>D1 - Uzemnění</t>
  </si>
  <si>
    <t>D4 - Bleskosvod</t>
  </si>
  <si>
    <t xml:space="preserve">D7 - Elektroinstalace </t>
  </si>
  <si>
    <t>D12 - Rozvodnice</t>
  </si>
  <si>
    <t>HSV - HSV</t>
  </si>
  <si>
    <t xml:space="preserve">    101 - HZS</t>
  </si>
  <si>
    <t>Uzemnění</t>
  </si>
  <si>
    <t>Pol436</t>
  </si>
  <si>
    <t>Vodič FeZn 10, včetně připojení k HOP/MET a HDS</t>
  </si>
  <si>
    <t>Poznámka k položce:_x000d_
Dodávka + montáž</t>
  </si>
  <si>
    <t>Pol437</t>
  </si>
  <si>
    <t>Zkušební svorka SZD</t>
  </si>
  <si>
    <t>Pol438</t>
  </si>
  <si>
    <t>Značkovací štítek</t>
  </si>
  <si>
    <t>Pol439</t>
  </si>
  <si>
    <t>Zemní práce pro uzemnění (výkop, uložení, zához, hutnění)</t>
  </si>
  <si>
    <t>Pol440</t>
  </si>
  <si>
    <t>Zemnící pásek FeZn 30x4</t>
  </si>
  <si>
    <t>Pol441</t>
  </si>
  <si>
    <t>Svorka pásek x pásek SR2b</t>
  </si>
  <si>
    <t>Pol442</t>
  </si>
  <si>
    <t>Svorka pásek x vodič SR03K</t>
  </si>
  <si>
    <t>Pol443</t>
  </si>
  <si>
    <t>Držák vedení k zamáčknutí shora pro volné vedení NM6 trasa k MET</t>
  </si>
  <si>
    <t>Bleskosvod</t>
  </si>
  <si>
    <t>Pol444</t>
  </si>
  <si>
    <t>Vodič tvrzený AlMgSi 8</t>
  </si>
  <si>
    <t>Pol445</t>
  </si>
  <si>
    <t>Svorka na okapovou rouru SOR vč. upínacího pásku</t>
  </si>
  <si>
    <t>Pol446</t>
  </si>
  <si>
    <t>Svorka okapová SOD</t>
  </si>
  <si>
    <t>Pol447</t>
  </si>
  <si>
    <t>Svorka křížová SKD</t>
  </si>
  <si>
    <t>Pol448</t>
  </si>
  <si>
    <t>Svorka spojovací SS</t>
  </si>
  <si>
    <t>Pol449</t>
  </si>
  <si>
    <t>Podpěra vedení na hřebenáče PVH</t>
  </si>
  <si>
    <t>Pol450</t>
  </si>
  <si>
    <t>Podpěra vedení s příchytkou a hrotem PVPH</t>
  </si>
  <si>
    <t>Pol451</t>
  </si>
  <si>
    <t>Držák mezi střešní krokve vč.příslušenství</t>
  </si>
  <si>
    <t>Pol452</t>
  </si>
  <si>
    <t>Podpůrná trubka GFK/AL s jímacím hrotem 1,955m/2,5m, vč.příslušenství</t>
  </si>
  <si>
    <t>Pol453</t>
  </si>
  <si>
    <t>Průchodka střechou</t>
  </si>
  <si>
    <t>Pol454</t>
  </si>
  <si>
    <t>Podpěra vedení PVHVI pro montáž na stěnu plastová s PE podložkou</t>
  </si>
  <si>
    <t>Pol455</t>
  </si>
  <si>
    <t>Vodič HVI long s vysokonapěťovou ochranou 23mm šedý</t>
  </si>
  <si>
    <t>Pol456</t>
  </si>
  <si>
    <t>Sada připojovacích prvků pro vodič HVI vně podpůrné trubky pro oba konce</t>
  </si>
  <si>
    <t>Pol457</t>
  </si>
  <si>
    <t>Připojovací destička čtyřnásobná pro montáž vně trubky</t>
  </si>
  <si>
    <t>Pol458</t>
  </si>
  <si>
    <t>Držák vedení s upínacím páskem - vně podpůrné trubky</t>
  </si>
  <si>
    <t>Pol459</t>
  </si>
  <si>
    <t>Svorka PA pro vodič HVI long</t>
  </si>
  <si>
    <t>Pol460</t>
  </si>
  <si>
    <t>Litinová šachta LŠ perforovaná pro SZD</t>
  </si>
  <si>
    <t xml:space="preserve">Elektroinstalace </t>
  </si>
  <si>
    <t>Pol461</t>
  </si>
  <si>
    <t>Zásuvka 230V/16A</t>
  </si>
  <si>
    <t>Pol462</t>
  </si>
  <si>
    <t>Zásuvka 230V/16A 3st.p.o.</t>
  </si>
  <si>
    <t>Pol463</t>
  </si>
  <si>
    <t>Jednopólový spínač</t>
  </si>
  <si>
    <t>Pol464</t>
  </si>
  <si>
    <t>Velkoplošné tlačítko</t>
  </si>
  <si>
    <t>Pol465</t>
  </si>
  <si>
    <t>Sériový přepínač</t>
  </si>
  <si>
    <t>Pol466</t>
  </si>
  <si>
    <t>Střídavý přepínač</t>
  </si>
  <si>
    <t>Pol467</t>
  </si>
  <si>
    <t>Střídavý přepínač dvojitý</t>
  </si>
  <si>
    <t>Pol468</t>
  </si>
  <si>
    <t>Křížový přepínač</t>
  </si>
  <si>
    <t>Pol469</t>
  </si>
  <si>
    <t>Krabice přístrojová KP</t>
  </si>
  <si>
    <t>Pol470</t>
  </si>
  <si>
    <t>Krabice rozvodná KR</t>
  </si>
  <si>
    <t>Pol471</t>
  </si>
  <si>
    <t>Ventilátorové relé</t>
  </si>
  <si>
    <t>Pol472</t>
  </si>
  <si>
    <t>Stropní pohybové čidlo</t>
  </si>
  <si>
    <t>Pol473</t>
  </si>
  <si>
    <t>Nástěnné pohybové čidlo</t>
  </si>
  <si>
    <t>Pol474</t>
  </si>
  <si>
    <t>Požární tlačítko TS v krabici se sklíčkem</t>
  </si>
  <si>
    <t>Pol475</t>
  </si>
  <si>
    <t>Kladívko na rozbití skla</t>
  </si>
  <si>
    <t>Pol476</t>
  </si>
  <si>
    <t>Zásuvka průmyslová 16A/400V 5P</t>
  </si>
  <si>
    <t>Pol477</t>
  </si>
  <si>
    <t xml:space="preserve">Podlahová krabice  vč.usazení 12modulů</t>
  </si>
  <si>
    <t>Pol478</t>
  </si>
  <si>
    <t>Montážní víko pro podlahovou krabici</t>
  </si>
  <si>
    <t>Pol479</t>
  </si>
  <si>
    <t>Přístrojová jednotka podlahové krabice</t>
  </si>
  <si>
    <t>Pol480</t>
  </si>
  <si>
    <t>Krabice přístrojová KP čtyřnásobná do podlahové krabice</t>
  </si>
  <si>
    <t>Pol481</t>
  </si>
  <si>
    <t xml:space="preserve">Zásuvka 230V/16A do podl. krabice 1násobná šikmá </t>
  </si>
  <si>
    <t>Pol482</t>
  </si>
  <si>
    <t xml:space="preserve">Akustická přepěťová ochrana do podlahové krabice </t>
  </si>
  <si>
    <t>Pol483</t>
  </si>
  <si>
    <t>Kabel CXKH-R 3Ox1,5 - B2ca,s1,d1</t>
  </si>
  <si>
    <t>Pol484</t>
  </si>
  <si>
    <t>Kabel CXKH-R 3Jx1,5 - B2ca,s1,d1</t>
  </si>
  <si>
    <t>Pol485</t>
  </si>
  <si>
    <t>Kabel CXKH-R 5Jx1,5 - B2ca,s1,d1</t>
  </si>
  <si>
    <t>Pol486</t>
  </si>
  <si>
    <t>Kabel CXKH-R 3Jx2,5 - B2ca,s1,d1</t>
  </si>
  <si>
    <t>Pol487</t>
  </si>
  <si>
    <t>Kabel CXKH-R 5Jx2,5 - B2ca,s1,d1</t>
  </si>
  <si>
    <t>Pol488</t>
  </si>
  <si>
    <t>Vodič CXKH-R 1x6 - B2ca,s1,d1-zelenožlutý</t>
  </si>
  <si>
    <t>Pol489</t>
  </si>
  <si>
    <t>Vodič CXKH-R 1x16 - B2ca,s1,d1-zelenožlutý</t>
  </si>
  <si>
    <t>Pol490</t>
  </si>
  <si>
    <t>Vodič CXKH-R 1x25 - B2ca,s1,d1-zelenožlutý</t>
  </si>
  <si>
    <t>Pol491</t>
  </si>
  <si>
    <t>Vodič AlMgSi 8</t>
  </si>
  <si>
    <t>Pol492</t>
  </si>
  <si>
    <t>Kabel CXKH-R 5Jx6 - B2ca,s1,d1</t>
  </si>
  <si>
    <t>Pol493</t>
  </si>
  <si>
    <t>Kabel CXKH-R 5Jx10 - B2ca,s1,d1</t>
  </si>
  <si>
    <t>Pol494</t>
  </si>
  <si>
    <t>Kabel CXKH-R 5Jx16 - B2ca,s1,d1</t>
  </si>
  <si>
    <t>Pol495</t>
  </si>
  <si>
    <t>Kabel CXKH-R 5Jx25 - B2ca,s1,d1</t>
  </si>
  <si>
    <t>Pol496</t>
  </si>
  <si>
    <t>Kabel CXKH-R 5Jx50 - B2ca,s1,d1</t>
  </si>
  <si>
    <t>Pol497</t>
  </si>
  <si>
    <t>Kabel CXKH-R 4Jx120 - B2ca,s1,d1</t>
  </si>
  <si>
    <t>Pol498</t>
  </si>
  <si>
    <t>Kabel CXKH-V 3x1,5 - B2ca,s1,d1</t>
  </si>
  <si>
    <t>Pol499</t>
  </si>
  <si>
    <t>Kabel H07RN-F 3x2,5</t>
  </si>
  <si>
    <t>Pol500</t>
  </si>
  <si>
    <t>Ochranná trubka z PE</t>
  </si>
  <si>
    <t>Pol501</t>
  </si>
  <si>
    <t>Drážka v podlaze vč. jejího zapravení pro kabeláž v chráničce</t>
  </si>
  <si>
    <t>Poznámka k položce:_x000d_
vč. odvozu suti na skládku a poplatku za skládkovné, vč. zapravení</t>
  </si>
  <si>
    <t>Pol502</t>
  </si>
  <si>
    <t>Svorkovnice OP v krabici</t>
  </si>
  <si>
    <t>Pol503</t>
  </si>
  <si>
    <t>Svorkovnice HOP/MET v krabici</t>
  </si>
  <si>
    <t>Pol504</t>
  </si>
  <si>
    <t>Zřízení kabelových tras (frézování, sekání, zapravení, hrubý úklid)</t>
  </si>
  <si>
    <t>Pol505</t>
  </si>
  <si>
    <t>Sekání kapes a průrazů</t>
  </si>
  <si>
    <t>Pol506</t>
  </si>
  <si>
    <t>Kabelová spona pro vedení do podhledu</t>
  </si>
  <si>
    <t>Pol507</t>
  </si>
  <si>
    <t>Drátěný kabelový žlab 55x200x4,8 vč.závěsu, konzol</t>
  </si>
  <si>
    <t>kpl/m</t>
  </si>
  <si>
    <t>Pol508</t>
  </si>
  <si>
    <t>Fluorescenční štítek s piktogramem nepodsvětlený</t>
  </si>
  <si>
    <t>Pol509</t>
  </si>
  <si>
    <t>A - liniové LED svítidlo závěsné vč.příslušenství - 6500lm, 57,3W, l=1500mm</t>
  </si>
  <si>
    <t>Pol510</t>
  </si>
  <si>
    <t>B - kruhové LED svítidlo závěsné vč.příslušenství - 4070lm, 27W, průměr 400mm</t>
  </si>
  <si>
    <t>Pol511</t>
  </si>
  <si>
    <t>BNO - kruhové LED svítidlo závěsné vč.příslušenství - 4070lm, 27W, průměr 400mm, nouzový modul 1 hodina</t>
  </si>
  <si>
    <t>Pol512</t>
  </si>
  <si>
    <t>C - liniové LED svítidlo vč. příslušenství - 3200lm, 23,5W, l=1200mm</t>
  </si>
  <si>
    <t>Pol513</t>
  </si>
  <si>
    <t>CNO - liniové LED svítidlo vč. příslušenství - 3200lm, 23,5W, l=1200mm, nouzový modul 1 hodina</t>
  </si>
  <si>
    <t>Pol514</t>
  </si>
  <si>
    <t>D - kruhové LED svítidlo přisazené vč. příslušenství - 3500lm, 24,6W, průměr 397mm</t>
  </si>
  <si>
    <t>Pol515</t>
  </si>
  <si>
    <t>DNO - kruhové LED svítidlo přisazené vč. příslušenství - 3500lm, 24,6W, průměr 397mm, nouzový modul 1 hodina</t>
  </si>
  <si>
    <t>Pol516</t>
  </si>
  <si>
    <t>E - kruhové led svítidlo přisazené vč. příslušenství - 1950lm, 16,3W, průměr 307mm</t>
  </si>
  <si>
    <t>Pol517</t>
  </si>
  <si>
    <t>ENO - kruhové led svítidlo přisazené vč. příslušenství - 1950lm, 16,3W, průměr 307mm</t>
  </si>
  <si>
    <t>Pol518</t>
  </si>
  <si>
    <t>F - asymetrické LED svítidlo závěsné vč.příslušenství - 4400lm, 39W, l=1200mm</t>
  </si>
  <si>
    <t>Pol519</t>
  </si>
  <si>
    <t>NO - LED nouzové svítidlo antipanické vč.příslušenství - 235lm, 4,7W, nouzový modul 1 hodina</t>
  </si>
  <si>
    <t>Pol520</t>
  </si>
  <si>
    <t>Demontáž stávající elektroinstalace + 10% (je uvažováno s veškerou demontáží svítidel, rozvodnic, kabeláží, zásuvek, vypínačů, krabic rozvodných a přístrojových)</t>
  </si>
  <si>
    <t>Rozvodnice</t>
  </si>
  <si>
    <t>Pol521</t>
  </si>
  <si>
    <t>Zapuštěný rám s dveřmi, vč.příslušenství š-590xv-1575xhl-210mm, EI30, OCEP/Z (RE)</t>
  </si>
  <si>
    <t>Pol522</t>
  </si>
  <si>
    <t>Konstrukce elektroměrová, plastové panely, vč.příslušenství</t>
  </si>
  <si>
    <t>Pol523</t>
  </si>
  <si>
    <t>Zapuštěný rám s dveřmi, vč.příslušenství š-590xv-1575xhl-210mm, EI30, OCEP/Z (R01)</t>
  </si>
  <si>
    <t>Pol524</t>
  </si>
  <si>
    <t>Konstrukce instalační, plastové panely, vč.příslušenství</t>
  </si>
  <si>
    <t>Pol525</t>
  </si>
  <si>
    <t>Zapuštěný rám s dveřmi, š-380xv-1345xhl-210mm, vč.příslušenství, EI30 (RTS)</t>
  </si>
  <si>
    <t>Pol526</t>
  </si>
  <si>
    <t>Konstrukce instalační, plastové panely, vč.příslušenství (RTS)</t>
  </si>
  <si>
    <t>Pol527</t>
  </si>
  <si>
    <t>Výkonový vypínač třípólový, 250A+vypínací cívka 230VAC</t>
  </si>
  <si>
    <t>Pol528</t>
  </si>
  <si>
    <t>Zapuštěný rám s dveřmi, š-380xv-1345xhl-210mm, vč. příslušenství EI30 (SP1)</t>
  </si>
  <si>
    <t>Pol529</t>
  </si>
  <si>
    <t>Konstrukce instalační, plastové panely, vč.příslušenství (SP1)</t>
  </si>
  <si>
    <t>Pol530</t>
  </si>
  <si>
    <t>Svodič přepětí T1, TN-C</t>
  </si>
  <si>
    <t>Pol531</t>
  </si>
  <si>
    <t>Zapuštěný rám s dveřmi, vč.příslušenství š-590xv-885xhl-160mm, EI30, OCEP/Z (R1)</t>
  </si>
  <si>
    <t>Pol532</t>
  </si>
  <si>
    <t>Pol533</t>
  </si>
  <si>
    <t>Zapuštěný rám s dveřmi, vč.příslušenství š-590xv-885xhl-160mm, EI30, OCEP/Z (R2)</t>
  </si>
  <si>
    <t>Pol534</t>
  </si>
  <si>
    <t>Zapuštěný rám s dveřmi, vč.příslušenství š-590xv-1160xhl-160mm, EI30, OCEP/Z (R3)</t>
  </si>
  <si>
    <t>Pol535</t>
  </si>
  <si>
    <t>Pol536</t>
  </si>
  <si>
    <t>Zapuštěný rám s dveřmi, vč.příslušenství š-590xv-1025xhl-160mm, EI30, OCEP/Z (R4)</t>
  </si>
  <si>
    <t>Pol537</t>
  </si>
  <si>
    <t>Pol538</t>
  </si>
  <si>
    <t>Zapuštěný rám s dveřmi, vč.příslušenství š-590xv-885xhl-160mm, EI30, OCEP/Z (R5)</t>
  </si>
  <si>
    <t>Pol539</t>
  </si>
  <si>
    <t>Plastová nástěnná rozvodnice, vč.příslušenství, š-319xv-534xhl-144mm (R3.04, R4.07), 3řady/36TE</t>
  </si>
  <si>
    <t>Pol540</t>
  </si>
  <si>
    <t>Nožová pojistka 2/224A/400VAC</t>
  </si>
  <si>
    <t>Pol541</t>
  </si>
  <si>
    <t>Zkušební svorkovnice ZS1B s krytem</t>
  </si>
  <si>
    <t>Pol542</t>
  </si>
  <si>
    <t>Pojistkový odpínač VLO 2/3gG</t>
  </si>
  <si>
    <t>Pol543</t>
  </si>
  <si>
    <t>Proudový transformátor 200/5, 5VA, tř. 0,5S, úředně cejchovaný</t>
  </si>
  <si>
    <t>Pol544</t>
  </si>
  <si>
    <t>Instalační jistič 10kA, B6/1, 1P</t>
  </si>
  <si>
    <t>Pol545</t>
  </si>
  <si>
    <t>Instalační hlavní vypínač 40 A, 3P</t>
  </si>
  <si>
    <t xml:space="preserve">Poznámka k položce:_x000d_
Dodávka + montáž_x000d_
</t>
  </si>
  <si>
    <t>Pol546</t>
  </si>
  <si>
    <t>Instalační hlavní vypínač 63 A, 3P</t>
  </si>
  <si>
    <t>Pol547</t>
  </si>
  <si>
    <t>Instalační stykač R20/230V</t>
  </si>
  <si>
    <t>Pol548</t>
  </si>
  <si>
    <t>Instalační stykač R40/400V</t>
  </si>
  <si>
    <t>Pol549</t>
  </si>
  <si>
    <t>Stykač 3pólový, 40kW, 100A, 1Z+1R</t>
  </si>
  <si>
    <t>Pol550</t>
  </si>
  <si>
    <t>Patice pro relé pro YM modul</t>
  </si>
  <si>
    <t>Pol551</t>
  </si>
  <si>
    <t>Relé 24VAC</t>
  </si>
  <si>
    <t>Pol552</t>
  </si>
  <si>
    <t>Instalační jistič 10kA, B16/3, 3P</t>
  </si>
  <si>
    <t>Pol553</t>
  </si>
  <si>
    <t>Instalační jistič 10kA, C16/3, 3P</t>
  </si>
  <si>
    <t>Pol554</t>
  </si>
  <si>
    <t>Instalační jistič 10kA, B25/3, 3P</t>
  </si>
  <si>
    <t>Pol555</t>
  </si>
  <si>
    <t>Instalační jistič 10kA, B40/3, 3P</t>
  </si>
  <si>
    <t>Pol556</t>
  </si>
  <si>
    <t>Instalační jistič 10kA, B50/3, 3P</t>
  </si>
  <si>
    <t>Pol557</t>
  </si>
  <si>
    <t>Instalační jistič 10kA, C63/3, 3P</t>
  </si>
  <si>
    <t>Pol558</t>
  </si>
  <si>
    <t>Instalační jistič 20 kA, B 100/3, 3P</t>
  </si>
  <si>
    <t>Pol559</t>
  </si>
  <si>
    <t>Jistič výkonový, typ A, 3-pólový, 50kA, 250A</t>
  </si>
  <si>
    <t>Pol560</t>
  </si>
  <si>
    <t>Instalační relé 16A, pro vysoký zapínací proud až 120A</t>
  </si>
  <si>
    <t>Pol561</t>
  </si>
  <si>
    <t>Instalační impulzní relé, 230 V AC, 16 A, 1 Z (1NO)</t>
  </si>
  <si>
    <t>Pol562</t>
  </si>
  <si>
    <t>Vypínač 3-pólový, 125A</t>
  </si>
  <si>
    <t>Pol563</t>
  </si>
  <si>
    <t>Instalační spínací hodiny mechanické, 1Z, se zálohou chodu</t>
  </si>
  <si>
    <t>Pol564</t>
  </si>
  <si>
    <t>Proudový chránič 10 kA, 25 A, 4P, 30 mA, A</t>
  </si>
  <si>
    <t>Pol565</t>
  </si>
  <si>
    <t>Proudový chránič 10 kA, 25 A, 4P, 30 mA, A/G</t>
  </si>
  <si>
    <t>Pol566</t>
  </si>
  <si>
    <t>Jistič s proudovým chráničem 10kA, 1+N, C10/003, A, 30mA</t>
  </si>
  <si>
    <t>Pol567</t>
  </si>
  <si>
    <t>Jistič s proudovým chráničem 10kA, 1+N, B16/003, A, 30mA</t>
  </si>
  <si>
    <t>Pol568</t>
  </si>
  <si>
    <t>Jistič s proudovým chráničem 10kA, 1+N, C16/003, A, 30mA</t>
  </si>
  <si>
    <t>Pol569</t>
  </si>
  <si>
    <t>Svodič přepětí T2/C kompletní, TN-S, 400V</t>
  </si>
  <si>
    <t>HZS</t>
  </si>
  <si>
    <t>R-10100</t>
  </si>
  <si>
    <t xml:space="preserve">Přesun materiálu </t>
  </si>
  <si>
    <t>129519053</t>
  </si>
  <si>
    <t>R-10102</t>
  </si>
  <si>
    <t xml:space="preserve">Prořez  materiálu </t>
  </si>
  <si>
    <t>511654167</t>
  </si>
  <si>
    <t>R-10103</t>
  </si>
  <si>
    <t>Podružný materiál</t>
  </si>
  <si>
    <t>528162311</t>
  </si>
  <si>
    <t>R-10104</t>
  </si>
  <si>
    <t>Kompletační činnost</t>
  </si>
  <si>
    <t>-212259467</t>
  </si>
  <si>
    <t>R-10105</t>
  </si>
  <si>
    <t>Revize, koordinace s profesemi</t>
  </si>
  <si>
    <t>1477595756</t>
  </si>
  <si>
    <t xml:space="preserve">015 - Ostatní a vedlejší náklady </t>
  </si>
  <si>
    <t>Těšínské divadlo</t>
  </si>
  <si>
    <t>VRN - VRN</t>
  </si>
  <si>
    <t xml:space="preserve">    999 - Ostatní a vedlejší náklady </t>
  </si>
  <si>
    <t>VRN1 - Průzkumné, geodetické a projektové práce</t>
  </si>
  <si>
    <t>VRN3 - Zařízení staveniště</t>
  </si>
  <si>
    <t>999</t>
  </si>
  <si>
    <t>R-9901</t>
  </si>
  <si>
    <t xml:space="preserve">Akustická studie podhledu </t>
  </si>
  <si>
    <t>-2093177695</t>
  </si>
  <si>
    <t>R-9902</t>
  </si>
  <si>
    <t xml:space="preserve">Měření doby dozvuku po ukončení prací </t>
  </si>
  <si>
    <t>-482025130</t>
  </si>
  <si>
    <t>VRN1</t>
  </si>
  <si>
    <t>Průzkumné, geodetické a projektové práce</t>
  </si>
  <si>
    <t>013254001</t>
  </si>
  <si>
    <t xml:space="preserve">Výrobní a dílenská dokumentace </t>
  </si>
  <si>
    <t>825080279</t>
  </si>
  <si>
    <t xml:space="preserve">Poznámka k položce:_x000d_
_x000d_
_x000d_
_x000d_
_x000d_
_x000d_
_x000d_
_x000d_
</t>
  </si>
  <si>
    <t>013254002</t>
  </si>
  <si>
    <t xml:space="preserve">Dokumentace skutečného provedení </t>
  </si>
  <si>
    <t>-30677103</t>
  </si>
  <si>
    <t>013254101</t>
  </si>
  <si>
    <t xml:space="preserve">Monitoring v průběhu výstavby </t>
  </si>
  <si>
    <t>1454571267</t>
  </si>
  <si>
    <t xml:space="preserve">Poznámka k položce:_x000d_
Fotodokumentace před zahájením stavby, v průběhu stavby, se zřetelem též na zabudované konstrukce, a při přejímce stavby_x000d_
</t>
  </si>
  <si>
    <t>R-990010</t>
  </si>
  <si>
    <t xml:space="preserve">Vytýčení  a ochrana stávajících   inženýrských sítí </t>
  </si>
  <si>
    <t>-102832883</t>
  </si>
  <si>
    <t>Poznámka k položce:_x000d_
Ochrana stávajících inženýrských sítí na staveništi, _x000d_
náklady na přezoumání podkladu objednatele o stavu inženýrských sítí probíhajících staveništěm nebo dotčenými stavbou i mimo území staveniště._x000d_
Vytýčení jejich skutečné trasy dle podmínek správců sítí v dokladové části. _x000d_
Zajištění aktualizace vyjádření správců sítí v případě ukončení platnosti vyjádření._x000d_
Zajištění a zabezpečení stávajících inženýrských sítí a přípojke při výkopových a bouracích pracích.</t>
  </si>
  <si>
    <t>R-990012</t>
  </si>
  <si>
    <t xml:space="preserve">Statická zatěžkávací zkouška </t>
  </si>
  <si>
    <t>1658426974</t>
  </si>
  <si>
    <t>R-990013</t>
  </si>
  <si>
    <t>Geodetické práce před výstavbou</t>
  </si>
  <si>
    <t>-2012892673</t>
  </si>
  <si>
    <t>R-990014</t>
  </si>
  <si>
    <t xml:space="preserve">Geodetické práce po výstavbě </t>
  </si>
  <si>
    <t>168097315</t>
  </si>
  <si>
    <t xml:space="preserve">Poznámka k položce:_x000d_
Vypracování geometrických plánů podle požadavků KN pro vklad do KN._x000d_
</t>
  </si>
  <si>
    <t>R-990019</t>
  </si>
  <si>
    <t xml:space="preserve">Geodetické práce v průběhu stavby </t>
  </si>
  <si>
    <t>-319347183</t>
  </si>
  <si>
    <t xml:space="preserve">Poznámka k položce:_x000d_
_x000d_
</t>
  </si>
  <si>
    <t>R-9980001</t>
  </si>
  <si>
    <t>Dočasné dopravní značení včetně jeho vypracování, projednání</t>
  </si>
  <si>
    <t>537270094</t>
  </si>
  <si>
    <t>R-9998955</t>
  </si>
  <si>
    <t>Elektronický stavební deník		</t>
  </si>
  <si>
    <t>-1724839427</t>
  </si>
  <si>
    <t>R-9998956</t>
  </si>
  <si>
    <t>Pojištění zhotovitele stavby dle SOD	</t>
  </si>
  <si>
    <t>-652749370</t>
  </si>
  <si>
    <t>R-9998957</t>
  </si>
  <si>
    <t xml:space="preserve">Kompletační činnost zhotovitele </t>
  </si>
  <si>
    <t>1202682661</t>
  </si>
  <si>
    <t xml:space="preserve">Poznámka k položce:_x000d_
kompletní dokladová část dle SoD (revize, atesty, certifikáty, prohlášení o shodě) pro předání a převzetí dokončeného díla a pro zajištění případného kolaudačního souhlasu,_x000d_
náklady zhotovitele, související s prováděním VZORKOVÁNÍ DODÁVANÝCH MATERIÁLU a VÝROBKU v souladu s SoD_x000d_
náklady zhotovitele, související s prováděním zkoušek a REVIZÍ předepsaných technickými normami a vyjádřeními dotčených orgánů pro řádné provedení a předání  díla_x000d_
náklady na individuální zkoušky dodaných a smontovaných technologických_x000d_
zařízení včetně  komplexního vyzkoušení_x000d_
náklady zhotovitele na vypracování provozních řádů pro trvalý provoz_x000d_
náklady na předání všech návodů k obsluze a údržbě pro technologická zařízení a_x000d_
náklady na zaškolení obsluhy objednatele</t>
  </si>
  <si>
    <t>R-9998958</t>
  </si>
  <si>
    <t>Užívání veřejných ploch a prostranství</t>
  </si>
  <si>
    <t>-1971156502</t>
  </si>
  <si>
    <t>Poznámka k položce:_x000d_
Náklady a poplatky spojené s užíváním veřejných a soukromých ploch a prostranství, pokud jsou stavebními pracemi nebo souvisejícími činnostmi dotčeny, a to včetně užívání ploch v souvislosti s uložením stavebního materiálu nebo stavebního odpadu._x000d_
_x000d_
Jedná se o plochu 845 m</t>
  </si>
  <si>
    <t>R-9998962</t>
  </si>
  <si>
    <t xml:space="preserve">Opatření z hlediska používání OOPP na staveništi </t>
  </si>
  <si>
    <t>1080836022</t>
  </si>
  <si>
    <t>R-9998963</t>
  </si>
  <si>
    <t xml:space="preserve">Opatření z hlediska BOZP na staveništi  </t>
  </si>
  <si>
    <t>-1594811057</t>
  </si>
  <si>
    <t>R-9998968</t>
  </si>
  <si>
    <t>TIČR</t>
  </si>
  <si>
    <t>-1273612871</t>
  </si>
  <si>
    <t>VRN3</t>
  </si>
  <si>
    <t>Zařízení staveniště</t>
  </si>
  <si>
    <t>R-0321030</t>
  </si>
  <si>
    <t>Zařízení staveniště - zřízení</t>
  </si>
  <si>
    <t>-1489417336</t>
  </si>
  <si>
    <t xml:space="preserve">Poznámka k položce:_x000d_
Náklady na vybudování a zajištění zařízení staveniště a jeho provoz, údržbu a likvidaci v souladu s platnými právními předpisy, včetně případného zajištění ohlášení dle zákona č. 183/2006 Sb., o územním plánování a stavebním řádu (stavební zákon), ve znění pozdějších předpisů; zřízení staveništních přípojek energií (vody a energie), jejich měření, provoz, údržba, úhrada a likvidace; zajištění případného zimního opatření; náklady na úpravu povrchů po odstranění zařízení staveniště a úklid ploch, na kterých bylo zařízení staveniště provozováno; dodávka, skladování, správa, zabudování a montáž veškerých dílů a materiálů a zařízení týkající se veřejné zakázky; zajištění staveniště proti přístupu nepovolaných osob, zabezpečení staveniště. Náklady na vybavení objektů zařízení staveniště a odstranění objektů zařízení staveniště včetně odvozu. Náklady na střežení, vhodné zabezpečení staveniště._x000d_
Zajištění bezpečného příjezdu a přístupu na staveniště vč. dopravního zmnačení a potřebných souhlasů a rozhodnutí s vybudováním zařízení staveniště, náklady na připojení staveniště na energie vč. zajištění měření odběru energiií, vytýčení obvodu staveniště, oplocení a zabezpečení prostoru staveniště proti neoprávněnému vstupu ._x000d_
_x000d_
Součástí jsou také náklady na personální zajištění stavby (Náklady na pracovníky - náklady na mzdy stavbyvedoucích, přípraváře, projektového manažera, případně dalších osob)_x000d_
</t>
  </si>
  <si>
    <t>R-0321031</t>
  </si>
  <si>
    <t>Zařízení staveniště - provoz</t>
  </si>
  <si>
    <t>-1332712501</t>
  </si>
  <si>
    <t>R-0321032</t>
  </si>
  <si>
    <t>Zařízení staveniště - Odstranění</t>
  </si>
  <si>
    <t>-342210924</t>
  </si>
  <si>
    <t xml:space="preserve">Poznámka k položce:_x000d_
Kompletní vyklizení staveniště _x000d_
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</si>
</sst>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0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39" fillId="0" borderId="0" applyNumberFormat="0" applyFill="0" applyBorder="0" applyAlignment="0" applyProtection="0"/>
  </cellStyleXfs>
  <cellXfs count="303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30" fillId="0" borderId="14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30" fillId="0" borderId="19" xfId="0" applyNumberFormat="1" applyFont="1" applyBorder="1" applyAlignment="1" applyProtection="1">
      <alignment vertical="center"/>
    </xf>
    <xf numFmtId="4" fontId="30" fillId="0" borderId="20" xfId="0" applyNumberFormat="1" applyFont="1" applyBorder="1" applyAlignment="1" applyProtection="1">
      <alignment vertical="center"/>
    </xf>
    <xf numFmtId="166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3" fillId="0" borderId="12" xfId="0" applyNumberFormat="1" applyFont="1" applyBorder="1" applyAlignment="1" applyProtection="1"/>
    <xf numFmtId="166" fontId="33" fillId="0" borderId="13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5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6" fillId="0" borderId="22" xfId="0" applyFont="1" applyBorder="1" applyAlignment="1" applyProtection="1">
      <alignment horizontal="center" vertical="center"/>
    </xf>
    <xf numFmtId="49" fontId="36" fillId="0" borderId="22" xfId="0" applyNumberFormat="1" applyFont="1" applyBorder="1" applyAlignment="1" applyProtection="1">
      <alignment horizontal="left" vertical="center" wrapText="1"/>
    </xf>
    <xf numFmtId="0" fontId="36" fillId="0" borderId="22" xfId="0" applyFont="1" applyBorder="1" applyAlignment="1" applyProtection="1">
      <alignment horizontal="left" vertical="center" wrapText="1"/>
    </xf>
    <xf numFmtId="0" fontId="36" fillId="0" borderId="22" xfId="0" applyFont="1" applyBorder="1" applyAlignment="1" applyProtection="1">
      <alignment horizontal="center" vertical="center" wrapText="1"/>
    </xf>
    <xf numFmtId="167" fontId="36" fillId="0" borderId="22" xfId="0" applyNumberFormat="1" applyFont="1" applyBorder="1" applyAlignment="1" applyProtection="1">
      <alignment vertical="center"/>
    </xf>
    <xf numFmtId="4" fontId="36" fillId="2" borderId="22" xfId="0" applyNumberFormat="1" applyFont="1" applyFill="1" applyBorder="1" applyAlignment="1" applyProtection="1">
      <alignment vertical="center"/>
      <protection locked="0"/>
    </xf>
    <xf numFmtId="4" fontId="36" fillId="0" borderId="22" xfId="0" applyNumberFormat="1" applyFont="1" applyBorder="1" applyAlignment="1" applyProtection="1">
      <alignment vertical="center"/>
    </xf>
    <xf numFmtId="0" fontId="37" fillId="0" borderId="3" xfId="0" applyFont="1" applyBorder="1" applyAlignment="1">
      <alignment vertical="center"/>
    </xf>
    <xf numFmtId="0" fontId="36" fillId="2" borderId="14" xfId="0" applyFont="1" applyFill="1" applyBorder="1" applyAlignment="1" applyProtection="1">
      <alignment horizontal="left" vertical="center"/>
      <protection locked="0"/>
    </xf>
    <xf numFmtId="0" fontId="36" fillId="0" borderId="0" xfId="0" applyFont="1" applyBorder="1" applyAlignment="1" applyProtection="1">
      <alignment horizontal="center" vertical="center"/>
    </xf>
    <xf numFmtId="0" fontId="38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8" fillId="0" borderId="0" xfId="0" applyFont="1" applyAlignment="1" applyProtection="1">
      <alignment vertical="top" wrapText="1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styles" Target="styles.xml" /><Relationship Id="rId16" Type="http://schemas.openxmlformats.org/officeDocument/2006/relationships/theme" Target="theme/theme1.xml" /><Relationship Id="rId17" Type="http://schemas.openxmlformats.org/officeDocument/2006/relationships/calcChain" Target="calcChain.xml" /><Relationship Id="rId1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36.png" /><Relationship Id="rId2" Type="http://schemas.openxmlformats.org/officeDocument/2006/relationships/image" Target="../media/image37.png" /><Relationship Id="rId3" Type="http://schemas.openxmlformats.org/officeDocument/2006/relationships/image" Target="../media/image38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40.png" /><Relationship Id="rId2" Type="http://schemas.openxmlformats.org/officeDocument/2006/relationships/image" Target="../media/image41.png" /><Relationship Id="rId3" Type="http://schemas.openxmlformats.org/officeDocument/2006/relationships/image" Target="../media/image42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44.png" /><Relationship Id="rId2" Type="http://schemas.openxmlformats.org/officeDocument/2006/relationships/image" Target="../media/image45.png" /><Relationship Id="rId3" Type="http://schemas.openxmlformats.org/officeDocument/2006/relationships/image" Target="../media/image46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48.png" /><Relationship Id="rId2" Type="http://schemas.openxmlformats.org/officeDocument/2006/relationships/image" Target="../media/image49.png" /><Relationship Id="rId3" Type="http://schemas.openxmlformats.org/officeDocument/2006/relationships/image" Target="../media/image50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52.png" /><Relationship Id="rId2" Type="http://schemas.openxmlformats.org/officeDocument/2006/relationships/image" Target="../media/image53.png" /><Relationship Id="rId3" Type="http://schemas.openxmlformats.org/officeDocument/2006/relationships/image" Target="../media/image54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4.png" /><Relationship Id="rId2" Type="http://schemas.openxmlformats.org/officeDocument/2006/relationships/image" Target="../media/image5.png" /><Relationship Id="rId3" Type="http://schemas.openxmlformats.org/officeDocument/2006/relationships/image" Target="../media/image6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image" Target="../media/image8.png" /><Relationship Id="rId2" Type="http://schemas.openxmlformats.org/officeDocument/2006/relationships/image" Target="../media/image9.png" /><Relationship Id="rId3" Type="http://schemas.openxmlformats.org/officeDocument/2006/relationships/image" Target="../media/image10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2.png" /><Relationship Id="rId2" Type="http://schemas.openxmlformats.org/officeDocument/2006/relationships/image" Target="../media/image13.png" /><Relationship Id="rId3" Type="http://schemas.openxmlformats.org/officeDocument/2006/relationships/image" Target="../media/image14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image" Target="../media/image16.png" /><Relationship Id="rId2" Type="http://schemas.openxmlformats.org/officeDocument/2006/relationships/image" Target="../media/image17.png" /><Relationship Id="rId3" Type="http://schemas.openxmlformats.org/officeDocument/2006/relationships/image" Target="../media/image18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image" Target="../media/image20.png" /><Relationship Id="rId2" Type="http://schemas.openxmlformats.org/officeDocument/2006/relationships/image" Target="../media/image21.png" /><Relationship Id="rId3" Type="http://schemas.openxmlformats.org/officeDocument/2006/relationships/image" Target="../media/image22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image" Target="../media/image24.png" /><Relationship Id="rId2" Type="http://schemas.openxmlformats.org/officeDocument/2006/relationships/image" Target="../media/image25.png" /><Relationship Id="rId3" Type="http://schemas.openxmlformats.org/officeDocument/2006/relationships/image" Target="../media/image26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28.png" /><Relationship Id="rId2" Type="http://schemas.openxmlformats.org/officeDocument/2006/relationships/image" Target="../media/image29.png" /><Relationship Id="rId3" Type="http://schemas.openxmlformats.org/officeDocument/2006/relationships/image" Target="../media/image30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32.png" /><Relationship Id="rId2" Type="http://schemas.openxmlformats.org/officeDocument/2006/relationships/image" Target="../media/image33.png" /><Relationship Id="rId3" Type="http://schemas.openxmlformats.org/officeDocument/2006/relationships/image" Target="../media/image34.pn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415290</xdr:colOff>
      <xdr:row>3</xdr:row>
      <xdr:rowOff>0</xdr:rowOff>
    </xdr:from>
    <xdr:to>
      <xdr:col>40</xdr:col>
      <xdr:colOff>367665</xdr:colOff>
      <xdr:row>4</xdr:row>
      <xdr:rowOff>71755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38</xdr:col>
      <xdr:colOff>129540</xdr:colOff>
      <xdr:row>81</xdr:row>
      <xdr:rowOff>0</xdr:rowOff>
    </xdr:from>
    <xdr:to>
      <xdr:col>41</xdr:col>
      <xdr:colOff>177165</xdr:colOff>
      <xdr:row>82</xdr:row>
      <xdr:rowOff>85090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106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108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106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108</xdr:row>
      <xdr:rowOff>0</xdr:rowOff>
    </xdr:from>
    <xdr:to>
      <xdr:col>9</xdr:col>
      <xdr:colOff>1215390</xdr:colOff>
      <xdr:row>109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107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130</xdr:row>
      <xdr:rowOff>0</xdr:rowOff>
    </xdr:from>
    <xdr:to>
      <xdr:col>9</xdr:col>
      <xdr:colOff>1215390</xdr:colOff>
      <xdr:row>131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121</xdr:row>
      <xdr:rowOff>0</xdr:rowOff>
    </xdr:from>
    <xdr:to>
      <xdr:col>9</xdr:col>
      <xdr:colOff>1215390</xdr:colOff>
      <xdr:row>122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119</xdr:row>
      <xdr:rowOff>0</xdr:rowOff>
    </xdr:from>
    <xdr:to>
      <xdr:col>9</xdr:col>
      <xdr:colOff>1215390</xdr:colOff>
      <xdr:row>120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118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106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106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106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4</xdr:row>
      <xdr:rowOff>41910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82</xdr:row>
      <xdr:rowOff>41910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106</xdr:row>
      <xdr:rowOff>41910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26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27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28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29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29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27</v>
      </c>
      <c r="AL14" s="23"/>
      <c r="AM14" s="23"/>
      <c r="AN14" s="35" t="s">
        <v>29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30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31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27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32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34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27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32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16.5" customHeight="1">
      <c r="B23" s="22"/>
      <c r="C23" s="23"/>
      <c r="D23" s="23"/>
      <c r="E23" s="37" t="s">
        <v>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36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37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38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39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40</v>
      </c>
      <c r="E29" s="48"/>
      <c r="F29" s="33" t="s">
        <v>41</v>
      </c>
      <c r="G29" s="48"/>
      <c r="H29" s="48"/>
      <c r="I29" s="48"/>
      <c r="J29" s="48"/>
      <c r="K29" s="48"/>
      <c r="L29" s="49">
        <v>0.21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42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43</v>
      </c>
      <c r="G31" s="48"/>
      <c r="H31" s="48"/>
      <c r="I31" s="48"/>
      <c r="J31" s="48"/>
      <c r="K31" s="48"/>
      <c r="L31" s="49">
        <v>0.21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44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45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46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47</v>
      </c>
      <c r="U35" s="55"/>
      <c r="V35" s="55"/>
      <c r="W35" s="55"/>
      <c r="X35" s="57" t="s">
        <v>48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49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50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51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52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51</v>
      </c>
      <c r="AI60" s="43"/>
      <c r="AJ60" s="43"/>
      <c r="AK60" s="43"/>
      <c r="AL60" s="43"/>
      <c r="AM60" s="65" t="s">
        <v>52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53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54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51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52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51</v>
      </c>
      <c r="AI75" s="43"/>
      <c r="AJ75" s="43"/>
      <c r="AK75" s="43"/>
      <c r="AL75" s="43"/>
      <c r="AM75" s="65" t="s">
        <v>52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55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20251105001F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CELKOVÁ OBNOVA BUDOVY ZŠ KONTEŠINEC PO POŽÁRU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Český Těšín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22. 5. 2025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Město Český Těšín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30</v>
      </c>
      <c r="AJ89" s="41"/>
      <c r="AK89" s="41"/>
      <c r="AL89" s="41"/>
      <c r="AM89" s="81" t="str">
        <f>IF(E17="","",E17)</f>
        <v>ATRIS s.r.o.</v>
      </c>
      <c r="AN89" s="72"/>
      <c r="AO89" s="72"/>
      <c r="AP89" s="72"/>
      <c r="AQ89" s="41"/>
      <c r="AR89" s="45"/>
      <c r="AS89" s="82" t="s">
        <v>56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28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33</v>
      </c>
      <c r="AJ90" s="41"/>
      <c r="AK90" s="41"/>
      <c r="AL90" s="41"/>
      <c r="AM90" s="81" t="str">
        <f>IF(E20="","",E20)</f>
        <v>Barbora Kyšková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57</v>
      </c>
      <c r="D92" s="95"/>
      <c r="E92" s="95"/>
      <c r="F92" s="95"/>
      <c r="G92" s="95"/>
      <c r="H92" s="96"/>
      <c r="I92" s="97" t="s">
        <v>58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59</v>
      </c>
      <c r="AH92" s="95"/>
      <c r="AI92" s="95"/>
      <c r="AJ92" s="95"/>
      <c r="AK92" s="95"/>
      <c r="AL92" s="95"/>
      <c r="AM92" s="95"/>
      <c r="AN92" s="97" t="s">
        <v>60</v>
      </c>
      <c r="AO92" s="95"/>
      <c r="AP92" s="99"/>
      <c r="AQ92" s="100" t="s">
        <v>61</v>
      </c>
      <c r="AR92" s="45"/>
      <c r="AS92" s="101" t="s">
        <v>62</v>
      </c>
      <c r="AT92" s="102" t="s">
        <v>63</v>
      </c>
      <c r="AU92" s="102" t="s">
        <v>64</v>
      </c>
      <c r="AV92" s="102" t="s">
        <v>65</v>
      </c>
      <c r="AW92" s="102" t="s">
        <v>66</v>
      </c>
      <c r="AX92" s="102" t="s">
        <v>67</v>
      </c>
      <c r="AY92" s="102" t="s">
        <v>68</v>
      </c>
      <c r="AZ92" s="102" t="s">
        <v>69</v>
      </c>
      <c r="BA92" s="102" t="s">
        <v>70</v>
      </c>
      <c r="BB92" s="102" t="s">
        <v>71</v>
      </c>
      <c r="BC92" s="102" t="s">
        <v>72</v>
      </c>
      <c r="BD92" s="103" t="s">
        <v>73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74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ROUND(SUM(AG95:AG107),2)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ROUND(SUM(AS95:AS107),2)</f>
        <v>0</v>
      </c>
      <c r="AT94" s="115">
        <f>ROUND(SUM(AV94:AW94),2)</f>
        <v>0</v>
      </c>
      <c r="AU94" s="116">
        <f>ROUND(SUM(AU95:AU107),5)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ROUND(SUM(AZ95:AZ107),2)</f>
        <v>0</v>
      </c>
      <c r="BA94" s="115">
        <f>ROUND(SUM(BA95:BA107),2)</f>
        <v>0</v>
      </c>
      <c r="BB94" s="115">
        <f>ROUND(SUM(BB95:BB107),2)</f>
        <v>0</v>
      </c>
      <c r="BC94" s="115">
        <f>ROUND(SUM(BC95:BC107),2)</f>
        <v>0</v>
      </c>
      <c r="BD94" s="117">
        <f>ROUND(SUM(BD95:BD107),2)</f>
        <v>0</v>
      </c>
      <c r="BE94" s="6"/>
      <c r="BS94" s="118" t="s">
        <v>75</v>
      </c>
      <c r="BT94" s="118" t="s">
        <v>76</v>
      </c>
      <c r="BU94" s="119" t="s">
        <v>77</v>
      </c>
      <c r="BV94" s="118" t="s">
        <v>78</v>
      </c>
      <c r="BW94" s="118" t="s">
        <v>5</v>
      </c>
      <c r="BX94" s="118" t="s">
        <v>79</v>
      </c>
      <c r="CL94" s="118" t="s">
        <v>1</v>
      </c>
    </row>
    <row r="95" s="7" customFormat="1" ht="16.5" customHeight="1">
      <c r="A95" s="120" t="s">
        <v>80</v>
      </c>
      <c r="B95" s="121"/>
      <c r="C95" s="122"/>
      <c r="D95" s="123" t="s">
        <v>81</v>
      </c>
      <c r="E95" s="123"/>
      <c r="F95" s="123"/>
      <c r="G95" s="123"/>
      <c r="H95" s="123"/>
      <c r="I95" s="124"/>
      <c r="J95" s="123" t="s">
        <v>82</v>
      </c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5">
        <f>'001 - Stavební část '!J30</f>
        <v>0</v>
      </c>
      <c r="AH95" s="124"/>
      <c r="AI95" s="124"/>
      <c r="AJ95" s="124"/>
      <c r="AK95" s="124"/>
      <c r="AL95" s="124"/>
      <c r="AM95" s="124"/>
      <c r="AN95" s="125">
        <f>SUM(AG95,AT95)</f>
        <v>0</v>
      </c>
      <c r="AO95" s="124"/>
      <c r="AP95" s="124"/>
      <c r="AQ95" s="126" t="s">
        <v>83</v>
      </c>
      <c r="AR95" s="127"/>
      <c r="AS95" s="128">
        <v>0</v>
      </c>
      <c r="AT95" s="129">
        <f>ROUND(SUM(AV95:AW95),2)</f>
        <v>0</v>
      </c>
      <c r="AU95" s="130">
        <f>'001 - Stavební část '!P144</f>
        <v>0</v>
      </c>
      <c r="AV95" s="129">
        <f>'001 - Stavební část '!J33</f>
        <v>0</v>
      </c>
      <c r="AW95" s="129">
        <f>'001 - Stavební část '!J34</f>
        <v>0</v>
      </c>
      <c r="AX95" s="129">
        <f>'001 - Stavební část '!J35</f>
        <v>0</v>
      </c>
      <c r="AY95" s="129">
        <f>'001 - Stavební část '!J36</f>
        <v>0</v>
      </c>
      <c r="AZ95" s="129">
        <f>'001 - Stavební část '!F33</f>
        <v>0</v>
      </c>
      <c r="BA95" s="129">
        <f>'001 - Stavební část '!F34</f>
        <v>0</v>
      </c>
      <c r="BB95" s="129">
        <f>'001 - Stavební část '!F35</f>
        <v>0</v>
      </c>
      <c r="BC95" s="129">
        <f>'001 - Stavební část '!F36</f>
        <v>0</v>
      </c>
      <c r="BD95" s="131">
        <f>'001 - Stavební část '!F37</f>
        <v>0</v>
      </c>
      <c r="BE95" s="7"/>
      <c r="BT95" s="132" t="s">
        <v>84</v>
      </c>
      <c r="BV95" s="132" t="s">
        <v>78</v>
      </c>
      <c r="BW95" s="132" t="s">
        <v>85</v>
      </c>
      <c r="BX95" s="132" t="s">
        <v>5</v>
      </c>
      <c r="CL95" s="132" t="s">
        <v>1</v>
      </c>
      <c r="CM95" s="132" t="s">
        <v>86</v>
      </c>
    </row>
    <row r="96" s="7" customFormat="1" ht="16.5" customHeight="1">
      <c r="A96" s="120" t="s">
        <v>80</v>
      </c>
      <c r="B96" s="121"/>
      <c r="C96" s="122"/>
      <c r="D96" s="123" t="s">
        <v>87</v>
      </c>
      <c r="E96" s="123"/>
      <c r="F96" s="123"/>
      <c r="G96" s="123"/>
      <c r="H96" s="123"/>
      <c r="I96" s="124"/>
      <c r="J96" s="123" t="s">
        <v>88</v>
      </c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5">
        <f>'002 - Vytápění'!J30</f>
        <v>0</v>
      </c>
      <c r="AH96" s="124"/>
      <c r="AI96" s="124"/>
      <c r="AJ96" s="124"/>
      <c r="AK96" s="124"/>
      <c r="AL96" s="124"/>
      <c r="AM96" s="124"/>
      <c r="AN96" s="125">
        <f>SUM(AG96,AT96)</f>
        <v>0</v>
      </c>
      <c r="AO96" s="124"/>
      <c r="AP96" s="124"/>
      <c r="AQ96" s="126" t="s">
        <v>83</v>
      </c>
      <c r="AR96" s="127"/>
      <c r="AS96" s="128">
        <v>0</v>
      </c>
      <c r="AT96" s="129">
        <f>ROUND(SUM(AV96:AW96),2)</f>
        <v>0</v>
      </c>
      <c r="AU96" s="130">
        <f>'002 - Vytápění'!P135</f>
        <v>0</v>
      </c>
      <c r="AV96" s="129">
        <f>'002 - Vytápění'!J33</f>
        <v>0</v>
      </c>
      <c r="AW96" s="129">
        <f>'002 - Vytápění'!J34</f>
        <v>0</v>
      </c>
      <c r="AX96" s="129">
        <f>'002 - Vytápění'!J35</f>
        <v>0</v>
      </c>
      <c r="AY96" s="129">
        <f>'002 - Vytápění'!J36</f>
        <v>0</v>
      </c>
      <c r="AZ96" s="129">
        <f>'002 - Vytápění'!F33</f>
        <v>0</v>
      </c>
      <c r="BA96" s="129">
        <f>'002 - Vytápění'!F34</f>
        <v>0</v>
      </c>
      <c r="BB96" s="129">
        <f>'002 - Vytápění'!F35</f>
        <v>0</v>
      </c>
      <c r="BC96" s="129">
        <f>'002 - Vytápění'!F36</f>
        <v>0</v>
      </c>
      <c r="BD96" s="131">
        <f>'002 - Vytápění'!F37</f>
        <v>0</v>
      </c>
      <c r="BE96" s="7"/>
      <c r="BT96" s="132" t="s">
        <v>84</v>
      </c>
      <c r="BV96" s="132" t="s">
        <v>78</v>
      </c>
      <c r="BW96" s="132" t="s">
        <v>89</v>
      </c>
      <c r="BX96" s="132" t="s">
        <v>5</v>
      </c>
      <c r="CL96" s="132" t="s">
        <v>1</v>
      </c>
      <c r="CM96" s="132" t="s">
        <v>86</v>
      </c>
    </row>
    <row r="97" s="7" customFormat="1" ht="16.5" customHeight="1">
      <c r="A97" s="120" t="s">
        <v>80</v>
      </c>
      <c r="B97" s="121"/>
      <c r="C97" s="122"/>
      <c r="D97" s="123" t="s">
        <v>90</v>
      </c>
      <c r="E97" s="123"/>
      <c r="F97" s="123"/>
      <c r="G97" s="123"/>
      <c r="H97" s="123"/>
      <c r="I97" s="124"/>
      <c r="J97" s="123" t="s">
        <v>91</v>
      </c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5">
        <f>'003 - Zdravotechnika'!J30</f>
        <v>0</v>
      </c>
      <c r="AH97" s="124"/>
      <c r="AI97" s="124"/>
      <c r="AJ97" s="124"/>
      <c r="AK97" s="124"/>
      <c r="AL97" s="124"/>
      <c r="AM97" s="124"/>
      <c r="AN97" s="125">
        <f>SUM(AG97,AT97)</f>
        <v>0</v>
      </c>
      <c r="AO97" s="124"/>
      <c r="AP97" s="124"/>
      <c r="AQ97" s="126" t="s">
        <v>83</v>
      </c>
      <c r="AR97" s="127"/>
      <c r="AS97" s="128">
        <v>0</v>
      </c>
      <c r="AT97" s="129">
        <f>ROUND(SUM(AV97:AW97),2)</f>
        <v>0</v>
      </c>
      <c r="AU97" s="130">
        <f>'003 - Zdravotechnika'!P133</f>
        <v>0</v>
      </c>
      <c r="AV97" s="129">
        <f>'003 - Zdravotechnika'!J33</f>
        <v>0</v>
      </c>
      <c r="AW97" s="129">
        <f>'003 - Zdravotechnika'!J34</f>
        <v>0</v>
      </c>
      <c r="AX97" s="129">
        <f>'003 - Zdravotechnika'!J35</f>
        <v>0</v>
      </c>
      <c r="AY97" s="129">
        <f>'003 - Zdravotechnika'!J36</f>
        <v>0</v>
      </c>
      <c r="AZ97" s="129">
        <f>'003 - Zdravotechnika'!F33</f>
        <v>0</v>
      </c>
      <c r="BA97" s="129">
        <f>'003 - Zdravotechnika'!F34</f>
        <v>0</v>
      </c>
      <c r="BB97" s="129">
        <f>'003 - Zdravotechnika'!F35</f>
        <v>0</v>
      </c>
      <c r="BC97" s="129">
        <f>'003 - Zdravotechnika'!F36</f>
        <v>0</v>
      </c>
      <c r="BD97" s="131">
        <f>'003 - Zdravotechnika'!F37</f>
        <v>0</v>
      </c>
      <c r="BE97" s="7"/>
      <c r="BT97" s="132" t="s">
        <v>84</v>
      </c>
      <c r="BV97" s="132" t="s">
        <v>78</v>
      </c>
      <c r="BW97" s="132" t="s">
        <v>92</v>
      </c>
      <c r="BX97" s="132" t="s">
        <v>5</v>
      </c>
      <c r="CL97" s="132" t="s">
        <v>1</v>
      </c>
      <c r="CM97" s="132" t="s">
        <v>86</v>
      </c>
    </row>
    <row r="98" s="7" customFormat="1" ht="16.5" customHeight="1">
      <c r="A98" s="120" t="s">
        <v>80</v>
      </c>
      <c r="B98" s="121"/>
      <c r="C98" s="122"/>
      <c r="D98" s="123" t="s">
        <v>93</v>
      </c>
      <c r="E98" s="123"/>
      <c r="F98" s="123"/>
      <c r="G98" s="123"/>
      <c r="H98" s="123"/>
      <c r="I98" s="124"/>
      <c r="J98" s="123" t="s">
        <v>94</v>
      </c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5">
        <f>'005 - Vzduchotechnika'!J30</f>
        <v>0</v>
      </c>
      <c r="AH98" s="124"/>
      <c r="AI98" s="124"/>
      <c r="AJ98" s="124"/>
      <c r="AK98" s="124"/>
      <c r="AL98" s="124"/>
      <c r="AM98" s="124"/>
      <c r="AN98" s="125">
        <f>SUM(AG98,AT98)</f>
        <v>0</v>
      </c>
      <c r="AO98" s="124"/>
      <c r="AP98" s="124"/>
      <c r="AQ98" s="126" t="s">
        <v>83</v>
      </c>
      <c r="AR98" s="127"/>
      <c r="AS98" s="128">
        <v>0</v>
      </c>
      <c r="AT98" s="129">
        <f>ROUND(SUM(AV98:AW98),2)</f>
        <v>0</v>
      </c>
      <c r="AU98" s="130">
        <f>'005 - Vzduchotechnika'!P131</f>
        <v>0</v>
      </c>
      <c r="AV98" s="129">
        <f>'005 - Vzduchotechnika'!J33</f>
        <v>0</v>
      </c>
      <c r="AW98" s="129">
        <f>'005 - Vzduchotechnika'!J34</f>
        <v>0</v>
      </c>
      <c r="AX98" s="129">
        <f>'005 - Vzduchotechnika'!J35</f>
        <v>0</v>
      </c>
      <c r="AY98" s="129">
        <f>'005 - Vzduchotechnika'!J36</f>
        <v>0</v>
      </c>
      <c r="AZ98" s="129">
        <f>'005 - Vzduchotechnika'!F33</f>
        <v>0</v>
      </c>
      <c r="BA98" s="129">
        <f>'005 - Vzduchotechnika'!F34</f>
        <v>0</v>
      </c>
      <c r="BB98" s="129">
        <f>'005 - Vzduchotechnika'!F35</f>
        <v>0</v>
      </c>
      <c r="BC98" s="129">
        <f>'005 - Vzduchotechnika'!F36</f>
        <v>0</v>
      </c>
      <c r="BD98" s="131">
        <f>'005 - Vzduchotechnika'!F37</f>
        <v>0</v>
      </c>
      <c r="BE98" s="7"/>
      <c r="BT98" s="132" t="s">
        <v>84</v>
      </c>
      <c r="BV98" s="132" t="s">
        <v>78</v>
      </c>
      <c r="BW98" s="132" t="s">
        <v>95</v>
      </c>
      <c r="BX98" s="132" t="s">
        <v>5</v>
      </c>
      <c r="CL98" s="132" t="s">
        <v>1</v>
      </c>
      <c r="CM98" s="132" t="s">
        <v>86</v>
      </c>
    </row>
    <row r="99" s="7" customFormat="1" ht="16.5" customHeight="1">
      <c r="A99" s="120" t="s">
        <v>80</v>
      </c>
      <c r="B99" s="121"/>
      <c r="C99" s="122"/>
      <c r="D99" s="123" t="s">
        <v>96</v>
      </c>
      <c r="E99" s="123"/>
      <c r="F99" s="123"/>
      <c r="G99" s="123"/>
      <c r="H99" s="123"/>
      <c r="I99" s="124"/>
      <c r="J99" s="123" t="s">
        <v>97</v>
      </c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5">
        <f>'006 - EPS'!J30</f>
        <v>0</v>
      </c>
      <c r="AH99" s="124"/>
      <c r="AI99" s="124"/>
      <c r="AJ99" s="124"/>
      <c r="AK99" s="124"/>
      <c r="AL99" s="124"/>
      <c r="AM99" s="124"/>
      <c r="AN99" s="125">
        <f>SUM(AG99,AT99)</f>
        <v>0</v>
      </c>
      <c r="AO99" s="124"/>
      <c r="AP99" s="124"/>
      <c r="AQ99" s="126" t="s">
        <v>83</v>
      </c>
      <c r="AR99" s="127"/>
      <c r="AS99" s="128">
        <v>0</v>
      </c>
      <c r="AT99" s="129">
        <f>ROUND(SUM(AV99:AW99),2)</f>
        <v>0</v>
      </c>
      <c r="AU99" s="130">
        <f>'006 - EPS'!P119</f>
        <v>0</v>
      </c>
      <c r="AV99" s="129">
        <f>'006 - EPS'!J33</f>
        <v>0</v>
      </c>
      <c r="AW99" s="129">
        <f>'006 - EPS'!J34</f>
        <v>0</v>
      </c>
      <c r="AX99" s="129">
        <f>'006 - EPS'!J35</f>
        <v>0</v>
      </c>
      <c r="AY99" s="129">
        <f>'006 - EPS'!J36</f>
        <v>0</v>
      </c>
      <c r="AZ99" s="129">
        <f>'006 - EPS'!F33</f>
        <v>0</v>
      </c>
      <c r="BA99" s="129">
        <f>'006 - EPS'!F34</f>
        <v>0</v>
      </c>
      <c r="BB99" s="129">
        <f>'006 - EPS'!F35</f>
        <v>0</v>
      </c>
      <c r="BC99" s="129">
        <f>'006 - EPS'!F36</f>
        <v>0</v>
      </c>
      <c r="BD99" s="131">
        <f>'006 - EPS'!F37</f>
        <v>0</v>
      </c>
      <c r="BE99" s="7"/>
      <c r="BT99" s="132" t="s">
        <v>84</v>
      </c>
      <c r="BV99" s="132" t="s">
        <v>78</v>
      </c>
      <c r="BW99" s="132" t="s">
        <v>98</v>
      </c>
      <c r="BX99" s="132" t="s">
        <v>5</v>
      </c>
      <c r="CL99" s="132" t="s">
        <v>1</v>
      </c>
      <c r="CM99" s="132" t="s">
        <v>86</v>
      </c>
    </row>
    <row r="100" s="7" customFormat="1" ht="16.5" customHeight="1">
      <c r="A100" s="120" t="s">
        <v>80</v>
      </c>
      <c r="B100" s="121"/>
      <c r="C100" s="122"/>
      <c r="D100" s="123" t="s">
        <v>99</v>
      </c>
      <c r="E100" s="123"/>
      <c r="F100" s="123"/>
      <c r="G100" s="123"/>
      <c r="H100" s="123"/>
      <c r="I100" s="124"/>
      <c r="J100" s="123" t="s">
        <v>100</v>
      </c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5">
        <f>'007 - NZS'!J30</f>
        <v>0</v>
      </c>
      <c r="AH100" s="124"/>
      <c r="AI100" s="124"/>
      <c r="AJ100" s="124"/>
      <c r="AK100" s="124"/>
      <c r="AL100" s="124"/>
      <c r="AM100" s="124"/>
      <c r="AN100" s="125">
        <f>SUM(AG100,AT100)</f>
        <v>0</v>
      </c>
      <c r="AO100" s="124"/>
      <c r="AP100" s="124"/>
      <c r="AQ100" s="126" t="s">
        <v>83</v>
      </c>
      <c r="AR100" s="127"/>
      <c r="AS100" s="128">
        <v>0</v>
      </c>
      <c r="AT100" s="129">
        <f>ROUND(SUM(AV100:AW100),2)</f>
        <v>0</v>
      </c>
      <c r="AU100" s="130">
        <f>'007 - NZS'!P119</f>
        <v>0</v>
      </c>
      <c r="AV100" s="129">
        <f>'007 - NZS'!J33</f>
        <v>0</v>
      </c>
      <c r="AW100" s="129">
        <f>'007 - NZS'!J34</f>
        <v>0</v>
      </c>
      <c r="AX100" s="129">
        <f>'007 - NZS'!J35</f>
        <v>0</v>
      </c>
      <c r="AY100" s="129">
        <f>'007 - NZS'!J36</f>
        <v>0</v>
      </c>
      <c r="AZ100" s="129">
        <f>'007 - NZS'!F33</f>
        <v>0</v>
      </c>
      <c r="BA100" s="129">
        <f>'007 - NZS'!F34</f>
        <v>0</v>
      </c>
      <c r="BB100" s="129">
        <f>'007 - NZS'!F35</f>
        <v>0</v>
      </c>
      <c r="BC100" s="129">
        <f>'007 - NZS'!F36</f>
        <v>0</v>
      </c>
      <c r="BD100" s="131">
        <f>'007 - NZS'!F37</f>
        <v>0</v>
      </c>
      <c r="BE100" s="7"/>
      <c r="BT100" s="132" t="s">
        <v>84</v>
      </c>
      <c r="BV100" s="132" t="s">
        <v>78</v>
      </c>
      <c r="BW100" s="132" t="s">
        <v>101</v>
      </c>
      <c r="BX100" s="132" t="s">
        <v>5</v>
      </c>
      <c r="CL100" s="132" t="s">
        <v>1</v>
      </c>
      <c r="CM100" s="132" t="s">
        <v>86</v>
      </c>
    </row>
    <row r="101" s="7" customFormat="1" ht="16.5" customHeight="1">
      <c r="A101" s="120" t="s">
        <v>80</v>
      </c>
      <c r="B101" s="121"/>
      <c r="C101" s="122"/>
      <c r="D101" s="123" t="s">
        <v>102</v>
      </c>
      <c r="E101" s="123"/>
      <c r="F101" s="123"/>
      <c r="G101" s="123"/>
      <c r="H101" s="123"/>
      <c r="I101" s="124"/>
      <c r="J101" s="123" t="s">
        <v>103</v>
      </c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5">
        <f>'008 - PZTS'!J30</f>
        <v>0</v>
      </c>
      <c r="AH101" s="124"/>
      <c r="AI101" s="124"/>
      <c r="AJ101" s="124"/>
      <c r="AK101" s="124"/>
      <c r="AL101" s="124"/>
      <c r="AM101" s="124"/>
      <c r="AN101" s="125">
        <f>SUM(AG101,AT101)</f>
        <v>0</v>
      </c>
      <c r="AO101" s="124"/>
      <c r="AP101" s="124"/>
      <c r="AQ101" s="126" t="s">
        <v>83</v>
      </c>
      <c r="AR101" s="127"/>
      <c r="AS101" s="128">
        <v>0</v>
      </c>
      <c r="AT101" s="129">
        <f>ROUND(SUM(AV101:AW101),2)</f>
        <v>0</v>
      </c>
      <c r="AU101" s="130">
        <f>'008 - PZTS'!P119</f>
        <v>0</v>
      </c>
      <c r="AV101" s="129">
        <f>'008 - PZTS'!J33</f>
        <v>0</v>
      </c>
      <c r="AW101" s="129">
        <f>'008 - PZTS'!J34</f>
        <v>0</v>
      </c>
      <c r="AX101" s="129">
        <f>'008 - PZTS'!J35</f>
        <v>0</v>
      </c>
      <c r="AY101" s="129">
        <f>'008 - PZTS'!J36</f>
        <v>0</v>
      </c>
      <c r="AZ101" s="129">
        <f>'008 - PZTS'!F33</f>
        <v>0</v>
      </c>
      <c r="BA101" s="129">
        <f>'008 - PZTS'!F34</f>
        <v>0</v>
      </c>
      <c r="BB101" s="129">
        <f>'008 - PZTS'!F35</f>
        <v>0</v>
      </c>
      <c r="BC101" s="129">
        <f>'008 - PZTS'!F36</f>
        <v>0</v>
      </c>
      <c r="BD101" s="131">
        <f>'008 - PZTS'!F37</f>
        <v>0</v>
      </c>
      <c r="BE101" s="7"/>
      <c r="BT101" s="132" t="s">
        <v>84</v>
      </c>
      <c r="BV101" s="132" t="s">
        <v>78</v>
      </c>
      <c r="BW101" s="132" t="s">
        <v>104</v>
      </c>
      <c r="BX101" s="132" t="s">
        <v>5</v>
      </c>
      <c r="CL101" s="132" t="s">
        <v>1</v>
      </c>
      <c r="CM101" s="132" t="s">
        <v>86</v>
      </c>
    </row>
    <row r="102" s="7" customFormat="1" ht="16.5" customHeight="1">
      <c r="A102" s="120" t="s">
        <v>80</v>
      </c>
      <c r="B102" s="121"/>
      <c r="C102" s="122"/>
      <c r="D102" s="123" t="s">
        <v>105</v>
      </c>
      <c r="E102" s="123"/>
      <c r="F102" s="123"/>
      <c r="G102" s="123"/>
      <c r="H102" s="123"/>
      <c r="I102" s="124"/>
      <c r="J102" s="123" t="s">
        <v>106</v>
      </c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5">
        <f>'009 - INT'!J30</f>
        <v>0</v>
      </c>
      <c r="AH102" s="124"/>
      <c r="AI102" s="124"/>
      <c r="AJ102" s="124"/>
      <c r="AK102" s="124"/>
      <c r="AL102" s="124"/>
      <c r="AM102" s="124"/>
      <c r="AN102" s="125">
        <f>SUM(AG102,AT102)</f>
        <v>0</v>
      </c>
      <c r="AO102" s="124"/>
      <c r="AP102" s="124"/>
      <c r="AQ102" s="126" t="s">
        <v>83</v>
      </c>
      <c r="AR102" s="127"/>
      <c r="AS102" s="128">
        <v>0</v>
      </c>
      <c r="AT102" s="129">
        <f>ROUND(SUM(AV102:AW102),2)</f>
        <v>0</v>
      </c>
      <c r="AU102" s="130">
        <f>'009 - INT'!P119</f>
        <v>0</v>
      </c>
      <c r="AV102" s="129">
        <f>'009 - INT'!J33</f>
        <v>0</v>
      </c>
      <c r="AW102" s="129">
        <f>'009 - INT'!J34</f>
        <v>0</v>
      </c>
      <c r="AX102" s="129">
        <f>'009 - INT'!J35</f>
        <v>0</v>
      </c>
      <c r="AY102" s="129">
        <f>'009 - INT'!J36</f>
        <v>0</v>
      </c>
      <c r="AZ102" s="129">
        <f>'009 - INT'!F33</f>
        <v>0</v>
      </c>
      <c r="BA102" s="129">
        <f>'009 - INT'!F34</f>
        <v>0</v>
      </c>
      <c r="BB102" s="129">
        <f>'009 - INT'!F35</f>
        <v>0</v>
      </c>
      <c r="BC102" s="129">
        <f>'009 - INT'!F36</f>
        <v>0</v>
      </c>
      <c r="BD102" s="131">
        <f>'009 - INT'!F37</f>
        <v>0</v>
      </c>
      <c r="BE102" s="7"/>
      <c r="BT102" s="132" t="s">
        <v>84</v>
      </c>
      <c r="BV102" s="132" t="s">
        <v>78</v>
      </c>
      <c r="BW102" s="132" t="s">
        <v>107</v>
      </c>
      <c r="BX102" s="132" t="s">
        <v>5</v>
      </c>
      <c r="CL102" s="132" t="s">
        <v>1</v>
      </c>
      <c r="CM102" s="132" t="s">
        <v>86</v>
      </c>
    </row>
    <row r="103" s="7" customFormat="1" ht="16.5" customHeight="1">
      <c r="A103" s="120" t="s">
        <v>80</v>
      </c>
      <c r="B103" s="121"/>
      <c r="C103" s="122"/>
      <c r="D103" s="123" t="s">
        <v>108</v>
      </c>
      <c r="E103" s="123"/>
      <c r="F103" s="123"/>
      <c r="G103" s="123"/>
      <c r="H103" s="123"/>
      <c r="I103" s="124"/>
      <c r="J103" s="123" t="s">
        <v>109</v>
      </c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5">
        <f>'010 - SKS'!J30</f>
        <v>0</v>
      </c>
      <c r="AH103" s="124"/>
      <c r="AI103" s="124"/>
      <c r="AJ103" s="124"/>
      <c r="AK103" s="124"/>
      <c r="AL103" s="124"/>
      <c r="AM103" s="124"/>
      <c r="AN103" s="125">
        <f>SUM(AG103,AT103)</f>
        <v>0</v>
      </c>
      <c r="AO103" s="124"/>
      <c r="AP103" s="124"/>
      <c r="AQ103" s="126" t="s">
        <v>83</v>
      </c>
      <c r="AR103" s="127"/>
      <c r="AS103" s="128">
        <v>0</v>
      </c>
      <c r="AT103" s="129">
        <f>ROUND(SUM(AV103:AW103),2)</f>
        <v>0</v>
      </c>
      <c r="AU103" s="130">
        <f>'010 - SKS'!P119</f>
        <v>0</v>
      </c>
      <c r="AV103" s="129">
        <f>'010 - SKS'!J33</f>
        <v>0</v>
      </c>
      <c r="AW103" s="129">
        <f>'010 - SKS'!J34</f>
        <v>0</v>
      </c>
      <c r="AX103" s="129">
        <f>'010 - SKS'!J35</f>
        <v>0</v>
      </c>
      <c r="AY103" s="129">
        <f>'010 - SKS'!J36</f>
        <v>0</v>
      </c>
      <c r="AZ103" s="129">
        <f>'010 - SKS'!F33</f>
        <v>0</v>
      </c>
      <c r="BA103" s="129">
        <f>'010 - SKS'!F34</f>
        <v>0</v>
      </c>
      <c r="BB103" s="129">
        <f>'010 - SKS'!F35</f>
        <v>0</v>
      </c>
      <c r="BC103" s="129">
        <f>'010 - SKS'!F36</f>
        <v>0</v>
      </c>
      <c r="BD103" s="131">
        <f>'010 - SKS'!F37</f>
        <v>0</v>
      </c>
      <c r="BE103" s="7"/>
      <c r="BT103" s="132" t="s">
        <v>84</v>
      </c>
      <c r="BV103" s="132" t="s">
        <v>78</v>
      </c>
      <c r="BW103" s="132" t="s">
        <v>110</v>
      </c>
      <c r="BX103" s="132" t="s">
        <v>5</v>
      </c>
      <c r="CL103" s="132" t="s">
        <v>1</v>
      </c>
      <c r="CM103" s="132" t="s">
        <v>86</v>
      </c>
    </row>
    <row r="104" s="7" customFormat="1" ht="16.5" customHeight="1">
      <c r="A104" s="120" t="s">
        <v>80</v>
      </c>
      <c r="B104" s="121"/>
      <c r="C104" s="122"/>
      <c r="D104" s="123" t="s">
        <v>111</v>
      </c>
      <c r="E104" s="123"/>
      <c r="F104" s="123"/>
      <c r="G104" s="123"/>
      <c r="H104" s="123"/>
      <c r="I104" s="124"/>
      <c r="J104" s="123" t="s">
        <v>112</v>
      </c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5">
        <f>'011 - Audio'!J30</f>
        <v>0</v>
      </c>
      <c r="AH104" s="124"/>
      <c r="AI104" s="124"/>
      <c r="AJ104" s="124"/>
      <c r="AK104" s="124"/>
      <c r="AL104" s="124"/>
      <c r="AM104" s="124"/>
      <c r="AN104" s="125">
        <f>SUM(AG104,AT104)</f>
        <v>0</v>
      </c>
      <c r="AO104" s="124"/>
      <c r="AP104" s="124"/>
      <c r="AQ104" s="126" t="s">
        <v>83</v>
      </c>
      <c r="AR104" s="127"/>
      <c r="AS104" s="128">
        <v>0</v>
      </c>
      <c r="AT104" s="129">
        <f>ROUND(SUM(AV104:AW104),2)</f>
        <v>0</v>
      </c>
      <c r="AU104" s="130">
        <f>'011 - Audio'!P121</f>
        <v>0</v>
      </c>
      <c r="AV104" s="129">
        <f>'011 - Audio'!J33</f>
        <v>0</v>
      </c>
      <c r="AW104" s="129">
        <f>'011 - Audio'!J34</f>
        <v>0</v>
      </c>
      <c r="AX104" s="129">
        <f>'011 - Audio'!J35</f>
        <v>0</v>
      </c>
      <c r="AY104" s="129">
        <f>'011 - Audio'!J36</f>
        <v>0</v>
      </c>
      <c r="AZ104" s="129">
        <f>'011 - Audio'!F33</f>
        <v>0</v>
      </c>
      <c r="BA104" s="129">
        <f>'011 - Audio'!F34</f>
        <v>0</v>
      </c>
      <c r="BB104" s="129">
        <f>'011 - Audio'!F35</f>
        <v>0</v>
      </c>
      <c r="BC104" s="129">
        <f>'011 - Audio'!F36</f>
        <v>0</v>
      </c>
      <c r="BD104" s="131">
        <f>'011 - Audio'!F37</f>
        <v>0</v>
      </c>
      <c r="BE104" s="7"/>
      <c r="BT104" s="132" t="s">
        <v>84</v>
      </c>
      <c r="BV104" s="132" t="s">
        <v>78</v>
      </c>
      <c r="BW104" s="132" t="s">
        <v>113</v>
      </c>
      <c r="BX104" s="132" t="s">
        <v>5</v>
      </c>
      <c r="CL104" s="132" t="s">
        <v>1</v>
      </c>
      <c r="CM104" s="132" t="s">
        <v>86</v>
      </c>
    </row>
    <row r="105" s="7" customFormat="1" ht="16.5" customHeight="1">
      <c r="A105" s="120" t="s">
        <v>80</v>
      </c>
      <c r="B105" s="121"/>
      <c r="C105" s="122"/>
      <c r="D105" s="123" t="s">
        <v>114</v>
      </c>
      <c r="E105" s="123"/>
      <c r="F105" s="123"/>
      <c r="G105" s="123"/>
      <c r="H105" s="123"/>
      <c r="I105" s="124"/>
      <c r="J105" s="123" t="s">
        <v>115</v>
      </c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5">
        <f>'012 - HR'!J30</f>
        <v>0</v>
      </c>
      <c r="AH105" s="124"/>
      <c r="AI105" s="124"/>
      <c r="AJ105" s="124"/>
      <c r="AK105" s="124"/>
      <c r="AL105" s="124"/>
      <c r="AM105" s="124"/>
      <c r="AN105" s="125">
        <f>SUM(AG105,AT105)</f>
        <v>0</v>
      </c>
      <c r="AO105" s="124"/>
      <c r="AP105" s="124"/>
      <c r="AQ105" s="126" t="s">
        <v>83</v>
      </c>
      <c r="AR105" s="127"/>
      <c r="AS105" s="128">
        <v>0</v>
      </c>
      <c r="AT105" s="129">
        <f>ROUND(SUM(AV105:AW105),2)</f>
        <v>0</v>
      </c>
      <c r="AU105" s="130">
        <f>'012 - HR'!P119</f>
        <v>0</v>
      </c>
      <c r="AV105" s="129">
        <f>'012 - HR'!J33</f>
        <v>0</v>
      </c>
      <c r="AW105" s="129">
        <f>'012 - HR'!J34</f>
        <v>0</v>
      </c>
      <c r="AX105" s="129">
        <f>'012 - HR'!J35</f>
        <v>0</v>
      </c>
      <c r="AY105" s="129">
        <f>'012 - HR'!J36</f>
        <v>0</v>
      </c>
      <c r="AZ105" s="129">
        <f>'012 - HR'!F33</f>
        <v>0</v>
      </c>
      <c r="BA105" s="129">
        <f>'012 - HR'!F34</f>
        <v>0</v>
      </c>
      <c r="BB105" s="129">
        <f>'012 - HR'!F35</f>
        <v>0</v>
      </c>
      <c r="BC105" s="129">
        <f>'012 - HR'!F36</f>
        <v>0</v>
      </c>
      <c r="BD105" s="131">
        <f>'012 - HR'!F37</f>
        <v>0</v>
      </c>
      <c r="BE105" s="7"/>
      <c r="BT105" s="132" t="s">
        <v>84</v>
      </c>
      <c r="BV105" s="132" t="s">
        <v>78</v>
      </c>
      <c r="BW105" s="132" t="s">
        <v>116</v>
      </c>
      <c r="BX105" s="132" t="s">
        <v>5</v>
      </c>
      <c r="CL105" s="132" t="s">
        <v>1</v>
      </c>
      <c r="CM105" s="132" t="s">
        <v>86</v>
      </c>
    </row>
    <row r="106" s="7" customFormat="1" ht="16.5" customHeight="1">
      <c r="A106" s="120" t="s">
        <v>80</v>
      </c>
      <c r="B106" s="121"/>
      <c r="C106" s="122"/>
      <c r="D106" s="123" t="s">
        <v>117</v>
      </c>
      <c r="E106" s="123"/>
      <c r="F106" s="123"/>
      <c r="G106" s="123"/>
      <c r="H106" s="123"/>
      <c r="I106" s="124"/>
      <c r="J106" s="123" t="s">
        <v>118</v>
      </c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5">
        <f>'013 - elektroinstalace'!J30</f>
        <v>0</v>
      </c>
      <c r="AH106" s="124"/>
      <c r="AI106" s="124"/>
      <c r="AJ106" s="124"/>
      <c r="AK106" s="124"/>
      <c r="AL106" s="124"/>
      <c r="AM106" s="124"/>
      <c r="AN106" s="125">
        <f>SUM(AG106,AT106)</f>
        <v>0</v>
      </c>
      <c r="AO106" s="124"/>
      <c r="AP106" s="124"/>
      <c r="AQ106" s="126" t="s">
        <v>83</v>
      </c>
      <c r="AR106" s="127"/>
      <c r="AS106" s="128">
        <v>0</v>
      </c>
      <c r="AT106" s="129">
        <f>ROUND(SUM(AV106:AW106),2)</f>
        <v>0</v>
      </c>
      <c r="AU106" s="130">
        <f>'013 - elektroinstalace'!P122</f>
        <v>0</v>
      </c>
      <c r="AV106" s="129">
        <f>'013 - elektroinstalace'!J33</f>
        <v>0</v>
      </c>
      <c r="AW106" s="129">
        <f>'013 - elektroinstalace'!J34</f>
        <v>0</v>
      </c>
      <c r="AX106" s="129">
        <f>'013 - elektroinstalace'!J35</f>
        <v>0</v>
      </c>
      <c r="AY106" s="129">
        <f>'013 - elektroinstalace'!J36</f>
        <v>0</v>
      </c>
      <c r="AZ106" s="129">
        <f>'013 - elektroinstalace'!F33</f>
        <v>0</v>
      </c>
      <c r="BA106" s="129">
        <f>'013 - elektroinstalace'!F34</f>
        <v>0</v>
      </c>
      <c r="BB106" s="129">
        <f>'013 - elektroinstalace'!F35</f>
        <v>0</v>
      </c>
      <c r="BC106" s="129">
        <f>'013 - elektroinstalace'!F36</f>
        <v>0</v>
      </c>
      <c r="BD106" s="131">
        <f>'013 - elektroinstalace'!F37</f>
        <v>0</v>
      </c>
      <c r="BE106" s="7"/>
      <c r="BT106" s="132" t="s">
        <v>84</v>
      </c>
      <c r="BV106" s="132" t="s">
        <v>78</v>
      </c>
      <c r="BW106" s="132" t="s">
        <v>119</v>
      </c>
      <c r="BX106" s="132" t="s">
        <v>5</v>
      </c>
      <c r="CL106" s="132" t="s">
        <v>1</v>
      </c>
      <c r="CM106" s="132" t="s">
        <v>86</v>
      </c>
    </row>
    <row r="107" s="7" customFormat="1" ht="16.5" customHeight="1">
      <c r="A107" s="120" t="s">
        <v>80</v>
      </c>
      <c r="B107" s="121"/>
      <c r="C107" s="122"/>
      <c r="D107" s="123" t="s">
        <v>120</v>
      </c>
      <c r="E107" s="123"/>
      <c r="F107" s="123"/>
      <c r="G107" s="123"/>
      <c r="H107" s="123"/>
      <c r="I107" s="124"/>
      <c r="J107" s="123" t="s">
        <v>121</v>
      </c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5">
        <f>'015 - Ostatní a vedlejší ...'!J30</f>
        <v>0</v>
      </c>
      <c r="AH107" s="124"/>
      <c r="AI107" s="124"/>
      <c r="AJ107" s="124"/>
      <c r="AK107" s="124"/>
      <c r="AL107" s="124"/>
      <c r="AM107" s="124"/>
      <c r="AN107" s="125">
        <f>SUM(AG107,AT107)</f>
        <v>0</v>
      </c>
      <c r="AO107" s="124"/>
      <c r="AP107" s="124"/>
      <c r="AQ107" s="126" t="s">
        <v>83</v>
      </c>
      <c r="AR107" s="127"/>
      <c r="AS107" s="133">
        <v>0</v>
      </c>
      <c r="AT107" s="134">
        <f>ROUND(SUM(AV107:AW107),2)</f>
        <v>0</v>
      </c>
      <c r="AU107" s="135">
        <f>'015 - Ostatní a vedlejší ...'!P120</f>
        <v>0</v>
      </c>
      <c r="AV107" s="134">
        <f>'015 - Ostatní a vedlejší ...'!J33</f>
        <v>0</v>
      </c>
      <c r="AW107" s="134">
        <f>'015 - Ostatní a vedlejší ...'!J34</f>
        <v>0</v>
      </c>
      <c r="AX107" s="134">
        <f>'015 - Ostatní a vedlejší ...'!J35</f>
        <v>0</v>
      </c>
      <c r="AY107" s="134">
        <f>'015 - Ostatní a vedlejší ...'!J36</f>
        <v>0</v>
      </c>
      <c r="AZ107" s="134">
        <f>'015 - Ostatní a vedlejší ...'!F33</f>
        <v>0</v>
      </c>
      <c r="BA107" s="134">
        <f>'015 - Ostatní a vedlejší ...'!F34</f>
        <v>0</v>
      </c>
      <c r="BB107" s="134">
        <f>'015 - Ostatní a vedlejší ...'!F35</f>
        <v>0</v>
      </c>
      <c r="BC107" s="134">
        <f>'015 - Ostatní a vedlejší ...'!F36</f>
        <v>0</v>
      </c>
      <c r="BD107" s="136">
        <f>'015 - Ostatní a vedlejší ...'!F37</f>
        <v>0</v>
      </c>
      <c r="BE107" s="7"/>
      <c r="BT107" s="132" t="s">
        <v>84</v>
      </c>
      <c r="BV107" s="132" t="s">
        <v>78</v>
      </c>
      <c r="BW107" s="132" t="s">
        <v>122</v>
      </c>
      <c r="BX107" s="132" t="s">
        <v>5</v>
      </c>
      <c r="CL107" s="132" t="s">
        <v>123</v>
      </c>
      <c r="CM107" s="132" t="s">
        <v>86</v>
      </c>
    </row>
    <row r="108" s="2" customFormat="1" ht="30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5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45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</row>
  </sheetData>
  <sheetProtection sheet="1" formatColumns="0" formatRows="0" objects="1" scenarios="1" spinCount="100000" saltValue="Rs7H4c94rwTW6xxUfibH8xTZ0g32zbPdwUgR4nWOPVJLYs0L6usPSELaChLWrVp0IhjyfyDxctuTWE/8JYaqOw==" hashValue="w1RjojV1m+HWEXDAhuJr5y0Zi4LUlf3qfC5MiUunLaAdGZ6U+TnYxiundO4zDPFNT4fU4IuoN9rtlrlHuz+IeA==" algorithmName="SHA-512" password="CC35"/>
  <mergeCells count="90">
    <mergeCell ref="C92:G92"/>
    <mergeCell ref="D101:H101"/>
    <mergeCell ref="D98:H98"/>
    <mergeCell ref="D95:H95"/>
    <mergeCell ref="D99:H99"/>
    <mergeCell ref="D100:H100"/>
    <mergeCell ref="D96:H96"/>
    <mergeCell ref="D97:H97"/>
    <mergeCell ref="D102:H102"/>
    <mergeCell ref="D103:H103"/>
    <mergeCell ref="D104:H104"/>
    <mergeCell ref="I92:AF92"/>
    <mergeCell ref="J101:AF101"/>
    <mergeCell ref="J100:AF100"/>
    <mergeCell ref="J102:AF102"/>
    <mergeCell ref="J103:AF103"/>
    <mergeCell ref="J99:AF99"/>
    <mergeCell ref="J97:AF97"/>
    <mergeCell ref="J98:AF98"/>
    <mergeCell ref="J104:AF104"/>
    <mergeCell ref="J96:AF96"/>
    <mergeCell ref="J95:AF95"/>
    <mergeCell ref="L85:AJ85"/>
    <mergeCell ref="D105:H105"/>
    <mergeCell ref="J105:AF105"/>
    <mergeCell ref="D106:H106"/>
    <mergeCell ref="J106:AF106"/>
    <mergeCell ref="D107:H107"/>
    <mergeCell ref="J107:AF107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  <mergeCell ref="AG103:AM103"/>
    <mergeCell ref="AG102:AM102"/>
    <mergeCell ref="AG92:AM92"/>
    <mergeCell ref="AG100:AM100"/>
    <mergeCell ref="AG95:AM95"/>
    <mergeCell ref="AG99:AM99"/>
    <mergeCell ref="AG101:AM101"/>
    <mergeCell ref="AG97:AM97"/>
    <mergeCell ref="AG104:AM104"/>
    <mergeCell ref="AG96:AM96"/>
    <mergeCell ref="AG98:AM98"/>
    <mergeCell ref="AM87:AN87"/>
    <mergeCell ref="AM89:AP89"/>
    <mergeCell ref="AM90:AP90"/>
    <mergeCell ref="AN104:AP104"/>
    <mergeCell ref="AN103:AP103"/>
    <mergeCell ref="AN97:AP97"/>
    <mergeCell ref="AN92:AP92"/>
    <mergeCell ref="AN102:AP102"/>
    <mergeCell ref="AN101:AP101"/>
    <mergeCell ref="AN96:AP96"/>
    <mergeCell ref="AN100:AP100"/>
    <mergeCell ref="AN98:AP98"/>
    <mergeCell ref="AN99:AP99"/>
    <mergeCell ref="AN95:AP95"/>
    <mergeCell ref="AS89:AT91"/>
    <mergeCell ref="AN105:AP105"/>
    <mergeCell ref="AG105:AM105"/>
    <mergeCell ref="AN106:AP106"/>
    <mergeCell ref="AG106:AM106"/>
    <mergeCell ref="AN107:AP107"/>
    <mergeCell ref="AG107:AM107"/>
    <mergeCell ref="AG94:AM94"/>
    <mergeCell ref="AN94:AP94"/>
  </mergeCells>
  <hyperlinks>
    <hyperlink ref="A95" location="'001 - Stavební část '!C2" display="/"/>
    <hyperlink ref="A96" location="'002 - Vytápění'!C2" display="/"/>
    <hyperlink ref="A97" location="'003 - Zdravotechnika'!C2" display="/"/>
    <hyperlink ref="A98" location="'005 - Vzduchotechnika'!C2" display="/"/>
    <hyperlink ref="A99" location="'006 - EPS'!C2" display="/"/>
    <hyperlink ref="A100" location="'007 - NZS'!C2" display="/"/>
    <hyperlink ref="A101" location="'008 - PZTS'!C2" display="/"/>
    <hyperlink ref="A102" location="'009 - INT'!C2" display="/"/>
    <hyperlink ref="A103" location="'010 - SKS'!C2" display="/"/>
    <hyperlink ref="A104" location="'011 - Audio'!C2" display="/"/>
    <hyperlink ref="A105" location="'012 - HR'!C2" display="/"/>
    <hyperlink ref="A106" location="'013 - elektroinstalace'!C2" display="/"/>
    <hyperlink ref="A107" location="'015 - Ostatní a vedlejš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110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4578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3782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tr">
        <f>IF('Rekapitulace stavby'!E11="","",'Rekapitulace stavby'!E11)</f>
        <v>Město Český Těšín</v>
      </c>
      <c r="F15" s="39"/>
      <c r="G15" s="39"/>
      <c r="H15" s="39"/>
      <c r="I15" s="141" t="s">
        <v>27</v>
      </c>
      <c r="J15" s="144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tr">
        <f>IF('Rekapitulace stavby'!E17="","",'Rekapitulace stavby'!E17)</f>
        <v>ATRIS s.r.o.</v>
      </c>
      <c r="F21" s="39"/>
      <c r="G21" s="39"/>
      <c r="H21" s="39"/>
      <c r="I21" s="141" t="s">
        <v>27</v>
      </c>
      <c r="J21" s="144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tr">
        <f>IF('Rekapitulace stavby'!E20="","",'Rekapitulace stavby'!E20)</f>
        <v>Barbora Kyšková</v>
      </c>
      <c r="F24" s="39"/>
      <c r="G24" s="39"/>
      <c r="H24" s="39"/>
      <c r="I24" s="141" t="s">
        <v>27</v>
      </c>
      <c r="J24" s="144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ROUND(J119,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ROUND((SUM(BE119:BE214)),  2)</f>
        <v>0</v>
      </c>
      <c r="G33" s="39"/>
      <c r="H33" s="39"/>
      <c r="I33" s="156">
        <v>0.21</v>
      </c>
      <c r="J33" s="155">
        <f>ROUND(((SUM(BE119:BE214))*I33),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ROUND((SUM(BF119:BF214)),  2)</f>
        <v>0</v>
      </c>
      <c r="G34" s="39"/>
      <c r="H34" s="39"/>
      <c r="I34" s="156">
        <v>0.12</v>
      </c>
      <c r="J34" s="155">
        <f>ROUND(((SUM(BF119:BF214))*I34),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ROUND((SUM(BG119:BG214)),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ROUND((SUM(BH119:BH214)),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ROUND((SUM(BI119:BI214)),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010 - SKS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J119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4283</v>
      </c>
      <c r="E97" s="183"/>
      <c r="F97" s="183"/>
      <c r="G97" s="183"/>
      <c r="H97" s="183"/>
      <c r="I97" s="183"/>
      <c r="J97" s="184">
        <f>J120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0"/>
      <c r="C98" s="181"/>
      <c r="D98" s="182" t="s">
        <v>4283</v>
      </c>
      <c r="E98" s="183"/>
      <c r="F98" s="183"/>
      <c r="G98" s="183"/>
      <c r="H98" s="183"/>
      <c r="I98" s="183"/>
      <c r="J98" s="184">
        <f>J183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0"/>
      <c r="C99" s="181"/>
      <c r="D99" s="182" t="s">
        <v>4283</v>
      </c>
      <c r="E99" s="183"/>
      <c r="F99" s="183"/>
      <c r="G99" s="183"/>
      <c r="H99" s="183"/>
      <c r="I99" s="183"/>
      <c r="J99" s="184">
        <f>J204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160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75" t="str">
        <f>E7</f>
        <v>CELKOVÁ OBNOVA BUDOVY ZŠ KONTEŠINEC PO POŽÁRU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125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77" t="str">
        <f>E9</f>
        <v>010 - SKS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20</v>
      </c>
      <c r="D113" s="41"/>
      <c r="E113" s="41"/>
      <c r="F113" s="28" t="str">
        <f>F12</f>
        <v xml:space="preserve"> </v>
      </c>
      <c r="G113" s="41"/>
      <c r="H113" s="41"/>
      <c r="I113" s="33" t="s">
        <v>22</v>
      </c>
      <c r="J113" s="80" t="str">
        <f>IF(J12="","",J12)</f>
        <v>22. 5. 2025</v>
      </c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5.15" customHeight="1">
      <c r="A115" s="39"/>
      <c r="B115" s="40"/>
      <c r="C115" s="33" t="s">
        <v>24</v>
      </c>
      <c r="D115" s="41"/>
      <c r="E115" s="41"/>
      <c r="F115" s="28" t="str">
        <f>E15</f>
        <v>Město Český Těšín</v>
      </c>
      <c r="G115" s="41"/>
      <c r="H115" s="41"/>
      <c r="I115" s="33" t="s">
        <v>30</v>
      </c>
      <c r="J115" s="37" t="str">
        <f>E21</f>
        <v>ATRIS s.r.o.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5.15" customHeight="1">
      <c r="A116" s="39"/>
      <c r="B116" s="40"/>
      <c r="C116" s="33" t="s">
        <v>28</v>
      </c>
      <c r="D116" s="41"/>
      <c r="E116" s="41"/>
      <c r="F116" s="28" t="str">
        <f>IF(E18="","",E18)</f>
        <v>Vyplň údaj</v>
      </c>
      <c r="G116" s="41"/>
      <c r="H116" s="41"/>
      <c r="I116" s="33" t="s">
        <v>33</v>
      </c>
      <c r="J116" s="37" t="str">
        <f>E24</f>
        <v>Barbora Kyšková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0.32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1" customFormat="1" ht="29.28" customHeight="1">
      <c r="A118" s="192"/>
      <c r="B118" s="193"/>
      <c r="C118" s="194" t="s">
        <v>161</v>
      </c>
      <c r="D118" s="195" t="s">
        <v>61</v>
      </c>
      <c r="E118" s="195" t="s">
        <v>57</v>
      </c>
      <c r="F118" s="195" t="s">
        <v>58</v>
      </c>
      <c r="G118" s="195" t="s">
        <v>162</v>
      </c>
      <c r="H118" s="195" t="s">
        <v>163</v>
      </c>
      <c r="I118" s="195" t="s">
        <v>164</v>
      </c>
      <c r="J118" s="195" t="s">
        <v>129</v>
      </c>
      <c r="K118" s="196" t="s">
        <v>165</v>
      </c>
      <c r="L118" s="197"/>
      <c r="M118" s="101" t="s">
        <v>1</v>
      </c>
      <c r="N118" s="102" t="s">
        <v>40</v>
      </c>
      <c r="O118" s="102" t="s">
        <v>166</v>
      </c>
      <c r="P118" s="102" t="s">
        <v>167</v>
      </c>
      <c r="Q118" s="102" t="s">
        <v>168</v>
      </c>
      <c r="R118" s="102" t="s">
        <v>169</v>
      </c>
      <c r="S118" s="102" t="s">
        <v>170</v>
      </c>
      <c r="T118" s="103" t="s">
        <v>171</v>
      </c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</row>
    <row r="119" s="2" customFormat="1" ht="22.8" customHeight="1">
      <c r="A119" s="39"/>
      <c r="B119" s="40"/>
      <c r="C119" s="108" t="s">
        <v>172</v>
      </c>
      <c r="D119" s="41"/>
      <c r="E119" s="41"/>
      <c r="F119" s="41"/>
      <c r="G119" s="41"/>
      <c r="H119" s="41"/>
      <c r="I119" s="41"/>
      <c r="J119" s="198">
        <f>BK119</f>
        <v>0</v>
      </c>
      <c r="K119" s="41"/>
      <c r="L119" s="45"/>
      <c r="M119" s="104"/>
      <c r="N119" s="199"/>
      <c r="O119" s="105"/>
      <c r="P119" s="200">
        <f>P120+P183+P204</f>
        <v>0</v>
      </c>
      <c r="Q119" s="105"/>
      <c r="R119" s="200">
        <f>R120+R183+R204</f>
        <v>0</v>
      </c>
      <c r="S119" s="105"/>
      <c r="T119" s="201">
        <f>T120+T183+T204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75</v>
      </c>
      <c r="AU119" s="18" t="s">
        <v>131</v>
      </c>
      <c r="BK119" s="202">
        <f>BK120+BK183+BK204</f>
        <v>0</v>
      </c>
    </row>
    <row r="120" s="12" customFormat="1" ht="25.92" customHeight="1">
      <c r="A120" s="12"/>
      <c r="B120" s="203"/>
      <c r="C120" s="204"/>
      <c r="D120" s="205" t="s">
        <v>75</v>
      </c>
      <c r="E120" s="206" t="s">
        <v>3798</v>
      </c>
      <c r="F120" s="206" t="s">
        <v>1</v>
      </c>
      <c r="G120" s="204"/>
      <c r="H120" s="204"/>
      <c r="I120" s="207"/>
      <c r="J120" s="208">
        <f>BK120</f>
        <v>0</v>
      </c>
      <c r="K120" s="204"/>
      <c r="L120" s="209"/>
      <c r="M120" s="210"/>
      <c r="N120" s="211"/>
      <c r="O120" s="211"/>
      <c r="P120" s="212">
        <f>SUM(P121:P182)</f>
        <v>0</v>
      </c>
      <c r="Q120" s="211"/>
      <c r="R120" s="212">
        <f>SUM(R121:R182)</f>
        <v>0</v>
      </c>
      <c r="S120" s="211"/>
      <c r="T120" s="213">
        <f>SUM(T121:T182)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4" t="s">
        <v>84</v>
      </c>
      <c r="AT120" s="215" t="s">
        <v>75</v>
      </c>
      <c r="AU120" s="215" t="s">
        <v>76</v>
      </c>
      <c r="AY120" s="214" t="s">
        <v>175</v>
      </c>
      <c r="BK120" s="216">
        <f>SUM(BK121:BK182)</f>
        <v>0</v>
      </c>
    </row>
    <row r="121" s="2" customFormat="1" ht="16.5" customHeight="1">
      <c r="A121" s="39"/>
      <c r="B121" s="40"/>
      <c r="C121" s="219" t="s">
        <v>84</v>
      </c>
      <c r="D121" s="219" t="s">
        <v>177</v>
      </c>
      <c r="E121" s="220" t="s">
        <v>4579</v>
      </c>
      <c r="F121" s="221" t="s">
        <v>4580</v>
      </c>
      <c r="G121" s="222" t="s">
        <v>2748</v>
      </c>
      <c r="H121" s="223">
        <v>1</v>
      </c>
      <c r="I121" s="224"/>
      <c r="J121" s="225">
        <f>ROUND(I121*H121,2)</f>
        <v>0</v>
      </c>
      <c r="K121" s="221" t="s">
        <v>1</v>
      </c>
      <c r="L121" s="45"/>
      <c r="M121" s="226" t="s">
        <v>1</v>
      </c>
      <c r="N121" s="227" t="s">
        <v>41</v>
      </c>
      <c r="O121" s="92"/>
      <c r="P121" s="228">
        <f>O121*H121</f>
        <v>0</v>
      </c>
      <c r="Q121" s="228">
        <v>0</v>
      </c>
      <c r="R121" s="228">
        <f>Q121*H121</f>
        <v>0</v>
      </c>
      <c r="S121" s="228">
        <v>0</v>
      </c>
      <c r="T121" s="229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30" t="s">
        <v>182</v>
      </c>
      <c r="AT121" s="230" t="s">
        <v>177</v>
      </c>
      <c r="AU121" s="230" t="s">
        <v>84</v>
      </c>
      <c r="AY121" s="18" t="s">
        <v>175</v>
      </c>
      <c r="BE121" s="231">
        <f>IF(N121="základní",J121,0)</f>
        <v>0</v>
      </c>
      <c r="BF121" s="231">
        <f>IF(N121="snížená",J121,0)</f>
        <v>0</v>
      </c>
      <c r="BG121" s="231">
        <f>IF(N121="zákl. přenesená",J121,0)</f>
        <v>0</v>
      </c>
      <c r="BH121" s="231">
        <f>IF(N121="sníž. přenesená",J121,0)</f>
        <v>0</v>
      </c>
      <c r="BI121" s="231">
        <f>IF(N121="nulová",J121,0)</f>
        <v>0</v>
      </c>
      <c r="BJ121" s="18" t="s">
        <v>84</v>
      </c>
      <c r="BK121" s="231">
        <f>ROUND(I121*H121,2)</f>
        <v>0</v>
      </c>
      <c r="BL121" s="18" t="s">
        <v>182</v>
      </c>
      <c r="BM121" s="230" t="s">
        <v>86</v>
      </c>
    </row>
    <row r="122" s="2" customFormat="1">
      <c r="A122" s="39"/>
      <c r="B122" s="40"/>
      <c r="C122" s="41"/>
      <c r="D122" s="234" t="s">
        <v>266</v>
      </c>
      <c r="E122" s="41"/>
      <c r="F122" s="275" t="s">
        <v>4581</v>
      </c>
      <c r="G122" s="41"/>
      <c r="H122" s="41"/>
      <c r="I122" s="276"/>
      <c r="J122" s="41"/>
      <c r="K122" s="41"/>
      <c r="L122" s="45"/>
      <c r="M122" s="277"/>
      <c r="N122" s="278"/>
      <c r="O122" s="92"/>
      <c r="P122" s="92"/>
      <c r="Q122" s="92"/>
      <c r="R122" s="92"/>
      <c r="S122" s="92"/>
      <c r="T122" s="93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266</v>
      </c>
      <c r="AU122" s="18" t="s">
        <v>84</v>
      </c>
    </row>
    <row r="123" s="2" customFormat="1" ht="16.5" customHeight="1">
      <c r="A123" s="39"/>
      <c r="B123" s="40"/>
      <c r="C123" s="219" t="s">
        <v>86</v>
      </c>
      <c r="D123" s="219" t="s">
        <v>177</v>
      </c>
      <c r="E123" s="220" t="s">
        <v>4582</v>
      </c>
      <c r="F123" s="221" t="s">
        <v>4583</v>
      </c>
      <c r="G123" s="222" t="s">
        <v>2748</v>
      </c>
      <c r="H123" s="223">
        <v>2</v>
      </c>
      <c r="I123" s="224"/>
      <c r="J123" s="225">
        <f>ROUND(I123*H123,2)</f>
        <v>0</v>
      </c>
      <c r="K123" s="221" t="s">
        <v>1</v>
      </c>
      <c r="L123" s="45"/>
      <c r="M123" s="226" t="s">
        <v>1</v>
      </c>
      <c r="N123" s="227" t="s">
        <v>41</v>
      </c>
      <c r="O123" s="92"/>
      <c r="P123" s="228">
        <f>O123*H123</f>
        <v>0</v>
      </c>
      <c r="Q123" s="228">
        <v>0</v>
      </c>
      <c r="R123" s="228">
        <f>Q123*H123</f>
        <v>0</v>
      </c>
      <c r="S123" s="228">
        <v>0</v>
      </c>
      <c r="T123" s="229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30" t="s">
        <v>182</v>
      </c>
      <c r="AT123" s="230" t="s">
        <v>177</v>
      </c>
      <c r="AU123" s="230" t="s">
        <v>84</v>
      </c>
      <c r="AY123" s="18" t="s">
        <v>175</v>
      </c>
      <c r="BE123" s="231">
        <f>IF(N123="základní",J123,0)</f>
        <v>0</v>
      </c>
      <c r="BF123" s="231">
        <f>IF(N123="snížená",J123,0)</f>
        <v>0</v>
      </c>
      <c r="BG123" s="231">
        <f>IF(N123="zákl. přenesená",J123,0)</f>
        <v>0</v>
      </c>
      <c r="BH123" s="231">
        <f>IF(N123="sníž. přenesená",J123,0)</f>
        <v>0</v>
      </c>
      <c r="BI123" s="231">
        <f>IF(N123="nulová",J123,0)</f>
        <v>0</v>
      </c>
      <c r="BJ123" s="18" t="s">
        <v>84</v>
      </c>
      <c r="BK123" s="231">
        <f>ROUND(I123*H123,2)</f>
        <v>0</v>
      </c>
      <c r="BL123" s="18" t="s">
        <v>182</v>
      </c>
      <c r="BM123" s="230" t="s">
        <v>182</v>
      </c>
    </row>
    <row r="124" s="2" customFormat="1">
      <c r="A124" s="39"/>
      <c r="B124" s="40"/>
      <c r="C124" s="41"/>
      <c r="D124" s="234" t="s">
        <v>266</v>
      </c>
      <c r="E124" s="41"/>
      <c r="F124" s="275" t="s">
        <v>4584</v>
      </c>
      <c r="G124" s="41"/>
      <c r="H124" s="41"/>
      <c r="I124" s="276"/>
      <c r="J124" s="41"/>
      <c r="K124" s="41"/>
      <c r="L124" s="45"/>
      <c r="M124" s="277"/>
      <c r="N124" s="278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266</v>
      </c>
      <c r="AU124" s="18" t="s">
        <v>84</v>
      </c>
    </row>
    <row r="125" s="2" customFormat="1" ht="24.15" customHeight="1">
      <c r="A125" s="39"/>
      <c r="B125" s="40"/>
      <c r="C125" s="219" t="s">
        <v>189</v>
      </c>
      <c r="D125" s="219" t="s">
        <v>177</v>
      </c>
      <c r="E125" s="220" t="s">
        <v>4585</v>
      </c>
      <c r="F125" s="221" t="s">
        <v>4586</v>
      </c>
      <c r="G125" s="222" t="s">
        <v>2748</v>
      </c>
      <c r="H125" s="223">
        <v>1</v>
      </c>
      <c r="I125" s="224"/>
      <c r="J125" s="225">
        <f>ROUND(I125*H125,2)</f>
        <v>0</v>
      </c>
      <c r="K125" s="221" t="s">
        <v>1</v>
      </c>
      <c r="L125" s="45"/>
      <c r="M125" s="226" t="s">
        <v>1</v>
      </c>
      <c r="N125" s="227" t="s">
        <v>41</v>
      </c>
      <c r="O125" s="92"/>
      <c r="P125" s="228">
        <f>O125*H125</f>
        <v>0</v>
      </c>
      <c r="Q125" s="228">
        <v>0</v>
      </c>
      <c r="R125" s="228">
        <f>Q125*H125</f>
        <v>0</v>
      </c>
      <c r="S125" s="228">
        <v>0</v>
      </c>
      <c r="T125" s="229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0" t="s">
        <v>182</v>
      </c>
      <c r="AT125" s="230" t="s">
        <v>177</v>
      </c>
      <c r="AU125" s="230" t="s">
        <v>84</v>
      </c>
      <c r="AY125" s="18" t="s">
        <v>175</v>
      </c>
      <c r="BE125" s="231">
        <f>IF(N125="základní",J125,0)</f>
        <v>0</v>
      </c>
      <c r="BF125" s="231">
        <f>IF(N125="snížená",J125,0)</f>
        <v>0</v>
      </c>
      <c r="BG125" s="231">
        <f>IF(N125="zákl. přenesená",J125,0)</f>
        <v>0</v>
      </c>
      <c r="BH125" s="231">
        <f>IF(N125="sníž. přenesená",J125,0)</f>
        <v>0</v>
      </c>
      <c r="BI125" s="231">
        <f>IF(N125="nulová",J125,0)</f>
        <v>0</v>
      </c>
      <c r="BJ125" s="18" t="s">
        <v>84</v>
      </c>
      <c r="BK125" s="231">
        <f>ROUND(I125*H125,2)</f>
        <v>0</v>
      </c>
      <c r="BL125" s="18" t="s">
        <v>182</v>
      </c>
      <c r="BM125" s="230" t="s">
        <v>207</v>
      </c>
    </row>
    <row r="126" s="2" customFormat="1">
      <c r="A126" s="39"/>
      <c r="B126" s="40"/>
      <c r="C126" s="41"/>
      <c r="D126" s="234" t="s">
        <v>266</v>
      </c>
      <c r="E126" s="41"/>
      <c r="F126" s="275" t="s">
        <v>4581</v>
      </c>
      <c r="G126" s="41"/>
      <c r="H126" s="41"/>
      <c r="I126" s="276"/>
      <c r="J126" s="41"/>
      <c r="K126" s="41"/>
      <c r="L126" s="45"/>
      <c r="M126" s="277"/>
      <c r="N126" s="278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266</v>
      </c>
      <c r="AU126" s="18" t="s">
        <v>84</v>
      </c>
    </row>
    <row r="127" s="2" customFormat="1" ht="16.5" customHeight="1">
      <c r="A127" s="39"/>
      <c r="B127" s="40"/>
      <c r="C127" s="219" t="s">
        <v>182</v>
      </c>
      <c r="D127" s="219" t="s">
        <v>177</v>
      </c>
      <c r="E127" s="220" t="s">
        <v>4587</v>
      </c>
      <c r="F127" s="221" t="s">
        <v>4588</v>
      </c>
      <c r="G127" s="222" t="s">
        <v>2748</v>
      </c>
      <c r="H127" s="223">
        <v>13</v>
      </c>
      <c r="I127" s="224"/>
      <c r="J127" s="225">
        <f>ROUND(I127*H127,2)</f>
        <v>0</v>
      </c>
      <c r="K127" s="221" t="s">
        <v>1</v>
      </c>
      <c r="L127" s="45"/>
      <c r="M127" s="226" t="s">
        <v>1</v>
      </c>
      <c r="N127" s="227" t="s">
        <v>41</v>
      </c>
      <c r="O127" s="92"/>
      <c r="P127" s="228">
        <f>O127*H127</f>
        <v>0</v>
      </c>
      <c r="Q127" s="228">
        <v>0</v>
      </c>
      <c r="R127" s="228">
        <f>Q127*H127</f>
        <v>0</v>
      </c>
      <c r="S127" s="228">
        <v>0</v>
      </c>
      <c r="T127" s="229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0" t="s">
        <v>182</v>
      </c>
      <c r="AT127" s="230" t="s">
        <v>177</v>
      </c>
      <c r="AU127" s="230" t="s">
        <v>84</v>
      </c>
      <c r="AY127" s="18" t="s">
        <v>175</v>
      </c>
      <c r="BE127" s="231">
        <f>IF(N127="základní",J127,0)</f>
        <v>0</v>
      </c>
      <c r="BF127" s="231">
        <f>IF(N127="snížená",J127,0)</f>
        <v>0</v>
      </c>
      <c r="BG127" s="231">
        <f>IF(N127="zákl. přenesená",J127,0)</f>
        <v>0</v>
      </c>
      <c r="BH127" s="231">
        <f>IF(N127="sníž. přenesená",J127,0)</f>
        <v>0</v>
      </c>
      <c r="BI127" s="231">
        <f>IF(N127="nulová",J127,0)</f>
        <v>0</v>
      </c>
      <c r="BJ127" s="18" t="s">
        <v>84</v>
      </c>
      <c r="BK127" s="231">
        <f>ROUND(I127*H127,2)</f>
        <v>0</v>
      </c>
      <c r="BL127" s="18" t="s">
        <v>182</v>
      </c>
      <c r="BM127" s="230" t="s">
        <v>216</v>
      </c>
    </row>
    <row r="128" s="2" customFormat="1">
      <c r="A128" s="39"/>
      <c r="B128" s="40"/>
      <c r="C128" s="41"/>
      <c r="D128" s="234" t="s">
        <v>266</v>
      </c>
      <c r="E128" s="41"/>
      <c r="F128" s="275" t="s">
        <v>4589</v>
      </c>
      <c r="G128" s="41"/>
      <c r="H128" s="41"/>
      <c r="I128" s="276"/>
      <c r="J128" s="41"/>
      <c r="K128" s="41"/>
      <c r="L128" s="45"/>
      <c r="M128" s="277"/>
      <c r="N128" s="278"/>
      <c r="O128" s="92"/>
      <c r="P128" s="92"/>
      <c r="Q128" s="92"/>
      <c r="R128" s="92"/>
      <c r="S128" s="92"/>
      <c r="T128" s="93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266</v>
      </c>
      <c r="AU128" s="18" t="s">
        <v>84</v>
      </c>
    </row>
    <row r="129" s="2" customFormat="1" ht="21.75" customHeight="1">
      <c r="A129" s="39"/>
      <c r="B129" s="40"/>
      <c r="C129" s="219" t="s">
        <v>202</v>
      </c>
      <c r="D129" s="219" t="s">
        <v>177</v>
      </c>
      <c r="E129" s="220" t="s">
        <v>4590</v>
      </c>
      <c r="F129" s="221" t="s">
        <v>4591</v>
      </c>
      <c r="G129" s="222" t="s">
        <v>2748</v>
      </c>
      <c r="H129" s="223">
        <v>1</v>
      </c>
      <c r="I129" s="224"/>
      <c r="J129" s="225">
        <f>ROUND(I129*H129,2)</f>
        <v>0</v>
      </c>
      <c r="K129" s="221" t="s">
        <v>1</v>
      </c>
      <c r="L129" s="45"/>
      <c r="M129" s="226" t="s">
        <v>1</v>
      </c>
      <c r="N129" s="227" t="s">
        <v>41</v>
      </c>
      <c r="O129" s="92"/>
      <c r="P129" s="228">
        <f>O129*H129</f>
        <v>0</v>
      </c>
      <c r="Q129" s="228">
        <v>0</v>
      </c>
      <c r="R129" s="228">
        <f>Q129*H129</f>
        <v>0</v>
      </c>
      <c r="S129" s="228">
        <v>0</v>
      </c>
      <c r="T129" s="229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0" t="s">
        <v>182</v>
      </c>
      <c r="AT129" s="230" t="s">
        <v>177</v>
      </c>
      <c r="AU129" s="230" t="s">
        <v>84</v>
      </c>
      <c r="AY129" s="18" t="s">
        <v>175</v>
      </c>
      <c r="BE129" s="231">
        <f>IF(N129="základní",J129,0)</f>
        <v>0</v>
      </c>
      <c r="BF129" s="231">
        <f>IF(N129="snížená",J129,0)</f>
        <v>0</v>
      </c>
      <c r="BG129" s="231">
        <f>IF(N129="zákl. přenesená",J129,0)</f>
        <v>0</v>
      </c>
      <c r="BH129" s="231">
        <f>IF(N129="sníž. přenesená",J129,0)</f>
        <v>0</v>
      </c>
      <c r="BI129" s="231">
        <f>IF(N129="nulová",J129,0)</f>
        <v>0</v>
      </c>
      <c r="BJ129" s="18" t="s">
        <v>84</v>
      </c>
      <c r="BK129" s="231">
        <f>ROUND(I129*H129,2)</f>
        <v>0</v>
      </c>
      <c r="BL129" s="18" t="s">
        <v>182</v>
      </c>
      <c r="BM129" s="230" t="s">
        <v>226</v>
      </c>
    </row>
    <row r="130" s="2" customFormat="1">
      <c r="A130" s="39"/>
      <c r="B130" s="40"/>
      <c r="C130" s="41"/>
      <c r="D130" s="234" t="s">
        <v>266</v>
      </c>
      <c r="E130" s="41"/>
      <c r="F130" s="275" t="s">
        <v>4581</v>
      </c>
      <c r="G130" s="41"/>
      <c r="H130" s="41"/>
      <c r="I130" s="276"/>
      <c r="J130" s="41"/>
      <c r="K130" s="41"/>
      <c r="L130" s="45"/>
      <c r="M130" s="277"/>
      <c r="N130" s="278"/>
      <c r="O130" s="92"/>
      <c r="P130" s="92"/>
      <c r="Q130" s="92"/>
      <c r="R130" s="92"/>
      <c r="S130" s="92"/>
      <c r="T130" s="93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266</v>
      </c>
      <c r="AU130" s="18" t="s">
        <v>84</v>
      </c>
    </row>
    <row r="131" s="2" customFormat="1" ht="16.5" customHeight="1">
      <c r="A131" s="39"/>
      <c r="B131" s="40"/>
      <c r="C131" s="219" t="s">
        <v>207</v>
      </c>
      <c r="D131" s="219" t="s">
        <v>177</v>
      </c>
      <c r="E131" s="220" t="s">
        <v>4592</v>
      </c>
      <c r="F131" s="221" t="s">
        <v>4593</v>
      </c>
      <c r="G131" s="222" t="s">
        <v>2748</v>
      </c>
      <c r="H131" s="223">
        <v>16</v>
      </c>
      <c r="I131" s="224"/>
      <c r="J131" s="225">
        <f>ROUND(I131*H131,2)</f>
        <v>0</v>
      </c>
      <c r="K131" s="221" t="s">
        <v>1</v>
      </c>
      <c r="L131" s="45"/>
      <c r="M131" s="226" t="s">
        <v>1</v>
      </c>
      <c r="N131" s="227" t="s">
        <v>41</v>
      </c>
      <c r="O131" s="92"/>
      <c r="P131" s="228">
        <f>O131*H131</f>
        <v>0</v>
      </c>
      <c r="Q131" s="228">
        <v>0</v>
      </c>
      <c r="R131" s="228">
        <f>Q131*H131</f>
        <v>0</v>
      </c>
      <c r="S131" s="228">
        <v>0</v>
      </c>
      <c r="T131" s="229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0" t="s">
        <v>182</v>
      </c>
      <c r="AT131" s="230" t="s">
        <v>177</v>
      </c>
      <c r="AU131" s="230" t="s">
        <v>84</v>
      </c>
      <c r="AY131" s="18" t="s">
        <v>175</v>
      </c>
      <c r="BE131" s="231">
        <f>IF(N131="základní",J131,0)</f>
        <v>0</v>
      </c>
      <c r="BF131" s="231">
        <f>IF(N131="snížená",J131,0)</f>
        <v>0</v>
      </c>
      <c r="BG131" s="231">
        <f>IF(N131="zákl. přenesená",J131,0)</f>
        <v>0</v>
      </c>
      <c r="BH131" s="231">
        <f>IF(N131="sníž. přenesená",J131,0)</f>
        <v>0</v>
      </c>
      <c r="BI131" s="231">
        <f>IF(N131="nulová",J131,0)</f>
        <v>0</v>
      </c>
      <c r="BJ131" s="18" t="s">
        <v>84</v>
      </c>
      <c r="BK131" s="231">
        <f>ROUND(I131*H131,2)</f>
        <v>0</v>
      </c>
      <c r="BL131" s="18" t="s">
        <v>182</v>
      </c>
      <c r="BM131" s="230" t="s">
        <v>8</v>
      </c>
    </row>
    <row r="132" s="2" customFormat="1">
      <c r="A132" s="39"/>
      <c r="B132" s="40"/>
      <c r="C132" s="41"/>
      <c r="D132" s="234" t="s">
        <v>266</v>
      </c>
      <c r="E132" s="41"/>
      <c r="F132" s="275" t="s">
        <v>4594</v>
      </c>
      <c r="G132" s="41"/>
      <c r="H132" s="41"/>
      <c r="I132" s="276"/>
      <c r="J132" s="41"/>
      <c r="K132" s="41"/>
      <c r="L132" s="45"/>
      <c r="M132" s="277"/>
      <c r="N132" s="278"/>
      <c r="O132" s="92"/>
      <c r="P132" s="92"/>
      <c r="Q132" s="92"/>
      <c r="R132" s="92"/>
      <c r="S132" s="92"/>
      <c r="T132" s="93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266</v>
      </c>
      <c r="AU132" s="18" t="s">
        <v>84</v>
      </c>
    </row>
    <row r="133" s="2" customFormat="1" ht="16.5" customHeight="1">
      <c r="A133" s="39"/>
      <c r="B133" s="40"/>
      <c r="C133" s="219" t="s">
        <v>211</v>
      </c>
      <c r="D133" s="219" t="s">
        <v>177</v>
      </c>
      <c r="E133" s="220" t="s">
        <v>4595</v>
      </c>
      <c r="F133" s="221" t="s">
        <v>4596</v>
      </c>
      <c r="G133" s="222" t="s">
        <v>2748</v>
      </c>
      <c r="H133" s="223">
        <v>6</v>
      </c>
      <c r="I133" s="224"/>
      <c r="J133" s="225">
        <f>ROUND(I133*H133,2)</f>
        <v>0</v>
      </c>
      <c r="K133" s="221" t="s">
        <v>1</v>
      </c>
      <c r="L133" s="45"/>
      <c r="M133" s="226" t="s">
        <v>1</v>
      </c>
      <c r="N133" s="227" t="s">
        <v>41</v>
      </c>
      <c r="O133" s="92"/>
      <c r="P133" s="228">
        <f>O133*H133</f>
        <v>0</v>
      </c>
      <c r="Q133" s="228">
        <v>0</v>
      </c>
      <c r="R133" s="228">
        <f>Q133*H133</f>
        <v>0</v>
      </c>
      <c r="S133" s="228">
        <v>0</v>
      </c>
      <c r="T133" s="229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0" t="s">
        <v>182</v>
      </c>
      <c r="AT133" s="230" t="s">
        <v>177</v>
      </c>
      <c r="AU133" s="230" t="s">
        <v>84</v>
      </c>
      <c r="AY133" s="18" t="s">
        <v>175</v>
      </c>
      <c r="BE133" s="231">
        <f>IF(N133="základní",J133,0)</f>
        <v>0</v>
      </c>
      <c r="BF133" s="231">
        <f>IF(N133="snížená",J133,0)</f>
        <v>0</v>
      </c>
      <c r="BG133" s="231">
        <f>IF(N133="zákl. přenesená",J133,0)</f>
        <v>0</v>
      </c>
      <c r="BH133" s="231">
        <f>IF(N133="sníž. přenesená",J133,0)</f>
        <v>0</v>
      </c>
      <c r="BI133" s="231">
        <f>IF(N133="nulová",J133,0)</f>
        <v>0</v>
      </c>
      <c r="BJ133" s="18" t="s">
        <v>84</v>
      </c>
      <c r="BK133" s="231">
        <f>ROUND(I133*H133,2)</f>
        <v>0</v>
      </c>
      <c r="BL133" s="18" t="s">
        <v>182</v>
      </c>
      <c r="BM133" s="230" t="s">
        <v>246</v>
      </c>
    </row>
    <row r="134" s="2" customFormat="1">
      <c r="A134" s="39"/>
      <c r="B134" s="40"/>
      <c r="C134" s="41"/>
      <c r="D134" s="234" t="s">
        <v>266</v>
      </c>
      <c r="E134" s="41"/>
      <c r="F134" s="275" t="s">
        <v>4597</v>
      </c>
      <c r="G134" s="41"/>
      <c r="H134" s="41"/>
      <c r="I134" s="276"/>
      <c r="J134" s="41"/>
      <c r="K134" s="41"/>
      <c r="L134" s="45"/>
      <c r="M134" s="277"/>
      <c r="N134" s="278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266</v>
      </c>
      <c r="AU134" s="18" t="s">
        <v>84</v>
      </c>
    </row>
    <row r="135" s="2" customFormat="1" ht="16.5" customHeight="1">
      <c r="A135" s="39"/>
      <c r="B135" s="40"/>
      <c r="C135" s="219" t="s">
        <v>216</v>
      </c>
      <c r="D135" s="219" t="s">
        <v>177</v>
      </c>
      <c r="E135" s="220" t="s">
        <v>4598</v>
      </c>
      <c r="F135" s="221" t="s">
        <v>4599</v>
      </c>
      <c r="G135" s="222" t="s">
        <v>2748</v>
      </c>
      <c r="H135" s="223">
        <v>13</v>
      </c>
      <c r="I135" s="224"/>
      <c r="J135" s="225">
        <f>ROUND(I135*H135,2)</f>
        <v>0</v>
      </c>
      <c r="K135" s="221" t="s">
        <v>1</v>
      </c>
      <c r="L135" s="45"/>
      <c r="M135" s="226" t="s">
        <v>1</v>
      </c>
      <c r="N135" s="227" t="s">
        <v>41</v>
      </c>
      <c r="O135" s="92"/>
      <c r="P135" s="228">
        <f>O135*H135</f>
        <v>0</v>
      </c>
      <c r="Q135" s="228">
        <v>0</v>
      </c>
      <c r="R135" s="228">
        <f>Q135*H135</f>
        <v>0</v>
      </c>
      <c r="S135" s="228">
        <v>0</v>
      </c>
      <c r="T135" s="229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0" t="s">
        <v>182</v>
      </c>
      <c r="AT135" s="230" t="s">
        <v>177</v>
      </c>
      <c r="AU135" s="230" t="s">
        <v>84</v>
      </c>
      <c r="AY135" s="18" t="s">
        <v>175</v>
      </c>
      <c r="BE135" s="231">
        <f>IF(N135="základní",J135,0)</f>
        <v>0</v>
      </c>
      <c r="BF135" s="231">
        <f>IF(N135="snížená",J135,0)</f>
        <v>0</v>
      </c>
      <c r="BG135" s="231">
        <f>IF(N135="zákl. přenesená",J135,0)</f>
        <v>0</v>
      </c>
      <c r="BH135" s="231">
        <f>IF(N135="sníž. přenesená",J135,0)</f>
        <v>0</v>
      </c>
      <c r="BI135" s="231">
        <f>IF(N135="nulová",J135,0)</f>
        <v>0</v>
      </c>
      <c r="BJ135" s="18" t="s">
        <v>84</v>
      </c>
      <c r="BK135" s="231">
        <f>ROUND(I135*H135,2)</f>
        <v>0</v>
      </c>
      <c r="BL135" s="18" t="s">
        <v>182</v>
      </c>
      <c r="BM135" s="230" t="s">
        <v>262</v>
      </c>
    </row>
    <row r="136" s="2" customFormat="1">
      <c r="A136" s="39"/>
      <c r="B136" s="40"/>
      <c r="C136" s="41"/>
      <c r="D136" s="234" t="s">
        <v>266</v>
      </c>
      <c r="E136" s="41"/>
      <c r="F136" s="275" t="s">
        <v>4600</v>
      </c>
      <c r="G136" s="41"/>
      <c r="H136" s="41"/>
      <c r="I136" s="276"/>
      <c r="J136" s="41"/>
      <c r="K136" s="41"/>
      <c r="L136" s="45"/>
      <c r="M136" s="277"/>
      <c r="N136" s="278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266</v>
      </c>
      <c r="AU136" s="18" t="s">
        <v>84</v>
      </c>
    </row>
    <row r="137" s="2" customFormat="1" ht="16.5" customHeight="1">
      <c r="A137" s="39"/>
      <c r="B137" s="40"/>
      <c r="C137" s="219" t="s">
        <v>221</v>
      </c>
      <c r="D137" s="219" t="s">
        <v>177</v>
      </c>
      <c r="E137" s="220" t="s">
        <v>4601</v>
      </c>
      <c r="F137" s="221" t="s">
        <v>4602</v>
      </c>
      <c r="G137" s="222" t="s">
        <v>2748</v>
      </c>
      <c r="H137" s="223">
        <v>13</v>
      </c>
      <c r="I137" s="224"/>
      <c r="J137" s="225">
        <f>ROUND(I137*H137,2)</f>
        <v>0</v>
      </c>
      <c r="K137" s="221" t="s">
        <v>1</v>
      </c>
      <c r="L137" s="45"/>
      <c r="M137" s="226" t="s">
        <v>1</v>
      </c>
      <c r="N137" s="227" t="s">
        <v>41</v>
      </c>
      <c r="O137" s="92"/>
      <c r="P137" s="228">
        <f>O137*H137</f>
        <v>0</v>
      </c>
      <c r="Q137" s="228">
        <v>0</v>
      </c>
      <c r="R137" s="228">
        <f>Q137*H137</f>
        <v>0</v>
      </c>
      <c r="S137" s="228">
        <v>0</v>
      </c>
      <c r="T137" s="229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0" t="s">
        <v>182</v>
      </c>
      <c r="AT137" s="230" t="s">
        <v>177</v>
      </c>
      <c r="AU137" s="230" t="s">
        <v>84</v>
      </c>
      <c r="AY137" s="18" t="s">
        <v>175</v>
      </c>
      <c r="BE137" s="231">
        <f>IF(N137="základní",J137,0)</f>
        <v>0</v>
      </c>
      <c r="BF137" s="231">
        <f>IF(N137="snížená",J137,0)</f>
        <v>0</v>
      </c>
      <c r="BG137" s="231">
        <f>IF(N137="zákl. přenesená",J137,0)</f>
        <v>0</v>
      </c>
      <c r="BH137" s="231">
        <f>IF(N137="sníž. přenesená",J137,0)</f>
        <v>0</v>
      </c>
      <c r="BI137" s="231">
        <f>IF(N137="nulová",J137,0)</f>
        <v>0</v>
      </c>
      <c r="BJ137" s="18" t="s">
        <v>84</v>
      </c>
      <c r="BK137" s="231">
        <f>ROUND(I137*H137,2)</f>
        <v>0</v>
      </c>
      <c r="BL137" s="18" t="s">
        <v>182</v>
      </c>
      <c r="BM137" s="230" t="s">
        <v>281</v>
      </c>
    </row>
    <row r="138" s="2" customFormat="1">
      <c r="A138" s="39"/>
      <c r="B138" s="40"/>
      <c r="C138" s="41"/>
      <c r="D138" s="234" t="s">
        <v>266</v>
      </c>
      <c r="E138" s="41"/>
      <c r="F138" s="275" t="s">
        <v>4589</v>
      </c>
      <c r="G138" s="41"/>
      <c r="H138" s="41"/>
      <c r="I138" s="276"/>
      <c r="J138" s="41"/>
      <c r="K138" s="41"/>
      <c r="L138" s="45"/>
      <c r="M138" s="277"/>
      <c r="N138" s="278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266</v>
      </c>
      <c r="AU138" s="18" t="s">
        <v>84</v>
      </c>
    </row>
    <row r="139" s="2" customFormat="1" ht="16.5" customHeight="1">
      <c r="A139" s="39"/>
      <c r="B139" s="40"/>
      <c r="C139" s="219" t="s">
        <v>226</v>
      </c>
      <c r="D139" s="219" t="s">
        <v>177</v>
      </c>
      <c r="E139" s="220" t="s">
        <v>4603</v>
      </c>
      <c r="F139" s="221" t="s">
        <v>4604</v>
      </c>
      <c r="G139" s="222" t="s">
        <v>2748</v>
      </c>
      <c r="H139" s="223">
        <v>200</v>
      </c>
      <c r="I139" s="224"/>
      <c r="J139" s="225">
        <f>ROUND(I139*H139,2)</f>
        <v>0</v>
      </c>
      <c r="K139" s="221" t="s">
        <v>1</v>
      </c>
      <c r="L139" s="45"/>
      <c r="M139" s="226" t="s">
        <v>1</v>
      </c>
      <c r="N139" s="227" t="s">
        <v>41</v>
      </c>
      <c r="O139" s="92"/>
      <c r="P139" s="228">
        <f>O139*H139</f>
        <v>0</v>
      </c>
      <c r="Q139" s="228">
        <v>0</v>
      </c>
      <c r="R139" s="228">
        <f>Q139*H139</f>
        <v>0</v>
      </c>
      <c r="S139" s="228">
        <v>0</v>
      </c>
      <c r="T139" s="229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0" t="s">
        <v>182</v>
      </c>
      <c r="AT139" s="230" t="s">
        <v>177</v>
      </c>
      <c r="AU139" s="230" t="s">
        <v>84</v>
      </c>
      <c r="AY139" s="18" t="s">
        <v>175</v>
      </c>
      <c r="BE139" s="231">
        <f>IF(N139="základní",J139,0)</f>
        <v>0</v>
      </c>
      <c r="BF139" s="231">
        <f>IF(N139="snížená",J139,0)</f>
        <v>0</v>
      </c>
      <c r="BG139" s="231">
        <f>IF(N139="zákl. přenesená",J139,0)</f>
        <v>0</v>
      </c>
      <c r="BH139" s="231">
        <f>IF(N139="sníž. přenesená",J139,0)</f>
        <v>0</v>
      </c>
      <c r="BI139" s="231">
        <f>IF(N139="nulová",J139,0)</f>
        <v>0</v>
      </c>
      <c r="BJ139" s="18" t="s">
        <v>84</v>
      </c>
      <c r="BK139" s="231">
        <f>ROUND(I139*H139,2)</f>
        <v>0</v>
      </c>
      <c r="BL139" s="18" t="s">
        <v>182</v>
      </c>
      <c r="BM139" s="230" t="s">
        <v>294</v>
      </c>
    </row>
    <row r="140" s="2" customFormat="1">
      <c r="A140" s="39"/>
      <c r="B140" s="40"/>
      <c r="C140" s="41"/>
      <c r="D140" s="234" t="s">
        <v>266</v>
      </c>
      <c r="E140" s="41"/>
      <c r="F140" s="275" t="s">
        <v>4605</v>
      </c>
      <c r="G140" s="41"/>
      <c r="H140" s="41"/>
      <c r="I140" s="276"/>
      <c r="J140" s="41"/>
      <c r="K140" s="41"/>
      <c r="L140" s="45"/>
      <c r="M140" s="277"/>
      <c r="N140" s="278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266</v>
      </c>
      <c r="AU140" s="18" t="s">
        <v>84</v>
      </c>
    </row>
    <row r="141" s="2" customFormat="1" ht="16.5" customHeight="1">
      <c r="A141" s="39"/>
      <c r="B141" s="40"/>
      <c r="C141" s="219" t="s">
        <v>231</v>
      </c>
      <c r="D141" s="219" t="s">
        <v>177</v>
      </c>
      <c r="E141" s="220" t="s">
        <v>4606</v>
      </c>
      <c r="F141" s="221" t="s">
        <v>4607</v>
      </c>
      <c r="G141" s="222" t="s">
        <v>2748</v>
      </c>
      <c r="H141" s="223">
        <v>70</v>
      </c>
      <c r="I141" s="224"/>
      <c r="J141" s="225">
        <f>ROUND(I141*H141,2)</f>
        <v>0</v>
      </c>
      <c r="K141" s="221" t="s">
        <v>1</v>
      </c>
      <c r="L141" s="45"/>
      <c r="M141" s="226" t="s">
        <v>1</v>
      </c>
      <c r="N141" s="227" t="s">
        <v>41</v>
      </c>
      <c r="O141" s="92"/>
      <c r="P141" s="228">
        <f>O141*H141</f>
        <v>0</v>
      </c>
      <c r="Q141" s="228">
        <v>0</v>
      </c>
      <c r="R141" s="228">
        <f>Q141*H141</f>
        <v>0</v>
      </c>
      <c r="S141" s="228">
        <v>0</v>
      </c>
      <c r="T141" s="229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0" t="s">
        <v>182</v>
      </c>
      <c r="AT141" s="230" t="s">
        <v>177</v>
      </c>
      <c r="AU141" s="230" t="s">
        <v>84</v>
      </c>
      <c r="AY141" s="18" t="s">
        <v>175</v>
      </c>
      <c r="BE141" s="231">
        <f>IF(N141="základní",J141,0)</f>
        <v>0</v>
      </c>
      <c r="BF141" s="231">
        <f>IF(N141="snížená",J141,0)</f>
        <v>0</v>
      </c>
      <c r="BG141" s="231">
        <f>IF(N141="zákl. přenesená",J141,0)</f>
        <v>0</v>
      </c>
      <c r="BH141" s="231">
        <f>IF(N141="sníž. přenesená",J141,0)</f>
        <v>0</v>
      </c>
      <c r="BI141" s="231">
        <f>IF(N141="nulová",J141,0)</f>
        <v>0</v>
      </c>
      <c r="BJ141" s="18" t="s">
        <v>84</v>
      </c>
      <c r="BK141" s="231">
        <f>ROUND(I141*H141,2)</f>
        <v>0</v>
      </c>
      <c r="BL141" s="18" t="s">
        <v>182</v>
      </c>
      <c r="BM141" s="230" t="s">
        <v>302</v>
      </c>
    </row>
    <row r="142" s="2" customFormat="1">
      <c r="A142" s="39"/>
      <c r="B142" s="40"/>
      <c r="C142" s="41"/>
      <c r="D142" s="234" t="s">
        <v>266</v>
      </c>
      <c r="E142" s="41"/>
      <c r="F142" s="275" t="s">
        <v>4608</v>
      </c>
      <c r="G142" s="41"/>
      <c r="H142" s="41"/>
      <c r="I142" s="276"/>
      <c r="J142" s="41"/>
      <c r="K142" s="41"/>
      <c r="L142" s="45"/>
      <c r="M142" s="277"/>
      <c r="N142" s="278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266</v>
      </c>
      <c r="AU142" s="18" t="s">
        <v>84</v>
      </c>
    </row>
    <row r="143" s="2" customFormat="1" ht="16.5" customHeight="1">
      <c r="A143" s="39"/>
      <c r="B143" s="40"/>
      <c r="C143" s="219" t="s">
        <v>8</v>
      </c>
      <c r="D143" s="219" t="s">
        <v>177</v>
      </c>
      <c r="E143" s="220" t="s">
        <v>4609</v>
      </c>
      <c r="F143" s="221" t="s">
        <v>4610</v>
      </c>
      <c r="G143" s="222" t="s">
        <v>2748</v>
      </c>
      <c r="H143" s="223">
        <v>5</v>
      </c>
      <c r="I143" s="224"/>
      <c r="J143" s="225">
        <f>ROUND(I143*H143,2)</f>
        <v>0</v>
      </c>
      <c r="K143" s="221" t="s">
        <v>1</v>
      </c>
      <c r="L143" s="45"/>
      <c r="M143" s="226" t="s">
        <v>1</v>
      </c>
      <c r="N143" s="227" t="s">
        <v>41</v>
      </c>
      <c r="O143" s="92"/>
      <c r="P143" s="228">
        <f>O143*H143</f>
        <v>0</v>
      </c>
      <c r="Q143" s="228">
        <v>0</v>
      </c>
      <c r="R143" s="228">
        <f>Q143*H143</f>
        <v>0</v>
      </c>
      <c r="S143" s="228">
        <v>0</v>
      </c>
      <c r="T143" s="229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0" t="s">
        <v>182</v>
      </c>
      <c r="AT143" s="230" t="s">
        <v>177</v>
      </c>
      <c r="AU143" s="230" t="s">
        <v>84</v>
      </c>
      <c r="AY143" s="18" t="s">
        <v>175</v>
      </c>
      <c r="BE143" s="231">
        <f>IF(N143="základní",J143,0)</f>
        <v>0</v>
      </c>
      <c r="BF143" s="231">
        <f>IF(N143="snížená",J143,0)</f>
        <v>0</v>
      </c>
      <c r="BG143" s="231">
        <f>IF(N143="zákl. přenesená",J143,0)</f>
        <v>0</v>
      </c>
      <c r="BH143" s="231">
        <f>IF(N143="sníž. přenesená",J143,0)</f>
        <v>0</v>
      </c>
      <c r="BI143" s="231">
        <f>IF(N143="nulová",J143,0)</f>
        <v>0</v>
      </c>
      <c r="BJ143" s="18" t="s">
        <v>84</v>
      </c>
      <c r="BK143" s="231">
        <f>ROUND(I143*H143,2)</f>
        <v>0</v>
      </c>
      <c r="BL143" s="18" t="s">
        <v>182</v>
      </c>
      <c r="BM143" s="230" t="s">
        <v>312</v>
      </c>
    </row>
    <row r="144" s="2" customFormat="1">
      <c r="A144" s="39"/>
      <c r="B144" s="40"/>
      <c r="C144" s="41"/>
      <c r="D144" s="234" t="s">
        <v>266</v>
      </c>
      <c r="E144" s="41"/>
      <c r="F144" s="275" t="s">
        <v>4611</v>
      </c>
      <c r="G144" s="41"/>
      <c r="H144" s="41"/>
      <c r="I144" s="276"/>
      <c r="J144" s="41"/>
      <c r="K144" s="41"/>
      <c r="L144" s="45"/>
      <c r="M144" s="277"/>
      <c r="N144" s="27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266</v>
      </c>
      <c r="AU144" s="18" t="s">
        <v>84</v>
      </c>
    </row>
    <row r="145" s="2" customFormat="1" ht="16.5" customHeight="1">
      <c r="A145" s="39"/>
      <c r="B145" s="40"/>
      <c r="C145" s="219" t="s">
        <v>240</v>
      </c>
      <c r="D145" s="219" t="s">
        <v>177</v>
      </c>
      <c r="E145" s="220" t="s">
        <v>4612</v>
      </c>
      <c r="F145" s="221" t="s">
        <v>4613</v>
      </c>
      <c r="G145" s="222" t="s">
        <v>2748</v>
      </c>
      <c r="H145" s="223">
        <v>12</v>
      </c>
      <c r="I145" s="224"/>
      <c r="J145" s="225">
        <f>ROUND(I145*H145,2)</f>
        <v>0</v>
      </c>
      <c r="K145" s="221" t="s">
        <v>1</v>
      </c>
      <c r="L145" s="45"/>
      <c r="M145" s="226" t="s">
        <v>1</v>
      </c>
      <c r="N145" s="227" t="s">
        <v>41</v>
      </c>
      <c r="O145" s="92"/>
      <c r="P145" s="228">
        <f>O145*H145</f>
        <v>0</v>
      </c>
      <c r="Q145" s="228">
        <v>0</v>
      </c>
      <c r="R145" s="228">
        <f>Q145*H145</f>
        <v>0</v>
      </c>
      <c r="S145" s="228">
        <v>0</v>
      </c>
      <c r="T145" s="229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0" t="s">
        <v>182</v>
      </c>
      <c r="AT145" s="230" t="s">
        <v>177</v>
      </c>
      <c r="AU145" s="230" t="s">
        <v>84</v>
      </c>
      <c r="AY145" s="18" t="s">
        <v>175</v>
      </c>
      <c r="BE145" s="231">
        <f>IF(N145="základní",J145,0)</f>
        <v>0</v>
      </c>
      <c r="BF145" s="231">
        <f>IF(N145="snížená",J145,0)</f>
        <v>0</v>
      </c>
      <c r="BG145" s="231">
        <f>IF(N145="zákl. přenesená",J145,0)</f>
        <v>0</v>
      </c>
      <c r="BH145" s="231">
        <f>IF(N145="sníž. přenesená",J145,0)</f>
        <v>0</v>
      </c>
      <c r="BI145" s="231">
        <f>IF(N145="nulová",J145,0)</f>
        <v>0</v>
      </c>
      <c r="BJ145" s="18" t="s">
        <v>84</v>
      </c>
      <c r="BK145" s="231">
        <f>ROUND(I145*H145,2)</f>
        <v>0</v>
      </c>
      <c r="BL145" s="18" t="s">
        <v>182</v>
      </c>
      <c r="BM145" s="230" t="s">
        <v>325</v>
      </c>
    </row>
    <row r="146" s="2" customFormat="1">
      <c r="A146" s="39"/>
      <c r="B146" s="40"/>
      <c r="C146" s="41"/>
      <c r="D146" s="234" t="s">
        <v>266</v>
      </c>
      <c r="E146" s="41"/>
      <c r="F146" s="275" t="s">
        <v>4614</v>
      </c>
      <c r="G146" s="41"/>
      <c r="H146" s="41"/>
      <c r="I146" s="276"/>
      <c r="J146" s="41"/>
      <c r="K146" s="41"/>
      <c r="L146" s="45"/>
      <c r="M146" s="277"/>
      <c r="N146" s="278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266</v>
      </c>
      <c r="AU146" s="18" t="s">
        <v>84</v>
      </c>
    </row>
    <row r="147" s="2" customFormat="1" ht="16.5" customHeight="1">
      <c r="A147" s="39"/>
      <c r="B147" s="40"/>
      <c r="C147" s="219" t="s">
        <v>246</v>
      </c>
      <c r="D147" s="219" t="s">
        <v>177</v>
      </c>
      <c r="E147" s="220" t="s">
        <v>4615</v>
      </c>
      <c r="F147" s="221" t="s">
        <v>4616</v>
      </c>
      <c r="G147" s="222" t="s">
        <v>2748</v>
      </c>
      <c r="H147" s="223">
        <v>1</v>
      </c>
      <c r="I147" s="224"/>
      <c r="J147" s="225">
        <f>ROUND(I147*H147,2)</f>
        <v>0</v>
      </c>
      <c r="K147" s="221" t="s">
        <v>1</v>
      </c>
      <c r="L147" s="45"/>
      <c r="M147" s="226" t="s">
        <v>1</v>
      </c>
      <c r="N147" s="227" t="s">
        <v>41</v>
      </c>
      <c r="O147" s="92"/>
      <c r="P147" s="228">
        <f>O147*H147</f>
        <v>0</v>
      </c>
      <c r="Q147" s="228">
        <v>0</v>
      </c>
      <c r="R147" s="228">
        <f>Q147*H147</f>
        <v>0</v>
      </c>
      <c r="S147" s="228">
        <v>0</v>
      </c>
      <c r="T147" s="229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0" t="s">
        <v>182</v>
      </c>
      <c r="AT147" s="230" t="s">
        <v>177</v>
      </c>
      <c r="AU147" s="230" t="s">
        <v>84</v>
      </c>
      <c r="AY147" s="18" t="s">
        <v>175</v>
      </c>
      <c r="BE147" s="231">
        <f>IF(N147="základní",J147,0)</f>
        <v>0</v>
      </c>
      <c r="BF147" s="231">
        <f>IF(N147="snížená",J147,0)</f>
        <v>0</v>
      </c>
      <c r="BG147" s="231">
        <f>IF(N147="zákl. přenesená",J147,0)</f>
        <v>0</v>
      </c>
      <c r="BH147" s="231">
        <f>IF(N147="sníž. přenesená",J147,0)</f>
        <v>0</v>
      </c>
      <c r="BI147" s="231">
        <f>IF(N147="nulová",J147,0)</f>
        <v>0</v>
      </c>
      <c r="BJ147" s="18" t="s">
        <v>84</v>
      </c>
      <c r="BK147" s="231">
        <f>ROUND(I147*H147,2)</f>
        <v>0</v>
      </c>
      <c r="BL147" s="18" t="s">
        <v>182</v>
      </c>
      <c r="BM147" s="230" t="s">
        <v>334</v>
      </c>
    </row>
    <row r="148" s="2" customFormat="1">
      <c r="A148" s="39"/>
      <c r="B148" s="40"/>
      <c r="C148" s="41"/>
      <c r="D148" s="234" t="s">
        <v>266</v>
      </c>
      <c r="E148" s="41"/>
      <c r="F148" s="275" t="s">
        <v>4581</v>
      </c>
      <c r="G148" s="41"/>
      <c r="H148" s="41"/>
      <c r="I148" s="276"/>
      <c r="J148" s="41"/>
      <c r="K148" s="41"/>
      <c r="L148" s="45"/>
      <c r="M148" s="277"/>
      <c r="N148" s="27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266</v>
      </c>
      <c r="AU148" s="18" t="s">
        <v>84</v>
      </c>
    </row>
    <row r="149" s="2" customFormat="1" ht="16.5" customHeight="1">
      <c r="A149" s="39"/>
      <c r="B149" s="40"/>
      <c r="C149" s="219" t="s">
        <v>252</v>
      </c>
      <c r="D149" s="219" t="s">
        <v>177</v>
      </c>
      <c r="E149" s="220" t="s">
        <v>4617</v>
      </c>
      <c r="F149" s="221" t="s">
        <v>4618</v>
      </c>
      <c r="G149" s="222" t="s">
        <v>2748</v>
      </c>
      <c r="H149" s="223">
        <v>2</v>
      </c>
      <c r="I149" s="224"/>
      <c r="J149" s="225">
        <f>ROUND(I149*H149,2)</f>
        <v>0</v>
      </c>
      <c r="K149" s="221" t="s">
        <v>1</v>
      </c>
      <c r="L149" s="45"/>
      <c r="M149" s="226" t="s">
        <v>1</v>
      </c>
      <c r="N149" s="227" t="s">
        <v>41</v>
      </c>
      <c r="O149" s="92"/>
      <c r="P149" s="228">
        <f>O149*H149</f>
        <v>0</v>
      </c>
      <c r="Q149" s="228">
        <v>0</v>
      </c>
      <c r="R149" s="228">
        <f>Q149*H149</f>
        <v>0</v>
      </c>
      <c r="S149" s="228">
        <v>0</v>
      </c>
      <c r="T149" s="229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0" t="s">
        <v>182</v>
      </c>
      <c r="AT149" s="230" t="s">
        <v>177</v>
      </c>
      <c r="AU149" s="230" t="s">
        <v>84</v>
      </c>
      <c r="AY149" s="18" t="s">
        <v>175</v>
      </c>
      <c r="BE149" s="231">
        <f>IF(N149="základní",J149,0)</f>
        <v>0</v>
      </c>
      <c r="BF149" s="231">
        <f>IF(N149="snížená",J149,0)</f>
        <v>0</v>
      </c>
      <c r="BG149" s="231">
        <f>IF(N149="zákl. přenesená",J149,0)</f>
        <v>0</v>
      </c>
      <c r="BH149" s="231">
        <f>IF(N149="sníž. přenesená",J149,0)</f>
        <v>0</v>
      </c>
      <c r="BI149" s="231">
        <f>IF(N149="nulová",J149,0)</f>
        <v>0</v>
      </c>
      <c r="BJ149" s="18" t="s">
        <v>84</v>
      </c>
      <c r="BK149" s="231">
        <f>ROUND(I149*H149,2)</f>
        <v>0</v>
      </c>
      <c r="BL149" s="18" t="s">
        <v>182</v>
      </c>
      <c r="BM149" s="230" t="s">
        <v>351</v>
      </c>
    </row>
    <row r="150" s="2" customFormat="1">
      <c r="A150" s="39"/>
      <c r="B150" s="40"/>
      <c r="C150" s="41"/>
      <c r="D150" s="234" t="s">
        <v>266</v>
      </c>
      <c r="E150" s="41"/>
      <c r="F150" s="275" t="s">
        <v>4584</v>
      </c>
      <c r="G150" s="41"/>
      <c r="H150" s="41"/>
      <c r="I150" s="276"/>
      <c r="J150" s="41"/>
      <c r="K150" s="41"/>
      <c r="L150" s="45"/>
      <c r="M150" s="277"/>
      <c r="N150" s="27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266</v>
      </c>
      <c r="AU150" s="18" t="s">
        <v>84</v>
      </c>
    </row>
    <row r="151" s="2" customFormat="1" ht="16.5" customHeight="1">
      <c r="A151" s="39"/>
      <c r="B151" s="40"/>
      <c r="C151" s="219" t="s">
        <v>262</v>
      </c>
      <c r="D151" s="219" t="s">
        <v>177</v>
      </c>
      <c r="E151" s="220" t="s">
        <v>4619</v>
      </c>
      <c r="F151" s="221" t="s">
        <v>4620</v>
      </c>
      <c r="G151" s="222" t="s">
        <v>2748</v>
      </c>
      <c r="H151" s="223">
        <v>1</v>
      </c>
      <c r="I151" s="224"/>
      <c r="J151" s="225">
        <f>ROUND(I151*H151,2)</f>
        <v>0</v>
      </c>
      <c r="K151" s="221" t="s">
        <v>1</v>
      </c>
      <c r="L151" s="45"/>
      <c r="M151" s="226" t="s">
        <v>1</v>
      </c>
      <c r="N151" s="227" t="s">
        <v>41</v>
      </c>
      <c r="O151" s="92"/>
      <c r="P151" s="228">
        <f>O151*H151</f>
        <v>0</v>
      </c>
      <c r="Q151" s="228">
        <v>0</v>
      </c>
      <c r="R151" s="228">
        <f>Q151*H151</f>
        <v>0</v>
      </c>
      <c r="S151" s="228">
        <v>0</v>
      </c>
      <c r="T151" s="229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0" t="s">
        <v>182</v>
      </c>
      <c r="AT151" s="230" t="s">
        <v>177</v>
      </c>
      <c r="AU151" s="230" t="s">
        <v>84</v>
      </c>
      <c r="AY151" s="18" t="s">
        <v>175</v>
      </c>
      <c r="BE151" s="231">
        <f>IF(N151="základní",J151,0)</f>
        <v>0</v>
      </c>
      <c r="BF151" s="231">
        <f>IF(N151="snížená",J151,0)</f>
        <v>0</v>
      </c>
      <c r="BG151" s="231">
        <f>IF(N151="zákl. přenesená",J151,0)</f>
        <v>0</v>
      </c>
      <c r="BH151" s="231">
        <f>IF(N151="sníž. přenesená",J151,0)</f>
        <v>0</v>
      </c>
      <c r="BI151" s="231">
        <f>IF(N151="nulová",J151,0)</f>
        <v>0</v>
      </c>
      <c r="BJ151" s="18" t="s">
        <v>84</v>
      </c>
      <c r="BK151" s="231">
        <f>ROUND(I151*H151,2)</f>
        <v>0</v>
      </c>
      <c r="BL151" s="18" t="s">
        <v>182</v>
      </c>
      <c r="BM151" s="230" t="s">
        <v>372</v>
      </c>
    </row>
    <row r="152" s="2" customFormat="1">
      <c r="A152" s="39"/>
      <c r="B152" s="40"/>
      <c r="C152" s="41"/>
      <c r="D152" s="234" t="s">
        <v>266</v>
      </c>
      <c r="E152" s="41"/>
      <c r="F152" s="275" t="s">
        <v>4581</v>
      </c>
      <c r="G152" s="41"/>
      <c r="H152" s="41"/>
      <c r="I152" s="276"/>
      <c r="J152" s="41"/>
      <c r="K152" s="41"/>
      <c r="L152" s="45"/>
      <c r="M152" s="277"/>
      <c r="N152" s="27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266</v>
      </c>
      <c r="AU152" s="18" t="s">
        <v>84</v>
      </c>
    </row>
    <row r="153" s="2" customFormat="1" ht="24.15" customHeight="1">
      <c r="A153" s="39"/>
      <c r="B153" s="40"/>
      <c r="C153" s="219" t="s">
        <v>273</v>
      </c>
      <c r="D153" s="219" t="s">
        <v>177</v>
      </c>
      <c r="E153" s="220" t="s">
        <v>4621</v>
      </c>
      <c r="F153" s="221" t="s">
        <v>4622</v>
      </c>
      <c r="G153" s="222" t="s">
        <v>2748</v>
      </c>
      <c r="H153" s="223">
        <v>2</v>
      </c>
      <c r="I153" s="224"/>
      <c r="J153" s="225">
        <f>ROUND(I153*H153,2)</f>
        <v>0</v>
      </c>
      <c r="K153" s="221" t="s">
        <v>1</v>
      </c>
      <c r="L153" s="45"/>
      <c r="M153" s="226" t="s">
        <v>1</v>
      </c>
      <c r="N153" s="227" t="s">
        <v>41</v>
      </c>
      <c r="O153" s="92"/>
      <c r="P153" s="228">
        <f>O153*H153</f>
        <v>0</v>
      </c>
      <c r="Q153" s="228">
        <v>0</v>
      </c>
      <c r="R153" s="228">
        <f>Q153*H153</f>
        <v>0</v>
      </c>
      <c r="S153" s="228">
        <v>0</v>
      </c>
      <c r="T153" s="229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0" t="s">
        <v>182</v>
      </c>
      <c r="AT153" s="230" t="s">
        <v>177</v>
      </c>
      <c r="AU153" s="230" t="s">
        <v>84</v>
      </c>
      <c r="AY153" s="18" t="s">
        <v>175</v>
      </c>
      <c r="BE153" s="231">
        <f>IF(N153="základní",J153,0)</f>
        <v>0</v>
      </c>
      <c r="BF153" s="231">
        <f>IF(N153="snížená",J153,0)</f>
        <v>0</v>
      </c>
      <c r="BG153" s="231">
        <f>IF(N153="zákl. přenesená",J153,0)</f>
        <v>0</v>
      </c>
      <c r="BH153" s="231">
        <f>IF(N153="sníž. přenesená",J153,0)</f>
        <v>0</v>
      </c>
      <c r="BI153" s="231">
        <f>IF(N153="nulová",J153,0)</f>
        <v>0</v>
      </c>
      <c r="BJ153" s="18" t="s">
        <v>84</v>
      </c>
      <c r="BK153" s="231">
        <f>ROUND(I153*H153,2)</f>
        <v>0</v>
      </c>
      <c r="BL153" s="18" t="s">
        <v>182</v>
      </c>
      <c r="BM153" s="230" t="s">
        <v>386</v>
      </c>
    </row>
    <row r="154" s="2" customFormat="1">
      <c r="A154" s="39"/>
      <c r="B154" s="40"/>
      <c r="C154" s="41"/>
      <c r="D154" s="234" t="s">
        <v>266</v>
      </c>
      <c r="E154" s="41"/>
      <c r="F154" s="275" t="s">
        <v>4584</v>
      </c>
      <c r="G154" s="41"/>
      <c r="H154" s="41"/>
      <c r="I154" s="276"/>
      <c r="J154" s="41"/>
      <c r="K154" s="41"/>
      <c r="L154" s="45"/>
      <c r="M154" s="277"/>
      <c r="N154" s="27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266</v>
      </c>
      <c r="AU154" s="18" t="s">
        <v>84</v>
      </c>
    </row>
    <row r="155" s="2" customFormat="1" ht="24.15" customHeight="1">
      <c r="A155" s="39"/>
      <c r="B155" s="40"/>
      <c r="C155" s="219" t="s">
        <v>281</v>
      </c>
      <c r="D155" s="219" t="s">
        <v>177</v>
      </c>
      <c r="E155" s="220" t="s">
        <v>4623</v>
      </c>
      <c r="F155" s="221" t="s">
        <v>4624</v>
      </c>
      <c r="G155" s="222" t="s">
        <v>2748</v>
      </c>
      <c r="H155" s="223">
        <v>2</v>
      </c>
      <c r="I155" s="224"/>
      <c r="J155" s="225">
        <f>ROUND(I155*H155,2)</f>
        <v>0</v>
      </c>
      <c r="K155" s="221" t="s">
        <v>1</v>
      </c>
      <c r="L155" s="45"/>
      <c r="M155" s="226" t="s">
        <v>1</v>
      </c>
      <c r="N155" s="227" t="s">
        <v>41</v>
      </c>
      <c r="O155" s="92"/>
      <c r="P155" s="228">
        <f>O155*H155</f>
        <v>0</v>
      </c>
      <c r="Q155" s="228">
        <v>0</v>
      </c>
      <c r="R155" s="228">
        <f>Q155*H155</f>
        <v>0</v>
      </c>
      <c r="S155" s="228">
        <v>0</v>
      </c>
      <c r="T155" s="229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0" t="s">
        <v>182</v>
      </c>
      <c r="AT155" s="230" t="s">
        <v>177</v>
      </c>
      <c r="AU155" s="230" t="s">
        <v>84</v>
      </c>
      <c r="AY155" s="18" t="s">
        <v>175</v>
      </c>
      <c r="BE155" s="231">
        <f>IF(N155="základní",J155,0)</f>
        <v>0</v>
      </c>
      <c r="BF155" s="231">
        <f>IF(N155="snížená",J155,0)</f>
        <v>0</v>
      </c>
      <c r="BG155" s="231">
        <f>IF(N155="zákl. přenesená",J155,0)</f>
        <v>0</v>
      </c>
      <c r="BH155" s="231">
        <f>IF(N155="sníž. přenesená",J155,0)</f>
        <v>0</v>
      </c>
      <c r="BI155" s="231">
        <f>IF(N155="nulová",J155,0)</f>
        <v>0</v>
      </c>
      <c r="BJ155" s="18" t="s">
        <v>84</v>
      </c>
      <c r="BK155" s="231">
        <f>ROUND(I155*H155,2)</f>
        <v>0</v>
      </c>
      <c r="BL155" s="18" t="s">
        <v>182</v>
      </c>
      <c r="BM155" s="230" t="s">
        <v>430</v>
      </c>
    </row>
    <row r="156" s="2" customFormat="1">
      <c r="A156" s="39"/>
      <c r="B156" s="40"/>
      <c r="C156" s="41"/>
      <c r="D156" s="234" t="s">
        <v>266</v>
      </c>
      <c r="E156" s="41"/>
      <c r="F156" s="275" t="s">
        <v>4584</v>
      </c>
      <c r="G156" s="41"/>
      <c r="H156" s="41"/>
      <c r="I156" s="276"/>
      <c r="J156" s="41"/>
      <c r="K156" s="41"/>
      <c r="L156" s="45"/>
      <c r="M156" s="277"/>
      <c r="N156" s="278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266</v>
      </c>
      <c r="AU156" s="18" t="s">
        <v>84</v>
      </c>
    </row>
    <row r="157" s="2" customFormat="1" ht="24.15" customHeight="1">
      <c r="A157" s="39"/>
      <c r="B157" s="40"/>
      <c r="C157" s="219" t="s">
        <v>289</v>
      </c>
      <c r="D157" s="219" t="s">
        <v>177</v>
      </c>
      <c r="E157" s="220" t="s">
        <v>4625</v>
      </c>
      <c r="F157" s="221" t="s">
        <v>4626</v>
      </c>
      <c r="G157" s="222" t="s">
        <v>2748</v>
      </c>
      <c r="H157" s="223">
        <v>3</v>
      </c>
      <c r="I157" s="224"/>
      <c r="J157" s="225">
        <f>ROUND(I157*H157,2)</f>
        <v>0</v>
      </c>
      <c r="K157" s="221" t="s">
        <v>1</v>
      </c>
      <c r="L157" s="45"/>
      <c r="M157" s="226" t="s">
        <v>1</v>
      </c>
      <c r="N157" s="227" t="s">
        <v>41</v>
      </c>
      <c r="O157" s="92"/>
      <c r="P157" s="228">
        <f>O157*H157</f>
        <v>0</v>
      </c>
      <c r="Q157" s="228">
        <v>0</v>
      </c>
      <c r="R157" s="228">
        <f>Q157*H157</f>
        <v>0</v>
      </c>
      <c r="S157" s="228">
        <v>0</v>
      </c>
      <c r="T157" s="229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0" t="s">
        <v>182</v>
      </c>
      <c r="AT157" s="230" t="s">
        <v>177</v>
      </c>
      <c r="AU157" s="230" t="s">
        <v>84</v>
      </c>
      <c r="AY157" s="18" t="s">
        <v>175</v>
      </c>
      <c r="BE157" s="231">
        <f>IF(N157="základní",J157,0)</f>
        <v>0</v>
      </c>
      <c r="BF157" s="231">
        <f>IF(N157="snížená",J157,0)</f>
        <v>0</v>
      </c>
      <c r="BG157" s="231">
        <f>IF(N157="zákl. přenesená",J157,0)</f>
        <v>0</v>
      </c>
      <c r="BH157" s="231">
        <f>IF(N157="sníž. přenesená",J157,0)</f>
        <v>0</v>
      </c>
      <c r="BI157" s="231">
        <f>IF(N157="nulová",J157,0)</f>
        <v>0</v>
      </c>
      <c r="BJ157" s="18" t="s">
        <v>84</v>
      </c>
      <c r="BK157" s="231">
        <f>ROUND(I157*H157,2)</f>
        <v>0</v>
      </c>
      <c r="BL157" s="18" t="s">
        <v>182</v>
      </c>
      <c r="BM157" s="230" t="s">
        <v>440</v>
      </c>
    </row>
    <row r="158" s="2" customFormat="1">
      <c r="A158" s="39"/>
      <c r="B158" s="40"/>
      <c r="C158" s="41"/>
      <c r="D158" s="234" t="s">
        <v>266</v>
      </c>
      <c r="E158" s="41"/>
      <c r="F158" s="275" t="s">
        <v>4627</v>
      </c>
      <c r="G158" s="41"/>
      <c r="H158" s="41"/>
      <c r="I158" s="276"/>
      <c r="J158" s="41"/>
      <c r="K158" s="41"/>
      <c r="L158" s="45"/>
      <c r="M158" s="277"/>
      <c r="N158" s="278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266</v>
      </c>
      <c r="AU158" s="18" t="s">
        <v>84</v>
      </c>
    </row>
    <row r="159" s="2" customFormat="1" ht="49.05" customHeight="1">
      <c r="A159" s="39"/>
      <c r="B159" s="40"/>
      <c r="C159" s="219" t="s">
        <v>294</v>
      </c>
      <c r="D159" s="219" t="s">
        <v>177</v>
      </c>
      <c r="E159" s="220" t="s">
        <v>4628</v>
      </c>
      <c r="F159" s="221" t="s">
        <v>4629</v>
      </c>
      <c r="G159" s="222" t="s">
        <v>2748</v>
      </c>
      <c r="H159" s="223">
        <v>1</v>
      </c>
      <c r="I159" s="224"/>
      <c r="J159" s="225">
        <f>ROUND(I159*H159,2)</f>
        <v>0</v>
      </c>
      <c r="K159" s="221" t="s">
        <v>1</v>
      </c>
      <c r="L159" s="45"/>
      <c r="M159" s="226" t="s">
        <v>1</v>
      </c>
      <c r="N159" s="227" t="s">
        <v>41</v>
      </c>
      <c r="O159" s="92"/>
      <c r="P159" s="228">
        <f>O159*H159</f>
        <v>0</v>
      </c>
      <c r="Q159" s="228">
        <v>0</v>
      </c>
      <c r="R159" s="228">
        <f>Q159*H159</f>
        <v>0</v>
      </c>
      <c r="S159" s="228">
        <v>0</v>
      </c>
      <c r="T159" s="229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0" t="s">
        <v>182</v>
      </c>
      <c r="AT159" s="230" t="s">
        <v>177</v>
      </c>
      <c r="AU159" s="230" t="s">
        <v>84</v>
      </c>
      <c r="AY159" s="18" t="s">
        <v>175</v>
      </c>
      <c r="BE159" s="231">
        <f>IF(N159="základní",J159,0)</f>
        <v>0</v>
      </c>
      <c r="BF159" s="231">
        <f>IF(N159="snížená",J159,0)</f>
        <v>0</v>
      </c>
      <c r="BG159" s="231">
        <f>IF(N159="zákl. přenesená",J159,0)</f>
        <v>0</v>
      </c>
      <c r="BH159" s="231">
        <f>IF(N159="sníž. přenesená",J159,0)</f>
        <v>0</v>
      </c>
      <c r="BI159" s="231">
        <f>IF(N159="nulová",J159,0)</f>
        <v>0</v>
      </c>
      <c r="BJ159" s="18" t="s">
        <v>84</v>
      </c>
      <c r="BK159" s="231">
        <f>ROUND(I159*H159,2)</f>
        <v>0</v>
      </c>
      <c r="BL159" s="18" t="s">
        <v>182</v>
      </c>
      <c r="BM159" s="230" t="s">
        <v>452</v>
      </c>
    </row>
    <row r="160" s="2" customFormat="1">
      <c r="A160" s="39"/>
      <c r="B160" s="40"/>
      <c r="C160" s="41"/>
      <c r="D160" s="234" t="s">
        <v>266</v>
      </c>
      <c r="E160" s="41"/>
      <c r="F160" s="275" t="s">
        <v>4630</v>
      </c>
      <c r="G160" s="41"/>
      <c r="H160" s="41"/>
      <c r="I160" s="276"/>
      <c r="J160" s="41"/>
      <c r="K160" s="41"/>
      <c r="L160" s="45"/>
      <c r="M160" s="277"/>
      <c r="N160" s="278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266</v>
      </c>
      <c r="AU160" s="18" t="s">
        <v>84</v>
      </c>
    </row>
    <row r="161" s="2" customFormat="1" ht="24.15" customHeight="1">
      <c r="A161" s="39"/>
      <c r="B161" s="40"/>
      <c r="C161" s="219" t="s">
        <v>7</v>
      </c>
      <c r="D161" s="219" t="s">
        <v>177</v>
      </c>
      <c r="E161" s="220" t="s">
        <v>4631</v>
      </c>
      <c r="F161" s="221" t="s">
        <v>4632</v>
      </c>
      <c r="G161" s="222" t="s">
        <v>2748</v>
      </c>
      <c r="H161" s="223">
        <v>2</v>
      </c>
      <c r="I161" s="224"/>
      <c r="J161" s="225">
        <f>ROUND(I161*H161,2)</f>
        <v>0</v>
      </c>
      <c r="K161" s="221" t="s">
        <v>1</v>
      </c>
      <c r="L161" s="45"/>
      <c r="M161" s="226" t="s">
        <v>1</v>
      </c>
      <c r="N161" s="227" t="s">
        <v>41</v>
      </c>
      <c r="O161" s="92"/>
      <c r="P161" s="228">
        <f>O161*H161</f>
        <v>0</v>
      </c>
      <c r="Q161" s="228">
        <v>0</v>
      </c>
      <c r="R161" s="228">
        <f>Q161*H161</f>
        <v>0</v>
      </c>
      <c r="S161" s="228">
        <v>0</v>
      </c>
      <c r="T161" s="229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0" t="s">
        <v>182</v>
      </c>
      <c r="AT161" s="230" t="s">
        <v>177</v>
      </c>
      <c r="AU161" s="230" t="s">
        <v>84</v>
      </c>
      <c r="AY161" s="18" t="s">
        <v>175</v>
      </c>
      <c r="BE161" s="231">
        <f>IF(N161="základní",J161,0)</f>
        <v>0</v>
      </c>
      <c r="BF161" s="231">
        <f>IF(N161="snížená",J161,0)</f>
        <v>0</v>
      </c>
      <c r="BG161" s="231">
        <f>IF(N161="zákl. přenesená",J161,0)</f>
        <v>0</v>
      </c>
      <c r="BH161" s="231">
        <f>IF(N161="sníž. přenesená",J161,0)</f>
        <v>0</v>
      </c>
      <c r="BI161" s="231">
        <f>IF(N161="nulová",J161,0)</f>
        <v>0</v>
      </c>
      <c r="BJ161" s="18" t="s">
        <v>84</v>
      </c>
      <c r="BK161" s="231">
        <f>ROUND(I161*H161,2)</f>
        <v>0</v>
      </c>
      <c r="BL161" s="18" t="s">
        <v>182</v>
      </c>
      <c r="BM161" s="230" t="s">
        <v>462</v>
      </c>
    </row>
    <row r="162" s="2" customFormat="1">
      <c r="A162" s="39"/>
      <c r="B162" s="40"/>
      <c r="C162" s="41"/>
      <c r="D162" s="234" t="s">
        <v>266</v>
      </c>
      <c r="E162" s="41"/>
      <c r="F162" s="275" t="s">
        <v>4633</v>
      </c>
      <c r="G162" s="41"/>
      <c r="H162" s="41"/>
      <c r="I162" s="276"/>
      <c r="J162" s="41"/>
      <c r="K162" s="41"/>
      <c r="L162" s="45"/>
      <c r="M162" s="277"/>
      <c r="N162" s="278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266</v>
      </c>
      <c r="AU162" s="18" t="s">
        <v>84</v>
      </c>
    </row>
    <row r="163" s="2" customFormat="1" ht="24.15" customHeight="1">
      <c r="A163" s="39"/>
      <c r="B163" s="40"/>
      <c r="C163" s="219" t="s">
        <v>302</v>
      </c>
      <c r="D163" s="219" t="s">
        <v>177</v>
      </c>
      <c r="E163" s="220" t="s">
        <v>4634</v>
      </c>
      <c r="F163" s="221" t="s">
        <v>4635</v>
      </c>
      <c r="G163" s="222" t="s">
        <v>2748</v>
      </c>
      <c r="H163" s="223">
        <v>13</v>
      </c>
      <c r="I163" s="224"/>
      <c r="J163" s="225">
        <f>ROUND(I163*H163,2)</f>
        <v>0</v>
      </c>
      <c r="K163" s="221" t="s">
        <v>1</v>
      </c>
      <c r="L163" s="45"/>
      <c r="M163" s="226" t="s">
        <v>1</v>
      </c>
      <c r="N163" s="227" t="s">
        <v>41</v>
      </c>
      <c r="O163" s="92"/>
      <c r="P163" s="228">
        <f>O163*H163</f>
        <v>0</v>
      </c>
      <c r="Q163" s="228">
        <v>0</v>
      </c>
      <c r="R163" s="228">
        <f>Q163*H163</f>
        <v>0</v>
      </c>
      <c r="S163" s="228">
        <v>0</v>
      </c>
      <c r="T163" s="229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0" t="s">
        <v>182</v>
      </c>
      <c r="AT163" s="230" t="s">
        <v>177</v>
      </c>
      <c r="AU163" s="230" t="s">
        <v>84</v>
      </c>
      <c r="AY163" s="18" t="s">
        <v>175</v>
      </c>
      <c r="BE163" s="231">
        <f>IF(N163="základní",J163,0)</f>
        <v>0</v>
      </c>
      <c r="BF163" s="231">
        <f>IF(N163="snížená",J163,0)</f>
        <v>0</v>
      </c>
      <c r="BG163" s="231">
        <f>IF(N163="zákl. přenesená",J163,0)</f>
        <v>0</v>
      </c>
      <c r="BH163" s="231">
        <f>IF(N163="sníž. přenesená",J163,0)</f>
        <v>0</v>
      </c>
      <c r="BI163" s="231">
        <f>IF(N163="nulová",J163,0)</f>
        <v>0</v>
      </c>
      <c r="BJ163" s="18" t="s">
        <v>84</v>
      </c>
      <c r="BK163" s="231">
        <f>ROUND(I163*H163,2)</f>
        <v>0</v>
      </c>
      <c r="BL163" s="18" t="s">
        <v>182</v>
      </c>
      <c r="BM163" s="230" t="s">
        <v>470</v>
      </c>
    </row>
    <row r="164" s="2" customFormat="1">
      <c r="A164" s="39"/>
      <c r="B164" s="40"/>
      <c r="C164" s="41"/>
      <c r="D164" s="234" t="s">
        <v>266</v>
      </c>
      <c r="E164" s="41"/>
      <c r="F164" s="275" t="s">
        <v>4600</v>
      </c>
      <c r="G164" s="41"/>
      <c r="H164" s="41"/>
      <c r="I164" s="276"/>
      <c r="J164" s="41"/>
      <c r="K164" s="41"/>
      <c r="L164" s="45"/>
      <c r="M164" s="277"/>
      <c r="N164" s="278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266</v>
      </c>
      <c r="AU164" s="18" t="s">
        <v>84</v>
      </c>
    </row>
    <row r="165" s="2" customFormat="1" ht="24.15" customHeight="1">
      <c r="A165" s="39"/>
      <c r="B165" s="40"/>
      <c r="C165" s="219" t="s">
        <v>307</v>
      </c>
      <c r="D165" s="219" t="s">
        <v>177</v>
      </c>
      <c r="E165" s="220" t="s">
        <v>4636</v>
      </c>
      <c r="F165" s="221" t="s">
        <v>4637</v>
      </c>
      <c r="G165" s="222" t="s">
        <v>2748</v>
      </c>
      <c r="H165" s="223">
        <v>77</v>
      </c>
      <c r="I165" s="224"/>
      <c r="J165" s="225">
        <f>ROUND(I165*H165,2)</f>
        <v>0</v>
      </c>
      <c r="K165" s="221" t="s">
        <v>1</v>
      </c>
      <c r="L165" s="45"/>
      <c r="M165" s="226" t="s">
        <v>1</v>
      </c>
      <c r="N165" s="227" t="s">
        <v>41</v>
      </c>
      <c r="O165" s="92"/>
      <c r="P165" s="228">
        <f>O165*H165</f>
        <v>0</v>
      </c>
      <c r="Q165" s="228">
        <v>0</v>
      </c>
      <c r="R165" s="228">
        <f>Q165*H165</f>
        <v>0</v>
      </c>
      <c r="S165" s="228">
        <v>0</v>
      </c>
      <c r="T165" s="229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0" t="s">
        <v>182</v>
      </c>
      <c r="AT165" s="230" t="s">
        <v>177</v>
      </c>
      <c r="AU165" s="230" t="s">
        <v>84</v>
      </c>
      <c r="AY165" s="18" t="s">
        <v>175</v>
      </c>
      <c r="BE165" s="231">
        <f>IF(N165="základní",J165,0)</f>
        <v>0</v>
      </c>
      <c r="BF165" s="231">
        <f>IF(N165="snížená",J165,0)</f>
        <v>0</v>
      </c>
      <c r="BG165" s="231">
        <f>IF(N165="zákl. přenesená",J165,0)</f>
        <v>0</v>
      </c>
      <c r="BH165" s="231">
        <f>IF(N165="sníž. přenesená",J165,0)</f>
        <v>0</v>
      </c>
      <c r="BI165" s="231">
        <f>IF(N165="nulová",J165,0)</f>
        <v>0</v>
      </c>
      <c r="BJ165" s="18" t="s">
        <v>84</v>
      </c>
      <c r="BK165" s="231">
        <f>ROUND(I165*H165,2)</f>
        <v>0</v>
      </c>
      <c r="BL165" s="18" t="s">
        <v>182</v>
      </c>
      <c r="BM165" s="230" t="s">
        <v>481</v>
      </c>
    </row>
    <row r="166" s="2" customFormat="1">
      <c r="A166" s="39"/>
      <c r="B166" s="40"/>
      <c r="C166" s="41"/>
      <c r="D166" s="234" t="s">
        <v>266</v>
      </c>
      <c r="E166" s="41"/>
      <c r="F166" s="275" t="s">
        <v>4638</v>
      </c>
      <c r="G166" s="41"/>
      <c r="H166" s="41"/>
      <c r="I166" s="276"/>
      <c r="J166" s="41"/>
      <c r="K166" s="41"/>
      <c r="L166" s="45"/>
      <c r="M166" s="277"/>
      <c r="N166" s="278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266</v>
      </c>
      <c r="AU166" s="18" t="s">
        <v>84</v>
      </c>
    </row>
    <row r="167" s="2" customFormat="1" ht="24.15" customHeight="1">
      <c r="A167" s="39"/>
      <c r="B167" s="40"/>
      <c r="C167" s="219" t="s">
        <v>312</v>
      </c>
      <c r="D167" s="219" t="s">
        <v>177</v>
      </c>
      <c r="E167" s="220" t="s">
        <v>4639</v>
      </c>
      <c r="F167" s="221" t="s">
        <v>4640</v>
      </c>
      <c r="G167" s="222" t="s">
        <v>2748</v>
      </c>
      <c r="H167" s="223">
        <v>51</v>
      </c>
      <c r="I167" s="224"/>
      <c r="J167" s="225">
        <f>ROUND(I167*H167,2)</f>
        <v>0</v>
      </c>
      <c r="K167" s="221" t="s">
        <v>1</v>
      </c>
      <c r="L167" s="45"/>
      <c r="M167" s="226" t="s">
        <v>1</v>
      </c>
      <c r="N167" s="227" t="s">
        <v>41</v>
      </c>
      <c r="O167" s="92"/>
      <c r="P167" s="228">
        <f>O167*H167</f>
        <v>0</v>
      </c>
      <c r="Q167" s="228">
        <v>0</v>
      </c>
      <c r="R167" s="228">
        <f>Q167*H167</f>
        <v>0</v>
      </c>
      <c r="S167" s="228">
        <v>0</v>
      </c>
      <c r="T167" s="229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0" t="s">
        <v>182</v>
      </c>
      <c r="AT167" s="230" t="s">
        <v>177</v>
      </c>
      <c r="AU167" s="230" t="s">
        <v>84</v>
      </c>
      <c r="AY167" s="18" t="s">
        <v>175</v>
      </c>
      <c r="BE167" s="231">
        <f>IF(N167="základní",J167,0)</f>
        <v>0</v>
      </c>
      <c r="BF167" s="231">
        <f>IF(N167="snížená",J167,0)</f>
        <v>0</v>
      </c>
      <c r="BG167" s="231">
        <f>IF(N167="zákl. přenesená",J167,0)</f>
        <v>0</v>
      </c>
      <c r="BH167" s="231">
        <f>IF(N167="sníž. přenesená",J167,0)</f>
        <v>0</v>
      </c>
      <c r="BI167" s="231">
        <f>IF(N167="nulová",J167,0)</f>
        <v>0</v>
      </c>
      <c r="BJ167" s="18" t="s">
        <v>84</v>
      </c>
      <c r="BK167" s="231">
        <f>ROUND(I167*H167,2)</f>
        <v>0</v>
      </c>
      <c r="BL167" s="18" t="s">
        <v>182</v>
      </c>
      <c r="BM167" s="230" t="s">
        <v>491</v>
      </c>
    </row>
    <row r="168" s="2" customFormat="1">
      <c r="A168" s="39"/>
      <c r="B168" s="40"/>
      <c r="C168" s="41"/>
      <c r="D168" s="234" t="s">
        <v>266</v>
      </c>
      <c r="E168" s="41"/>
      <c r="F168" s="275" t="s">
        <v>4641</v>
      </c>
      <c r="G168" s="41"/>
      <c r="H168" s="41"/>
      <c r="I168" s="276"/>
      <c r="J168" s="41"/>
      <c r="K168" s="41"/>
      <c r="L168" s="45"/>
      <c r="M168" s="277"/>
      <c r="N168" s="278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266</v>
      </c>
      <c r="AU168" s="18" t="s">
        <v>84</v>
      </c>
    </row>
    <row r="169" s="2" customFormat="1" ht="37.8" customHeight="1">
      <c r="A169" s="39"/>
      <c r="B169" s="40"/>
      <c r="C169" s="219" t="s">
        <v>320</v>
      </c>
      <c r="D169" s="219" t="s">
        <v>177</v>
      </c>
      <c r="E169" s="220" t="s">
        <v>4642</v>
      </c>
      <c r="F169" s="221" t="s">
        <v>4643</v>
      </c>
      <c r="G169" s="222" t="s">
        <v>2748</v>
      </c>
      <c r="H169" s="223">
        <v>1</v>
      </c>
      <c r="I169" s="224"/>
      <c r="J169" s="225">
        <f>ROUND(I169*H169,2)</f>
        <v>0</v>
      </c>
      <c r="K169" s="221" t="s">
        <v>1</v>
      </c>
      <c r="L169" s="45"/>
      <c r="M169" s="226" t="s">
        <v>1</v>
      </c>
      <c r="N169" s="227" t="s">
        <v>41</v>
      </c>
      <c r="O169" s="92"/>
      <c r="P169" s="228">
        <f>O169*H169</f>
        <v>0</v>
      </c>
      <c r="Q169" s="228">
        <v>0</v>
      </c>
      <c r="R169" s="228">
        <f>Q169*H169</f>
        <v>0</v>
      </c>
      <c r="S169" s="228">
        <v>0</v>
      </c>
      <c r="T169" s="229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0" t="s">
        <v>182</v>
      </c>
      <c r="AT169" s="230" t="s">
        <v>177</v>
      </c>
      <c r="AU169" s="230" t="s">
        <v>84</v>
      </c>
      <c r="AY169" s="18" t="s">
        <v>175</v>
      </c>
      <c r="BE169" s="231">
        <f>IF(N169="základní",J169,0)</f>
        <v>0</v>
      </c>
      <c r="BF169" s="231">
        <f>IF(N169="snížená",J169,0)</f>
        <v>0</v>
      </c>
      <c r="BG169" s="231">
        <f>IF(N169="zákl. přenesená",J169,0)</f>
        <v>0</v>
      </c>
      <c r="BH169" s="231">
        <f>IF(N169="sníž. přenesená",J169,0)</f>
        <v>0</v>
      </c>
      <c r="BI169" s="231">
        <f>IF(N169="nulová",J169,0)</f>
        <v>0</v>
      </c>
      <c r="BJ169" s="18" t="s">
        <v>84</v>
      </c>
      <c r="BK169" s="231">
        <f>ROUND(I169*H169,2)</f>
        <v>0</v>
      </c>
      <c r="BL169" s="18" t="s">
        <v>182</v>
      </c>
      <c r="BM169" s="230" t="s">
        <v>499</v>
      </c>
    </row>
    <row r="170" s="2" customFormat="1">
      <c r="A170" s="39"/>
      <c r="B170" s="40"/>
      <c r="C170" s="41"/>
      <c r="D170" s="234" t="s">
        <v>266</v>
      </c>
      <c r="E170" s="41"/>
      <c r="F170" s="275" t="s">
        <v>4581</v>
      </c>
      <c r="G170" s="41"/>
      <c r="H170" s="41"/>
      <c r="I170" s="276"/>
      <c r="J170" s="41"/>
      <c r="K170" s="41"/>
      <c r="L170" s="45"/>
      <c r="M170" s="277"/>
      <c r="N170" s="278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266</v>
      </c>
      <c r="AU170" s="18" t="s">
        <v>84</v>
      </c>
    </row>
    <row r="171" s="2" customFormat="1" ht="24.15" customHeight="1">
      <c r="A171" s="39"/>
      <c r="B171" s="40"/>
      <c r="C171" s="219" t="s">
        <v>325</v>
      </c>
      <c r="D171" s="219" t="s">
        <v>177</v>
      </c>
      <c r="E171" s="220" t="s">
        <v>4644</v>
      </c>
      <c r="F171" s="221" t="s">
        <v>4645</v>
      </c>
      <c r="G171" s="222" t="s">
        <v>2748</v>
      </c>
      <c r="H171" s="223">
        <v>3</v>
      </c>
      <c r="I171" s="224"/>
      <c r="J171" s="225">
        <f>ROUND(I171*H171,2)</f>
        <v>0</v>
      </c>
      <c r="K171" s="221" t="s">
        <v>1</v>
      </c>
      <c r="L171" s="45"/>
      <c r="M171" s="226" t="s">
        <v>1</v>
      </c>
      <c r="N171" s="227" t="s">
        <v>41</v>
      </c>
      <c r="O171" s="92"/>
      <c r="P171" s="228">
        <f>O171*H171</f>
        <v>0</v>
      </c>
      <c r="Q171" s="228">
        <v>0</v>
      </c>
      <c r="R171" s="228">
        <f>Q171*H171</f>
        <v>0</v>
      </c>
      <c r="S171" s="228">
        <v>0</v>
      </c>
      <c r="T171" s="229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0" t="s">
        <v>182</v>
      </c>
      <c r="AT171" s="230" t="s">
        <v>177</v>
      </c>
      <c r="AU171" s="230" t="s">
        <v>84</v>
      </c>
      <c r="AY171" s="18" t="s">
        <v>175</v>
      </c>
      <c r="BE171" s="231">
        <f>IF(N171="základní",J171,0)</f>
        <v>0</v>
      </c>
      <c r="BF171" s="231">
        <f>IF(N171="snížená",J171,0)</f>
        <v>0</v>
      </c>
      <c r="BG171" s="231">
        <f>IF(N171="zákl. přenesená",J171,0)</f>
        <v>0</v>
      </c>
      <c r="BH171" s="231">
        <f>IF(N171="sníž. přenesená",J171,0)</f>
        <v>0</v>
      </c>
      <c r="BI171" s="231">
        <f>IF(N171="nulová",J171,0)</f>
        <v>0</v>
      </c>
      <c r="BJ171" s="18" t="s">
        <v>84</v>
      </c>
      <c r="BK171" s="231">
        <f>ROUND(I171*H171,2)</f>
        <v>0</v>
      </c>
      <c r="BL171" s="18" t="s">
        <v>182</v>
      </c>
      <c r="BM171" s="230" t="s">
        <v>519</v>
      </c>
    </row>
    <row r="172" s="2" customFormat="1">
      <c r="A172" s="39"/>
      <c r="B172" s="40"/>
      <c r="C172" s="41"/>
      <c r="D172" s="234" t="s">
        <v>266</v>
      </c>
      <c r="E172" s="41"/>
      <c r="F172" s="275" t="s">
        <v>4627</v>
      </c>
      <c r="G172" s="41"/>
      <c r="H172" s="41"/>
      <c r="I172" s="276"/>
      <c r="J172" s="41"/>
      <c r="K172" s="41"/>
      <c r="L172" s="45"/>
      <c r="M172" s="277"/>
      <c r="N172" s="278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266</v>
      </c>
      <c r="AU172" s="18" t="s">
        <v>84</v>
      </c>
    </row>
    <row r="173" s="2" customFormat="1" ht="16.5" customHeight="1">
      <c r="A173" s="39"/>
      <c r="B173" s="40"/>
      <c r="C173" s="219" t="s">
        <v>329</v>
      </c>
      <c r="D173" s="219" t="s">
        <v>177</v>
      </c>
      <c r="E173" s="220" t="s">
        <v>4646</v>
      </c>
      <c r="F173" s="221" t="s">
        <v>4647</v>
      </c>
      <c r="G173" s="222" t="s">
        <v>2748</v>
      </c>
      <c r="H173" s="223">
        <v>224</v>
      </c>
      <c r="I173" s="224"/>
      <c r="J173" s="225">
        <f>ROUND(I173*H173,2)</f>
        <v>0</v>
      </c>
      <c r="K173" s="221" t="s">
        <v>1</v>
      </c>
      <c r="L173" s="45"/>
      <c r="M173" s="226" t="s">
        <v>1</v>
      </c>
      <c r="N173" s="227" t="s">
        <v>41</v>
      </c>
      <c r="O173" s="92"/>
      <c r="P173" s="228">
        <f>O173*H173</f>
        <v>0</v>
      </c>
      <c r="Q173" s="228">
        <v>0</v>
      </c>
      <c r="R173" s="228">
        <f>Q173*H173</f>
        <v>0</v>
      </c>
      <c r="S173" s="228">
        <v>0</v>
      </c>
      <c r="T173" s="229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0" t="s">
        <v>182</v>
      </c>
      <c r="AT173" s="230" t="s">
        <v>177</v>
      </c>
      <c r="AU173" s="230" t="s">
        <v>84</v>
      </c>
      <c r="AY173" s="18" t="s">
        <v>175</v>
      </c>
      <c r="BE173" s="231">
        <f>IF(N173="základní",J173,0)</f>
        <v>0</v>
      </c>
      <c r="BF173" s="231">
        <f>IF(N173="snížená",J173,0)</f>
        <v>0</v>
      </c>
      <c r="BG173" s="231">
        <f>IF(N173="zákl. přenesená",J173,0)</f>
        <v>0</v>
      </c>
      <c r="BH173" s="231">
        <f>IF(N173="sníž. přenesená",J173,0)</f>
        <v>0</v>
      </c>
      <c r="BI173" s="231">
        <f>IF(N173="nulová",J173,0)</f>
        <v>0</v>
      </c>
      <c r="BJ173" s="18" t="s">
        <v>84</v>
      </c>
      <c r="BK173" s="231">
        <f>ROUND(I173*H173,2)</f>
        <v>0</v>
      </c>
      <c r="BL173" s="18" t="s">
        <v>182</v>
      </c>
      <c r="BM173" s="230" t="s">
        <v>529</v>
      </c>
    </row>
    <row r="174" s="2" customFormat="1">
      <c r="A174" s="39"/>
      <c r="B174" s="40"/>
      <c r="C174" s="41"/>
      <c r="D174" s="234" t="s">
        <v>266</v>
      </c>
      <c r="E174" s="41"/>
      <c r="F174" s="275" t="s">
        <v>4648</v>
      </c>
      <c r="G174" s="41"/>
      <c r="H174" s="41"/>
      <c r="I174" s="276"/>
      <c r="J174" s="41"/>
      <c r="K174" s="41"/>
      <c r="L174" s="45"/>
      <c r="M174" s="277"/>
      <c r="N174" s="278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266</v>
      </c>
      <c r="AU174" s="18" t="s">
        <v>84</v>
      </c>
    </row>
    <row r="175" s="2" customFormat="1" ht="16.5" customHeight="1">
      <c r="A175" s="39"/>
      <c r="B175" s="40"/>
      <c r="C175" s="219" t="s">
        <v>334</v>
      </c>
      <c r="D175" s="219" t="s">
        <v>177</v>
      </c>
      <c r="E175" s="220" t="s">
        <v>4649</v>
      </c>
      <c r="F175" s="221" t="s">
        <v>4650</v>
      </c>
      <c r="G175" s="222" t="s">
        <v>2748</v>
      </c>
      <c r="H175" s="223">
        <v>40</v>
      </c>
      <c r="I175" s="224"/>
      <c r="J175" s="225">
        <f>ROUND(I175*H175,2)</f>
        <v>0</v>
      </c>
      <c r="K175" s="221" t="s">
        <v>1</v>
      </c>
      <c r="L175" s="45"/>
      <c r="M175" s="226" t="s">
        <v>1</v>
      </c>
      <c r="N175" s="227" t="s">
        <v>41</v>
      </c>
      <c r="O175" s="92"/>
      <c r="P175" s="228">
        <f>O175*H175</f>
        <v>0</v>
      </c>
      <c r="Q175" s="228">
        <v>0</v>
      </c>
      <c r="R175" s="228">
        <f>Q175*H175</f>
        <v>0</v>
      </c>
      <c r="S175" s="228">
        <v>0</v>
      </c>
      <c r="T175" s="229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0" t="s">
        <v>182</v>
      </c>
      <c r="AT175" s="230" t="s">
        <v>177</v>
      </c>
      <c r="AU175" s="230" t="s">
        <v>84</v>
      </c>
      <c r="AY175" s="18" t="s">
        <v>175</v>
      </c>
      <c r="BE175" s="231">
        <f>IF(N175="základní",J175,0)</f>
        <v>0</v>
      </c>
      <c r="BF175" s="231">
        <f>IF(N175="snížená",J175,0)</f>
        <v>0</v>
      </c>
      <c r="BG175" s="231">
        <f>IF(N175="zákl. přenesená",J175,0)</f>
        <v>0</v>
      </c>
      <c r="BH175" s="231">
        <f>IF(N175="sníž. přenesená",J175,0)</f>
        <v>0</v>
      </c>
      <c r="BI175" s="231">
        <f>IF(N175="nulová",J175,0)</f>
        <v>0</v>
      </c>
      <c r="BJ175" s="18" t="s">
        <v>84</v>
      </c>
      <c r="BK175" s="231">
        <f>ROUND(I175*H175,2)</f>
        <v>0</v>
      </c>
      <c r="BL175" s="18" t="s">
        <v>182</v>
      </c>
      <c r="BM175" s="230" t="s">
        <v>538</v>
      </c>
    </row>
    <row r="176" s="2" customFormat="1">
      <c r="A176" s="39"/>
      <c r="B176" s="40"/>
      <c r="C176" s="41"/>
      <c r="D176" s="234" t="s">
        <v>266</v>
      </c>
      <c r="E176" s="41"/>
      <c r="F176" s="275" t="s">
        <v>4651</v>
      </c>
      <c r="G176" s="41"/>
      <c r="H176" s="41"/>
      <c r="I176" s="276"/>
      <c r="J176" s="41"/>
      <c r="K176" s="41"/>
      <c r="L176" s="45"/>
      <c r="M176" s="277"/>
      <c r="N176" s="278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266</v>
      </c>
      <c r="AU176" s="18" t="s">
        <v>84</v>
      </c>
    </row>
    <row r="177" s="2" customFormat="1" ht="24.15" customHeight="1">
      <c r="A177" s="39"/>
      <c r="B177" s="40"/>
      <c r="C177" s="219" t="s">
        <v>339</v>
      </c>
      <c r="D177" s="219" t="s">
        <v>177</v>
      </c>
      <c r="E177" s="220" t="s">
        <v>4652</v>
      </c>
      <c r="F177" s="221" t="s">
        <v>4653</v>
      </c>
      <c r="G177" s="222" t="s">
        <v>2748</v>
      </c>
      <c r="H177" s="223">
        <v>12</v>
      </c>
      <c r="I177" s="224"/>
      <c r="J177" s="225">
        <f>ROUND(I177*H177,2)</f>
        <v>0</v>
      </c>
      <c r="K177" s="221" t="s">
        <v>1</v>
      </c>
      <c r="L177" s="45"/>
      <c r="M177" s="226" t="s">
        <v>1</v>
      </c>
      <c r="N177" s="227" t="s">
        <v>41</v>
      </c>
      <c r="O177" s="92"/>
      <c r="P177" s="228">
        <f>O177*H177</f>
        <v>0</v>
      </c>
      <c r="Q177" s="228">
        <v>0</v>
      </c>
      <c r="R177" s="228">
        <f>Q177*H177</f>
        <v>0</v>
      </c>
      <c r="S177" s="228">
        <v>0</v>
      </c>
      <c r="T177" s="229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0" t="s">
        <v>182</v>
      </c>
      <c r="AT177" s="230" t="s">
        <v>177</v>
      </c>
      <c r="AU177" s="230" t="s">
        <v>84</v>
      </c>
      <c r="AY177" s="18" t="s">
        <v>175</v>
      </c>
      <c r="BE177" s="231">
        <f>IF(N177="základní",J177,0)</f>
        <v>0</v>
      </c>
      <c r="BF177" s="231">
        <f>IF(N177="snížená",J177,0)</f>
        <v>0</v>
      </c>
      <c r="BG177" s="231">
        <f>IF(N177="zákl. přenesená",J177,0)</f>
        <v>0</v>
      </c>
      <c r="BH177" s="231">
        <f>IF(N177="sníž. přenesená",J177,0)</f>
        <v>0</v>
      </c>
      <c r="BI177" s="231">
        <f>IF(N177="nulová",J177,0)</f>
        <v>0</v>
      </c>
      <c r="BJ177" s="18" t="s">
        <v>84</v>
      </c>
      <c r="BK177" s="231">
        <f>ROUND(I177*H177,2)</f>
        <v>0</v>
      </c>
      <c r="BL177" s="18" t="s">
        <v>182</v>
      </c>
      <c r="BM177" s="230" t="s">
        <v>547</v>
      </c>
    </row>
    <row r="178" s="2" customFormat="1">
      <c r="A178" s="39"/>
      <c r="B178" s="40"/>
      <c r="C178" s="41"/>
      <c r="D178" s="234" t="s">
        <v>266</v>
      </c>
      <c r="E178" s="41"/>
      <c r="F178" s="275" t="s">
        <v>4614</v>
      </c>
      <c r="G178" s="41"/>
      <c r="H178" s="41"/>
      <c r="I178" s="276"/>
      <c r="J178" s="41"/>
      <c r="K178" s="41"/>
      <c r="L178" s="45"/>
      <c r="M178" s="277"/>
      <c r="N178" s="278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266</v>
      </c>
      <c r="AU178" s="18" t="s">
        <v>84</v>
      </c>
    </row>
    <row r="179" s="2" customFormat="1" ht="16.5" customHeight="1">
      <c r="A179" s="39"/>
      <c r="B179" s="40"/>
      <c r="C179" s="219" t="s">
        <v>351</v>
      </c>
      <c r="D179" s="219" t="s">
        <v>177</v>
      </c>
      <c r="E179" s="220" t="s">
        <v>4654</v>
      </c>
      <c r="F179" s="221" t="s">
        <v>4655</v>
      </c>
      <c r="G179" s="222" t="s">
        <v>2748</v>
      </c>
      <c r="H179" s="223">
        <v>12</v>
      </c>
      <c r="I179" s="224"/>
      <c r="J179" s="225">
        <f>ROUND(I179*H179,2)</f>
        <v>0</v>
      </c>
      <c r="K179" s="221" t="s">
        <v>1</v>
      </c>
      <c r="L179" s="45"/>
      <c r="M179" s="226" t="s">
        <v>1</v>
      </c>
      <c r="N179" s="227" t="s">
        <v>41</v>
      </c>
      <c r="O179" s="92"/>
      <c r="P179" s="228">
        <f>O179*H179</f>
        <v>0</v>
      </c>
      <c r="Q179" s="228">
        <v>0</v>
      </c>
      <c r="R179" s="228">
        <f>Q179*H179</f>
        <v>0</v>
      </c>
      <c r="S179" s="228">
        <v>0</v>
      </c>
      <c r="T179" s="229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0" t="s">
        <v>182</v>
      </c>
      <c r="AT179" s="230" t="s">
        <v>177</v>
      </c>
      <c r="AU179" s="230" t="s">
        <v>84</v>
      </c>
      <c r="AY179" s="18" t="s">
        <v>175</v>
      </c>
      <c r="BE179" s="231">
        <f>IF(N179="základní",J179,0)</f>
        <v>0</v>
      </c>
      <c r="BF179" s="231">
        <f>IF(N179="snížená",J179,0)</f>
        <v>0</v>
      </c>
      <c r="BG179" s="231">
        <f>IF(N179="zákl. přenesená",J179,0)</f>
        <v>0</v>
      </c>
      <c r="BH179" s="231">
        <f>IF(N179="sníž. přenesená",J179,0)</f>
        <v>0</v>
      </c>
      <c r="BI179" s="231">
        <f>IF(N179="nulová",J179,0)</f>
        <v>0</v>
      </c>
      <c r="BJ179" s="18" t="s">
        <v>84</v>
      </c>
      <c r="BK179" s="231">
        <f>ROUND(I179*H179,2)</f>
        <v>0</v>
      </c>
      <c r="BL179" s="18" t="s">
        <v>182</v>
      </c>
      <c r="BM179" s="230" t="s">
        <v>559</v>
      </c>
    </row>
    <row r="180" s="2" customFormat="1">
      <c r="A180" s="39"/>
      <c r="B180" s="40"/>
      <c r="C180" s="41"/>
      <c r="D180" s="234" t="s">
        <v>266</v>
      </c>
      <c r="E180" s="41"/>
      <c r="F180" s="275" t="s">
        <v>4614</v>
      </c>
      <c r="G180" s="41"/>
      <c r="H180" s="41"/>
      <c r="I180" s="276"/>
      <c r="J180" s="41"/>
      <c r="K180" s="41"/>
      <c r="L180" s="45"/>
      <c r="M180" s="277"/>
      <c r="N180" s="278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266</v>
      </c>
      <c r="AU180" s="18" t="s">
        <v>84</v>
      </c>
    </row>
    <row r="181" s="2" customFormat="1" ht="16.5" customHeight="1">
      <c r="A181" s="39"/>
      <c r="B181" s="40"/>
      <c r="C181" s="219" t="s">
        <v>366</v>
      </c>
      <c r="D181" s="219" t="s">
        <v>177</v>
      </c>
      <c r="E181" s="220" t="s">
        <v>4656</v>
      </c>
      <c r="F181" s="221" t="s">
        <v>4657</v>
      </c>
      <c r="G181" s="222" t="s">
        <v>2748</v>
      </c>
      <c r="H181" s="223">
        <v>4</v>
      </c>
      <c r="I181" s="224"/>
      <c r="J181" s="225">
        <f>ROUND(I181*H181,2)</f>
        <v>0</v>
      </c>
      <c r="K181" s="221" t="s">
        <v>1</v>
      </c>
      <c r="L181" s="45"/>
      <c r="M181" s="226" t="s">
        <v>1</v>
      </c>
      <c r="N181" s="227" t="s">
        <v>41</v>
      </c>
      <c r="O181" s="92"/>
      <c r="P181" s="228">
        <f>O181*H181</f>
        <v>0</v>
      </c>
      <c r="Q181" s="228">
        <v>0</v>
      </c>
      <c r="R181" s="228">
        <f>Q181*H181</f>
        <v>0</v>
      </c>
      <c r="S181" s="228">
        <v>0</v>
      </c>
      <c r="T181" s="229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0" t="s">
        <v>182</v>
      </c>
      <c r="AT181" s="230" t="s">
        <v>177</v>
      </c>
      <c r="AU181" s="230" t="s">
        <v>84</v>
      </c>
      <c r="AY181" s="18" t="s">
        <v>175</v>
      </c>
      <c r="BE181" s="231">
        <f>IF(N181="základní",J181,0)</f>
        <v>0</v>
      </c>
      <c r="BF181" s="231">
        <f>IF(N181="snížená",J181,0)</f>
        <v>0</v>
      </c>
      <c r="BG181" s="231">
        <f>IF(N181="zákl. přenesená",J181,0)</f>
        <v>0</v>
      </c>
      <c r="BH181" s="231">
        <f>IF(N181="sníž. přenesená",J181,0)</f>
        <v>0</v>
      </c>
      <c r="BI181" s="231">
        <f>IF(N181="nulová",J181,0)</f>
        <v>0</v>
      </c>
      <c r="BJ181" s="18" t="s">
        <v>84</v>
      </c>
      <c r="BK181" s="231">
        <f>ROUND(I181*H181,2)</f>
        <v>0</v>
      </c>
      <c r="BL181" s="18" t="s">
        <v>182</v>
      </c>
      <c r="BM181" s="230" t="s">
        <v>572</v>
      </c>
    </row>
    <row r="182" s="2" customFormat="1">
      <c r="A182" s="39"/>
      <c r="B182" s="40"/>
      <c r="C182" s="41"/>
      <c r="D182" s="234" t="s">
        <v>266</v>
      </c>
      <c r="E182" s="41"/>
      <c r="F182" s="275" t="s">
        <v>4597</v>
      </c>
      <c r="G182" s="41"/>
      <c r="H182" s="41"/>
      <c r="I182" s="276"/>
      <c r="J182" s="41"/>
      <c r="K182" s="41"/>
      <c r="L182" s="45"/>
      <c r="M182" s="277"/>
      <c r="N182" s="278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266</v>
      </c>
      <c r="AU182" s="18" t="s">
        <v>84</v>
      </c>
    </row>
    <row r="183" s="12" customFormat="1" ht="25.92" customHeight="1">
      <c r="A183" s="12"/>
      <c r="B183" s="203"/>
      <c r="C183" s="204"/>
      <c r="D183" s="205" t="s">
        <v>75</v>
      </c>
      <c r="E183" s="206" t="s">
        <v>3798</v>
      </c>
      <c r="F183" s="206" t="s">
        <v>1</v>
      </c>
      <c r="G183" s="204"/>
      <c r="H183" s="204"/>
      <c r="I183" s="207"/>
      <c r="J183" s="208">
        <f>BK183</f>
        <v>0</v>
      </c>
      <c r="K183" s="204"/>
      <c r="L183" s="209"/>
      <c r="M183" s="210"/>
      <c r="N183" s="211"/>
      <c r="O183" s="211"/>
      <c r="P183" s="212">
        <f>SUM(P184:P203)</f>
        <v>0</v>
      </c>
      <c r="Q183" s="211"/>
      <c r="R183" s="212">
        <f>SUM(R184:R203)</f>
        <v>0</v>
      </c>
      <c r="S183" s="211"/>
      <c r="T183" s="213">
        <f>SUM(T184:T203)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14" t="s">
        <v>84</v>
      </c>
      <c r="AT183" s="215" t="s">
        <v>75</v>
      </c>
      <c r="AU183" s="215" t="s">
        <v>76</v>
      </c>
      <c r="AY183" s="214" t="s">
        <v>175</v>
      </c>
      <c r="BK183" s="216">
        <f>SUM(BK184:BK203)</f>
        <v>0</v>
      </c>
    </row>
    <row r="184" s="2" customFormat="1" ht="16.5" customHeight="1">
      <c r="A184" s="39"/>
      <c r="B184" s="40"/>
      <c r="C184" s="219" t="s">
        <v>372</v>
      </c>
      <c r="D184" s="219" t="s">
        <v>177</v>
      </c>
      <c r="E184" s="220" t="s">
        <v>4658</v>
      </c>
      <c r="F184" s="221" t="s">
        <v>4659</v>
      </c>
      <c r="G184" s="222" t="s">
        <v>437</v>
      </c>
      <c r="H184" s="223">
        <v>7300</v>
      </c>
      <c r="I184" s="224"/>
      <c r="J184" s="225">
        <f>ROUND(I184*H184,2)</f>
        <v>0</v>
      </c>
      <c r="K184" s="221" t="s">
        <v>1</v>
      </c>
      <c r="L184" s="45"/>
      <c r="M184" s="226" t="s">
        <v>1</v>
      </c>
      <c r="N184" s="227" t="s">
        <v>41</v>
      </c>
      <c r="O184" s="92"/>
      <c r="P184" s="228">
        <f>O184*H184</f>
        <v>0</v>
      </c>
      <c r="Q184" s="228">
        <v>0</v>
      </c>
      <c r="R184" s="228">
        <f>Q184*H184</f>
        <v>0</v>
      </c>
      <c r="S184" s="228">
        <v>0</v>
      </c>
      <c r="T184" s="229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0" t="s">
        <v>182</v>
      </c>
      <c r="AT184" s="230" t="s">
        <v>177</v>
      </c>
      <c r="AU184" s="230" t="s">
        <v>84</v>
      </c>
      <c r="AY184" s="18" t="s">
        <v>175</v>
      </c>
      <c r="BE184" s="231">
        <f>IF(N184="základní",J184,0)</f>
        <v>0</v>
      </c>
      <c r="BF184" s="231">
        <f>IF(N184="snížená",J184,0)</f>
        <v>0</v>
      </c>
      <c r="BG184" s="231">
        <f>IF(N184="zákl. přenesená",J184,0)</f>
        <v>0</v>
      </c>
      <c r="BH184" s="231">
        <f>IF(N184="sníž. přenesená",J184,0)</f>
        <v>0</v>
      </c>
      <c r="BI184" s="231">
        <f>IF(N184="nulová",J184,0)</f>
        <v>0</v>
      </c>
      <c r="BJ184" s="18" t="s">
        <v>84</v>
      </c>
      <c r="BK184" s="231">
        <f>ROUND(I184*H184,2)</f>
        <v>0</v>
      </c>
      <c r="BL184" s="18" t="s">
        <v>182</v>
      </c>
      <c r="BM184" s="230" t="s">
        <v>583</v>
      </c>
    </row>
    <row r="185" s="2" customFormat="1">
      <c r="A185" s="39"/>
      <c r="B185" s="40"/>
      <c r="C185" s="41"/>
      <c r="D185" s="234" t="s">
        <v>266</v>
      </c>
      <c r="E185" s="41"/>
      <c r="F185" s="275" t="s">
        <v>4660</v>
      </c>
      <c r="G185" s="41"/>
      <c r="H185" s="41"/>
      <c r="I185" s="276"/>
      <c r="J185" s="41"/>
      <c r="K185" s="41"/>
      <c r="L185" s="45"/>
      <c r="M185" s="277"/>
      <c r="N185" s="278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266</v>
      </c>
      <c r="AU185" s="18" t="s">
        <v>84</v>
      </c>
    </row>
    <row r="186" s="2" customFormat="1" ht="16.5" customHeight="1">
      <c r="A186" s="39"/>
      <c r="B186" s="40"/>
      <c r="C186" s="219" t="s">
        <v>381</v>
      </c>
      <c r="D186" s="219" t="s">
        <v>177</v>
      </c>
      <c r="E186" s="220" t="s">
        <v>4661</v>
      </c>
      <c r="F186" s="221" t="s">
        <v>4662</v>
      </c>
      <c r="G186" s="222" t="s">
        <v>437</v>
      </c>
      <c r="H186" s="223">
        <v>250</v>
      </c>
      <c r="I186" s="224"/>
      <c r="J186" s="225">
        <f>ROUND(I186*H186,2)</f>
        <v>0</v>
      </c>
      <c r="K186" s="221" t="s">
        <v>1</v>
      </c>
      <c r="L186" s="45"/>
      <c r="M186" s="226" t="s">
        <v>1</v>
      </c>
      <c r="N186" s="227" t="s">
        <v>41</v>
      </c>
      <c r="O186" s="92"/>
      <c r="P186" s="228">
        <f>O186*H186</f>
        <v>0</v>
      </c>
      <c r="Q186" s="228">
        <v>0</v>
      </c>
      <c r="R186" s="228">
        <f>Q186*H186</f>
        <v>0</v>
      </c>
      <c r="S186" s="228">
        <v>0</v>
      </c>
      <c r="T186" s="229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0" t="s">
        <v>182</v>
      </c>
      <c r="AT186" s="230" t="s">
        <v>177</v>
      </c>
      <c r="AU186" s="230" t="s">
        <v>84</v>
      </c>
      <c r="AY186" s="18" t="s">
        <v>175</v>
      </c>
      <c r="BE186" s="231">
        <f>IF(N186="základní",J186,0)</f>
        <v>0</v>
      </c>
      <c r="BF186" s="231">
        <f>IF(N186="snížená",J186,0)</f>
        <v>0</v>
      </c>
      <c r="BG186" s="231">
        <f>IF(N186="zákl. přenesená",J186,0)</f>
        <v>0</v>
      </c>
      <c r="BH186" s="231">
        <f>IF(N186="sníž. přenesená",J186,0)</f>
        <v>0</v>
      </c>
      <c r="BI186" s="231">
        <f>IF(N186="nulová",J186,0)</f>
        <v>0</v>
      </c>
      <c r="BJ186" s="18" t="s">
        <v>84</v>
      </c>
      <c r="BK186" s="231">
        <f>ROUND(I186*H186,2)</f>
        <v>0</v>
      </c>
      <c r="BL186" s="18" t="s">
        <v>182</v>
      </c>
      <c r="BM186" s="230" t="s">
        <v>593</v>
      </c>
    </row>
    <row r="187" s="2" customFormat="1">
      <c r="A187" s="39"/>
      <c r="B187" s="40"/>
      <c r="C187" s="41"/>
      <c r="D187" s="234" t="s">
        <v>266</v>
      </c>
      <c r="E187" s="41"/>
      <c r="F187" s="275" t="s">
        <v>4663</v>
      </c>
      <c r="G187" s="41"/>
      <c r="H187" s="41"/>
      <c r="I187" s="276"/>
      <c r="J187" s="41"/>
      <c r="K187" s="41"/>
      <c r="L187" s="45"/>
      <c r="M187" s="277"/>
      <c r="N187" s="278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266</v>
      </c>
      <c r="AU187" s="18" t="s">
        <v>84</v>
      </c>
    </row>
    <row r="188" s="2" customFormat="1" ht="24.15" customHeight="1">
      <c r="A188" s="39"/>
      <c r="B188" s="40"/>
      <c r="C188" s="219" t="s">
        <v>386</v>
      </c>
      <c r="D188" s="219" t="s">
        <v>177</v>
      </c>
      <c r="E188" s="220" t="s">
        <v>4664</v>
      </c>
      <c r="F188" s="221" t="s">
        <v>4665</v>
      </c>
      <c r="G188" s="222" t="s">
        <v>437</v>
      </c>
      <c r="H188" s="223">
        <v>300</v>
      </c>
      <c r="I188" s="224"/>
      <c r="J188" s="225">
        <f>ROUND(I188*H188,2)</f>
        <v>0</v>
      </c>
      <c r="K188" s="221" t="s">
        <v>1</v>
      </c>
      <c r="L188" s="45"/>
      <c r="M188" s="226" t="s">
        <v>1</v>
      </c>
      <c r="N188" s="227" t="s">
        <v>41</v>
      </c>
      <c r="O188" s="92"/>
      <c r="P188" s="228">
        <f>O188*H188</f>
        <v>0</v>
      </c>
      <c r="Q188" s="228">
        <v>0</v>
      </c>
      <c r="R188" s="228">
        <f>Q188*H188</f>
        <v>0</v>
      </c>
      <c r="S188" s="228">
        <v>0</v>
      </c>
      <c r="T188" s="229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0" t="s">
        <v>182</v>
      </c>
      <c r="AT188" s="230" t="s">
        <v>177</v>
      </c>
      <c r="AU188" s="230" t="s">
        <v>84</v>
      </c>
      <c r="AY188" s="18" t="s">
        <v>175</v>
      </c>
      <c r="BE188" s="231">
        <f>IF(N188="základní",J188,0)</f>
        <v>0</v>
      </c>
      <c r="BF188" s="231">
        <f>IF(N188="snížená",J188,0)</f>
        <v>0</v>
      </c>
      <c r="BG188" s="231">
        <f>IF(N188="zákl. přenesená",J188,0)</f>
        <v>0</v>
      </c>
      <c r="BH188" s="231">
        <f>IF(N188="sníž. přenesená",J188,0)</f>
        <v>0</v>
      </c>
      <c r="BI188" s="231">
        <f>IF(N188="nulová",J188,0)</f>
        <v>0</v>
      </c>
      <c r="BJ188" s="18" t="s">
        <v>84</v>
      </c>
      <c r="BK188" s="231">
        <f>ROUND(I188*H188,2)</f>
        <v>0</v>
      </c>
      <c r="BL188" s="18" t="s">
        <v>182</v>
      </c>
      <c r="BM188" s="230" t="s">
        <v>609</v>
      </c>
    </row>
    <row r="189" s="2" customFormat="1">
      <c r="A189" s="39"/>
      <c r="B189" s="40"/>
      <c r="C189" s="41"/>
      <c r="D189" s="234" t="s">
        <v>266</v>
      </c>
      <c r="E189" s="41"/>
      <c r="F189" s="275" t="s">
        <v>4666</v>
      </c>
      <c r="G189" s="41"/>
      <c r="H189" s="41"/>
      <c r="I189" s="276"/>
      <c r="J189" s="41"/>
      <c r="K189" s="41"/>
      <c r="L189" s="45"/>
      <c r="M189" s="277"/>
      <c r="N189" s="278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266</v>
      </c>
      <c r="AU189" s="18" t="s">
        <v>84</v>
      </c>
    </row>
    <row r="190" s="2" customFormat="1" ht="16.5" customHeight="1">
      <c r="A190" s="39"/>
      <c r="B190" s="40"/>
      <c r="C190" s="219" t="s">
        <v>425</v>
      </c>
      <c r="D190" s="219" t="s">
        <v>177</v>
      </c>
      <c r="E190" s="220" t="s">
        <v>4569</v>
      </c>
      <c r="F190" s="221" t="s">
        <v>4570</v>
      </c>
      <c r="G190" s="222" t="s">
        <v>2748</v>
      </c>
      <c r="H190" s="223">
        <v>660</v>
      </c>
      <c r="I190" s="224"/>
      <c r="J190" s="225">
        <f>ROUND(I190*H190,2)</f>
        <v>0</v>
      </c>
      <c r="K190" s="221" t="s">
        <v>1</v>
      </c>
      <c r="L190" s="45"/>
      <c r="M190" s="226" t="s">
        <v>1</v>
      </c>
      <c r="N190" s="227" t="s">
        <v>41</v>
      </c>
      <c r="O190" s="92"/>
      <c r="P190" s="228">
        <f>O190*H190</f>
        <v>0</v>
      </c>
      <c r="Q190" s="228">
        <v>0</v>
      </c>
      <c r="R190" s="228">
        <f>Q190*H190</f>
        <v>0</v>
      </c>
      <c r="S190" s="228">
        <v>0</v>
      </c>
      <c r="T190" s="229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0" t="s">
        <v>182</v>
      </c>
      <c r="AT190" s="230" t="s">
        <v>177</v>
      </c>
      <c r="AU190" s="230" t="s">
        <v>84</v>
      </c>
      <c r="AY190" s="18" t="s">
        <v>175</v>
      </c>
      <c r="BE190" s="231">
        <f>IF(N190="základní",J190,0)</f>
        <v>0</v>
      </c>
      <c r="BF190" s="231">
        <f>IF(N190="snížená",J190,0)</f>
        <v>0</v>
      </c>
      <c r="BG190" s="231">
        <f>IF(N190="zákl. přenesená",J190,0)</f>
        <v>0</v>
      </c>
      <c r="BH190" s="231">
        <f>IF(N190="sníž. přenesená",J190,0)</f>
        <v>0</v>
      </c>
      <c r="BI190" s="231">
        <f>IF(N190="nulová",J190,0)</f>
        <v>0</v>
      </c>
      <c r="BJ190" s="18" t="s">
        <v>84</v>
      </c>
      <c r="BK190" s="231">
        <f>ROUND(I190*H190,2)</f>
        <v>0</v>
      </c>
      <c r="BL190" s="18" t="s">
        <v>182</v>
      </c>
      <c r="BM190" s="230" t="s">
        <v>634</v>
      </c>
    </row>
    <row r="191" s="13" customFormat="1">
      <c r="A191" s="13"/>
      <c r="B191" s="232"/>
      <c r="C191" s="233"/>
      <c r="D191" s="234" t="s">
        <v>184</v>
      </c>
      <c r="E191" s="235" t="s">
        <v>1</v>
      </c>
      <c r="F191" s="236" t="s">
        <v>4667</v>
      </c>
      <c r="G191" s="233"/>
      <c r="H191" s="237">
        <v>660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184</v>
      </c>
      <c r="AU191" s="243" t="s">
        <v>84</v>
      </c>
      <c r="AV191" s="13" t="s">
        <v>86</v>
      </c>
      <c r="AW191" s="13" t="s">
        <v>32</v>
      </c>
      <c r="AX191" s="13" t="s">
        <v>76</v>
      </c>
      <c r="AY191" s="243" t="s">
        <v>175</v>
      </c>
    </row>
    <row r="192" s="15" customFormat="1">
      <c r="A192" s="15"/>
      <c r="B192" s="254"/>
      <c r="C192" s="255"/>
      <c r="D192" s="234" t="s">
        <v>184</v>
      </c>
      <c r="E192" s="256" t="s">
        <v>1</v>
      </c>
      <c r="F192" s="257" t="s">
        <v>201</v>
      </c>
      <c r="G192" s="255"/>
      <c r="H192" s="258">
        <v>660</v>
      </c>
      <c r="I192" s="259"/>
      <c r="J192" s="255"/>
      <c r="K192" s="255"/>
      <c r="L192" s="260"/>
      <c r="M192" s="261"/>
      <c r="N192" s="262"/>
      <c r="O192" s="262"/>
      <c r="P192" s="262"/>
      <c r="Q192" s="262"/>
      <c r="R192" s="262"/>
      <c r="S192" s="262"/>
      <c r="T192" s="263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4" t="s">
        <v>184</v>
      </c>
      <c r="AU192" s="264" t="s">
        <v>84</v>
      </c>
      <c r="AV192" s="15" t="s">
        <v>182</v>
      </c>
      <c r="AW192" s="15" t="s">
        <v>32</v>
      </c>
      <c r="AX192" s="15" t="s">
        <v>84</v>
      </c>
      <c r="AY192" s="264" t="s">
        <v>175</v>
      </c>
    </row>
    <row r="193" s="2" customFormat="1" ht="37.8" customHeight="1">
      <c r="A193" s="39"/>
      <c r="B193" s="40"/>
      <c r="C193" s="219" t="s">
        <v>430</v>
      </c>
      <c r="D193" s="219" t="s">
        <v>177</v>
      </c>
      <c r="E193" s="220" t="s">
        <v>4355</v>
      </c>
      <c r="F193" s="221" t="s">
        <v>4668</v>
      </c>
      <c r="G193" s="222" t="s">
        <v>437</v>
      </c>
      <c r="H193" s="223">
        <v>20</v>
      </c>
      <c r="I193" s="224"/>
      <c r="J193" s="225">
        <f>ROUND(I193*H193,2)</f>
        <v>0</v>
      </c>
      <c r="K193" s="221" t="s">
        <v>1</v>
      </c>
      <c r="L193" s="45"/>
      <c r="M193" s="226" t="s">
        <v>1</v>
      </c>
      <c r="N193" s="227" t="s">
        <v>41</v>
      </c>
      <c r="O193" s="92"/>
      <c r="P193" s="228">
        <f>O193*H193</f>
        <v>0</v>
      </c>
      <c r="Q193" s="228">
        <v>0</v>
      </c>
      <c r="R193" s="228">
        <f>Q193*H193</f>
        <v>0</v>
      </c>
      <c r="S193" s="228">
        <v>0</v>
      </c>
      <c r="T193" s="229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0" t="s">
        <v>182</v>
      </c>
      <c r="AT193" s="230" t="s">
        <v>177</v>
      </c>
      <c r="AU193" s="230" t="s">
        <v>84</v>
      </c>
      <c r="AY193" s="18" t="s">
        <v>175</v>
      </c>
      <c r="BE193" s="231">
        <f>IF(N193="základní",J193,0)</f>
        <v>0</v>
      </c>
      <c r="BF193" s="231">
        <f>IF(N193="snížená",J193,0)</f>
        <v>0</v>
      </c>
      <c r="BG193" s="231">
        <f>IF(N193="zákl. přenesená",J193,0)</f>
        <v>0</v>
      </c>
      <c r="BH193" s="231">
        <f>IF(N193="sníž. přenesená",J193,0)</f>
        <v>0</v>
      </c>
      <c r="BI193" s="231">
        <f>IF(N193="nulová",J193,0)</f>
        <v>0</v>
      </c>
      <c r="BJ193" s="18" t="s">
        <v>84</v>
      </c>
      <c r="BK193" s="231">
        <f>ROUND(I193*H193,2)</f>
        <v>0</v>
      </c>
      <c r="BL193" s="18" t="s">
        <v>182</v>
      </c>
      <c r="BM193" s="230" t="s">
        <v>649</v>
      </c>
    </row>
    <row r="194" s="2" customFormat="1">
      <c r="A194" s="39"/>
      <c r="B194" s="40"/>
      <c r="C194" s="41"/>
      <c r="D194" s="234" t="s">
        <v>266</v>
      </c>
      <c r="E194" s="41"/>
      <c r="F194" s="275" t="s">
        <v>4669</v>
      </c>
      <c r="G194" s="41"/>
      <c r="H194" s="41"/>
      <c r="I194" s="276"/>
      <c r="J194" s="41"/>
      <c r="K194" s="41"/>
      <c r="L194" s="45"/>
      <c r="M194" s="277"/>
      <c r="N194" s="278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266</v>
      </c>
      <c r="AU194" s="18" t="s">
        <v>84</v>
      </c>
    </row>
    <row r="195" s="2" customFormat="1" ht="24.15" customHeight="1">
      <c r="A195" s="39"/>
      <c r="B195" s="40"/>
      <c r="C195" s="219" t="s">
        <v>434</v>
      </c>
      <c r="D195" s="219" t="s">
        <v>177</v>
      </c>
      <c r="E195" s="220" t="s">
        <v>4358</v>
      </c>
      <c r="F195" s="221" t="s">
        <v>4670</v>
      </c>
      <c r="G195" s="222" t="s">
        <v>2748</v>
      </c>
      <c r="H195" s="223">
        <v>90</v>
      </c>
      <c r="I195" s="224"/>
      <c r="J195" s="225">
        <f>ROUND(I195*H195,2)</f>
        <v>0</v>
      </c>
      <c r="K195" s="221" t="s">
        <v>1</v>
      </c>
      <c r="L195" s="45"/>
      <c r="M195" s="226" t="s">
        <v>1</v>
      </c>
      <c r="N195" s="227" t="s">
        <v>41</v>
      </c>
      <c r="O195" s="92"/>
      <c r="P195" s="228">
        <f>O195*H195</f>
        <v>0</v>
      </c>
      <c r="Q195" s="228">
        <v>0</v>
      </c>
      <c r="R195" s="228">
        <f>Q195*H195</f>
        <v>0</v>
      </c>
      <c r="S195" s="228">
        <v>0</v>
      </c>
      <c r="T195" s="229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0" t="s">
        <v>182</v>
      </c>
      <c r="AT195" s="230" t="s">
        <v>177</v>
      </c>
      <c r="AU195" s="230" t="s">
        <v>84</v>
      </c>
      <c r="AY195" s="18" t="s">
        <v>175</v>
      </c>
      <c r="BE195" s="231">
        <f>IF(N195="základní",J195,0)</f>
        <v>0</v>
      </c>
      <c r="BF195" s="231">
        <f>IF(N195="snížená",J195,0)</f>
        <v>0</v>
      </c>
      <c r="BG195" s="231">
        <f>IF(N195="zákl. přenesená",J195,0)</f>
        <v>0</v>
      </c>
      <c r="BH195" s="231">
        <f>IF(N195="sníž. přenesená",J195,0)</f>
        <v>0</v>
      </c>
      <c r="BI195" s="231">
        <f>IF(N195="nulová",J195,0)</f>
        <v>0</v>
      </c>
      <c r="BJ195" s="18" t="s">
        <v>84</v>
      </c>
      <c r="BK195" s="231">
        <f>ROUND(I195*H195,2)</f>
        <v>0</v>
      </c>
      <c r="BL195" s="18" t="s">
        <v>182</v>
      </c>
      <c r="BM195" s="230" t="s">
        <v>664</v>
      </c>
    </row>
    <row r="196" s="13" customFormat="1">
      <c r="A196" s="13"/>
      <c r="B196" s="232"/>
      <c r="C196" s="233"/>
      <c r="D196" s="234" t="s">
        <v>184</v>
      </c>
      <c r="E196" s="235" t="s">
        <v>1</v>
      </c>
      <c r="F196" s="236" t="s">
        <v>4671</v>
      </c>
      <c r="G196" s="233"/>
      <c r="H196" s="237">
        <v>90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184</v>
      </c>
      <c r="AU196" s="243" t="s">
        <v>84</v>
      </c>
      <c r="AV196" s="13" t="s">
        <v>86</v>
      </c>
      <c r="AW196" s="13" t="s">
        <v>32</v>
      </c>
      <c r="AX196" s="13" t="s">
        <v>76</v>
      </c>
      <c r="AY196" s="243" t="s">
        <v>175</v>
      </c>
    </row>
    <row r="197" s="15" customFormat="1">
      <c r="A197" s="15"/>
      <c r="B197" s="254"/>
      <c r="C197" s="255"/>
      <c r="D197" s="234" t="s">
        <v>184</v>
      </c>
      <c r="E197" s="256" t="s">
        <v>1</v>
      </c>
      <c r="F197" s="257" t="s">
        <v>201</v>
      </c>
      <c r="G197" s="255"/>
      <c r="H197" s="258">
        <v>90</v>
      </c>
      <c r="I197" s="259"/>
      <c r="J197" s="255"/>
      <c r="K197" s="255"/>
      <c r="L197" s="260"/>
      <c r="M197" s="261"/>
      <c r="N197" s="262"/>
      <c r="O197" s="262"/>
      <c r="P197" s="262"/>
      <c r="Q197" s="262"/>
      <c r="R197" s="262"/>
      <c r="S197" s="262"/>
      <c r="T197" s="263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4" t="s">
        <v>184</v>
      </c>
      <c r="AU197" s="264" t="s">
        <v>84</v>
      </c>
      <c r="AV197" s="15" t="s">
        <v>182</v>
      </c>
      <c r="AW197" s="15" t="s">
        <v>32</v>
      </c>
      <c r="AX197" s="15" t="s">
        <v>84</v>
      </c>
      <c r="AY197" s="264" t="s">
        <v>175</v>
      </c>
    </row>
    <row r="198" s="2" customFormat="1" ht="16.5" customHeight="1">
      <c r="A198" s="39"/>
      <c r="B198" s="40"/>
      <c r="C198" s="219" t="s">
        <v>440</v>
      </c>
      <c r="D198" s="219" t="s">
        <v>177</v>
      </c>
      <c r="E198" s="220" t="s">
        <v>4672</v>
      </c>
      <c r="F198" s="221" t="s">
        <v>4673</v>
      </c>
      <c r="G198" s="222" t="s">
        <v>437</v>
      </c>
      <c r="H198" s="223">
        <v>360</v>
      </c>
      <c r="I198" s="224"/>
      <c r="J198" s="225">
        <f>ROUND(I198*H198,2)</f>
        <v>0</v>
      </c>
      <c r="K198" s="221" t="s">
        <v>1</v>
      </c>
      <c r="L198" s="45"/>
      <c r="M198" s="226" t="s">
        <v>1</v>
      </c>
      <c r="N198" s="227" t="s">
        <v>41</v>
      </c>
      <c r="O198" s="92"/>
      <c r="P198" s="228">
        <f>O198*H198</f>
        <v>0</v>
      </c>
      <c r="Q198" s="228">
        <v>0</v>
      </c>
      <c r="R198" s="228">
        <f>Q198*H198</f>
        <v>0</v>
      </c>
      <c r="S198" s="228">
        <v>0</v>
      </c>
      <c r="T198" s="229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0" t="s">
        <v>182</v>
      </c>
      <c r="AT198" s="230" t="s">
        <v>177</v>
      </c>
      <c r="AU198" s="230" t="s">
        <v>84</v>
      </c>
      <c r="AY198" s="18" t="s">
        <v>175</v>
      </c>
      <c r="BE198" s="231">
        <f>IF(N198="základní",J198,0)</f>
        <v>0</v>
      </c>
      <c r="BF198" s="231">
        <f>IF(N198="snížená",J198,0)</f>
        <v>0</v>
      </c>
      <c r="BG198" s="231">
        <f>IF(N198="zákl. přenesená",J198,0)</f>
        <v>0</v>
      </c>
      <c r="BH198" s="231">
        <f>IF(N198="sníž. přenesená",J198,0)</f>
        <v>0</v>
      </c>
      <c r="BI198" s="231">
        <f>IF(N198="nulová",J198,0)</f>
        <v>0</v>
      </c>
      <c r="BJ198" s="18" t="s">
        <v>84</v>
      </c>
      <c r="BK198" s="231">
        <f>ROUND(I198*H198,2)</f>
        <v>0</v>
      </c>
      <c r="BL198" s="18" t="s">
        <v>182</v>
      </c>
      <c r="BM198" s="230" t="s">
        <v>676</v>
      </c>
    </row>
    <row r="199" s="13" customFormat="1">
      <c r="A199" s="13"/>
      <c r="B199" s="232"/>
      <c r="C199" s="233"/>
      <c r="D199" s="234" t="s">
        <v>184</v>
      </c>
      <c r="E199" s="235" t="s">
        <v>1</v>
      </c>
      <c r="F199" s="236" t="s">
        <v>4674</v>
      </c>
      <c r="G199" s="233"/>
      <c r="H199" s="237">
        <v>360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184</v>
      </c>
      <c r="AU199" s="243" t="s">
        <v>84</v>
      </c>
      <c r="AV199" s="13" t="s">
        <v>86</v>
      </c>
      <c r="AW199" s="13" t="s">
        <v>32</v>
      </c>
      <c r="AX199" s="13" t="s">
        <v>76</v>
      </c>
      <c r="AY199" s="243" t="s">
        <v>175</v>
      </c>
    </row>
    <row r="200" s="15" customFormat="1">
      <c r="A200" s="15"/>
      <c r="B200" s="254"/>
      <c r="C200" s="255"/>
      <c r="D200" s="234" t="s">
        <v>184</v>
      </c>
      <c r="E200" s="256" t="s">
        <v>1</v>
      </c>
      <c r="F200" s="257" t="s">
        <v>201</v>
      </c>
      <c r="G200" s="255"/>
      <c r="H200" s="258">
        <v>360</v>
      </c>
      <c r="I200" s="259"/>
      <c r="J200" s="255"/>
      <c r="K200" s="255"/>
      <c r="L200" s="260"/>
      <c r="M200" s="261"/>
      <c r="N200" s="262"/>
      <c r="O200" s="262"/>
      <c r="P200" s="262"/>
      <c r="Q200" s="262"/>
      <c r="R200" s="262"/>
      <c r="S200" s="262"/>
      <c r="T200" s="263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4" t="s">
        <v>184</v>
      </c>
      <c r="AU200" s="264" t="s">
        <v>84</v>
      </c>
      <c r="AV200" s="15" t="s">
        <v>182</v>
      </c>
      <c r="AW200" s="15" t="s">
        <v>32</v>
      </c>
      <c r="AX200" s="15" t="s">
        <v>84</v>
      </c>
      <c r="AY200" s="264" t="s">
        <v>175</v>
      </c>
    </row>
    <row r="201" s="2" customFormat="1" ht="16.5" customHeight="1">
      <c r="A201" s="39"/>
      <c r="B201" s="40"/>
      <c r="C201" s="219" t="s">
        <v>447</v>
      </c>
      <c r="D201" s="219" t="s">
        <v>177</v>
      </c>
      <c r="E201" s="220" t="s">
        <v>4675</v>
      </c>
      <c r="F201" s="221" t="s">
        <v>4676</v>
      </c>
      <c r="G201" s="222" t="s">
        <v>437</v>
      </c>
      <c r="H201" s="223">
        <v>70</v>
      </c>
      <c r="I201" s="224"/>
      <c r="J201" s="225">
        <f>ROUND(I201*H201,2)</f>
        <v>0</v>
      </c>
      <c r="K201" s="221" t="s">
        <v>1</v>
      </c>
      <c r="L201" s="45"/>
      <c r="M201" s="226" t="s">
        <v>1</v>
      </c>
      <c r="N201" s="227" t="s">
        <v>41</v>
      </c>
      <c r="O201" s="92"/>
      <c r="P201" s="228">
        <f>O201*H201</f>
        <v>0</v>
      </c>
      <c r="Q201" s="228">
        <v>0</v>
      </c>
      <c r="R201" s="228">
        <f>Q201*H201</f>
        <v>0</v>
      </c>
      <c r="S201" s="228">
        <v>0</v>
      </c>
      <c r="T201" s="229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0" t="s">
        <v>182</v>
      </c>
      <c r="AT201" s="230" t="s">
        <v>177</v>
      </c>
      <c r="AU201" s="230" t="s">
        <v>84</v>
      </c>
      <c r="AY201" s="18" t="s">
        <v>175</v>
      </c>
      <c r="BE201" s="231">
        <f>IF(N201="základní",J201,0)</f>
        <v>0</v>
      </c>
      <c r="BF201" s="231">
        <f>IF(N201="snížená",J201,0)</f>
        <v>0</v>
      </c>
      <c r="BG201" s="231">
        <f>IF(N201="zákl. přenesená",J201,0)</f>
        <v>0</v>
      </c>
      <c r="BH201" s="231">
        <f>IF(N201="sníž. přenesená",J201,0)</f>
        <v>0</v>
      </c>
      <c r="BI201" s="231">
        <f>IF(N201="nulová",J201,0)</f>
        <v>0</v>
      </c>
      <c r="BJ201" s="18" t="s">
        <v>84</v>
      </c>
      <c r="BK201" s="231">
        <f>ROUND(I201*H201,2)</f>
        <v>0</v>
      </c>
      <c r="BL201" s="18" t="s">
        <v>182</v>
      </c>
      <c r="BM201" s="230" t="s">
        <v>685</v>
      </c>
    </row>
    <row r="202" s="13" customFormat="1">
      <c r="A202" s="13"/>
      <c r="B202" s="232"/>
      <c r="C202" s="233"/>
      <c r="D202" s="234" t="s">
        <v>184</v>
      </c>
      <c r="E202" s="235" t="s">
        <v>1</v>
      </c>
      <c r="F202" s="236" t="s">
        <v>4677</v>
      </c>
      <c r="G202" s="233"/>
      <c r="H202" s="237">
        <v>70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184</v>
      </c>
      <c r="AU202" s="243" t="s">
        <v>84</v>
      </c>
      <c r="AV202" s="13" t="s">
        <v>86</v>
      </c>
      <c r="AW202" s="13" t="s">
        <v>32</v>
      </c>
      <c r="AX202" s="13" t="s">
        <v>76</v>
      </c>
      <c r="AY202" s="243" t="s">
        <v>175</v>
      </c>
    </row>
    <row r="203" s="15" customFormat="1">
      <c r="A203" s="15"/>
      <c r="B203" s="254"/>
      <c r="C203" s="255"/>
      <c r="D203" s="234" t="s">
        <v>184</v>
      </c>
      <c r="E203" s="256" t="s">
        <v>1</v>
      </c>
      <c r="F203" s="257" t="s">
        <v>201</v>
      </c>
      <c r="G203" s="255"/>
      <c r="H203" s="258">
        <v>70</v>
      </c>
      <c r="I203" s="259"/>
      <c r="J203" s="255"/>
      <c r="K203" s="255"/>
      <c r="L203" s="260"/>
      <c r="M203" s="261"/>
      <c r="N203" s="262"/>
      <c r="O203" s="262"/>
      <c r="P203" s="262"/>
      <c r="Q203" s="262"/>
      <c r="R203" s="262"/>
      <c r="S203" s="262"/>
      <c r="T203" s="263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4" t="s">
        <v>184</v>
      </c>
      <c r="AU203" s="264" t="s">
        <v>84</v>
      </c>
      <c r="AV203" s="15" t="s">
        <v>182</v>
      </c>
      <c r="AW203" s="15" t="s">
        <v>32</v>
      </c>
      <c r="AX203" s="15" t="s">
        <v>84</v>
      </c>
      <c r="AY203" s="264" t="s">
        <v>175</v>
      </c>
    </row>
    <row r="204" s="12" customFormat="1" ht="25.92" customHeight="1">
      <c r="A204" s="12"/>
      <c r="B204" s="203"/>
      <c r="C204" s="204"/>
      <c r="D204" s="205" t="s">
        <v>75</v>
      </c>
      <c r="E204" s="206" t="s">
        <v>3798</v>
      </c>
      <c r="F204" s="206" t="s">
        <v>1</v>
      </c>
      <c r="G204" s="204"/>
      <c r="H204" s="204"/>
      <c r="I204" s="207"/>
      <c r="J204" s="208">
        <f>BK204</f>
        <v>0</v>
      </c>
      <c r="K204" s="204"/>
      <c r="L204" s="209"/>
      <c r="M204" s="210"/>
      <c r="N204" s="211"/>
      <c r="O204" s="211"/>
      <c r="P204" s="212">
        <f>SUM(P205:P214)</f>
        <v>0</v>
      </c>
      <c r="Q204" s="211"/>
      <c r="R204" s="212">
        <f>SUM(R205:R214)</f>
        <v>0</v>
      </c>
      <c r="S204" s="211"/>
      <c r="T204" s="213">
        <f>SUM(T205:T214)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4" t="s">
        <v>84</v>
      </c>
      <c r="AT204" s="215" t="s">
        <v>75</v>
      </c>
      <c r="AU204" s="215" t="s">
        <v>76</v>
      </c>
      <c r="AY204" s="214" t="s">
        <v>175</v>
      </c>
      <c r="BK204" s="216">
        <f>SUM(BK205:BK214)</f>
        <v>0</v>
      </c>
    </row>
    <row r="205" s="2" customFormat="1" ht="21.75" customHeight="1">
      <c r="A205" s="39"/>
      <c r="B205" s="40"/>
      <c r="C205" s="219" t="s">
        <v>452</v>
      </c>
      <c r="D205" s="219" t="s">
        <v>177</v>
      </c>
      <c r="E205" s="220" t="s">
        <v>4576</v>
      </c>
      <c r="F205" s="221" t="s">
        <v>4577</v>
      </c>
      <c r="G205" s="222" t="s">
        <v>2748</v>
      </c>
      <c r="H205" s="223">
        <v>224</v>
      </c>
      <c r="I205" s="224"/>
      <c r="J205" s="225">
        <f>ROUND(I205*H205,2)</f>
        <v>0</v>
      </c>
      <c r="K205" s="221" t="s">
        <v>1</v>
      </c>
      <c r="L205" s="45"/>
      <c r="M205" s="226" t="s">
        <v>1</v>
      </c>
      <c r="N205" s="227" t="s">
        <v>41</v>
      </c>
      <c r="O205" s="92"/>
      <c r="P205" s="228">
        <f>O205*H205</f>
        <v>0</v>
      </c>
      <c r="Q205" s="228">
        <v>0</v>
      </c>
      <c r="R205" s="228">
        <f>Q205*H205</f>
        <v>0</v>
      </c>
      <c r="S205" s="228">
        <v>0</v>
      </c>
      <c r="T205" s="229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0" t="s">
        <v>182</v>
      </c>
      <c r="AT205" s="230" t="s">
        <v>177</v>
      </c>
      <c r="AU205" s="230" t="s">
        <v>84</v>
      </c>
      <c r="AY205" s="18" t="s">
        <v>175</v>
      </c>
      <c r="BE205" s="231">
        <f>IF(N205="základní",J205,0)</f>
        <v>0</v>
      </c>
      <c r="BF205" s="231">
        <f>IF(N205="snížená",J205,0)</f>
        <v>0</v>
      </c>
      <c r="BG205" s="231">
        <f>IF(N205="zákl. přenesená",J205,0)</f>
        <v>0</v>
      </c>
      <c r="BH205" s="231">
        <f>IF(N205="sníž. přenesená",J205,0)</f>
        <v>0</v>
      </c>
      <c r="BI205" s="231">
        <f>IF(N205="nulová",J205,0)</f>
        <v>0</v>
      </c>
      <c r="BJ205" s="18" t="s">
        <v>84</v>
      </c>
      <c r="BK205" s="231">
        <f>ROUND(I205*H205,2)</f>
        <v>0</v>
      </c>
      <c r="BL205" s="18" t="s">
        <v>182</v>
      </c>
      <c r="BM205" s="230" t="s">
        <v>697</v>
      </c>
    </row>
    <row r="206" s="2" customFormat="1" ht="21.75" customHeight="1">
      <c r="A206" s="39"/>
      <c r="B206" s="40"/>
      <c r="C206" s="219" t="s">
        <v>456</v>
      </c>
      <c r="D206" s="219" t="s">
        <v>177</v>
      </c>
      <c r="E206" s="220" t="s">
        <v>4678</v>
      </c>
      <c r="F206" s="221" t="s">
        <v>4679</v>
      </c>
      <c r="G206" s="222" t="s">
        <v>2748</v>
      </c>
      <c r="H206" s="223">
        <v>12</v>
      </c>
      <c r="I206" s="224"/>
      <c r="J206" s="225">
        <f>ROUND(I206*H206,2)</f>
        <v>0</v>
      </c>
      <c r="K206" s="221" t="s">
        <v>1</v>
      </c>
      <c r="L206" s="45"/>
      <c r="M206" s="226" t="s">
        <v>1</v>
      </c>
      <c r="N206" s="227" t="s">
        <v>41</v>
      </c>
      <c r="O206" s="92"/>
      <c r="P206" s="228">
        <f>O206*H206</f>
        <v>0</v>
      </c>
      <c r="Q206" s="228">
        <v>0</v>
      </c>
      <c r="R206" s="228">
        <f>Q206*H206</f>
        <v>0</v>
      </c>
      <c r="S206" s="228">
        <v>0</v>
      </c>
      <c r="T206" s="229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0" t="s">
        <v>182</v>
      </c>
      <c r="AT206" s="230" t="s">
        <v>177</v>
      </c>
      <c r="AU206" s="230" t="s">
        <v>84</v>
      </c>
      <c r="AY206" s="18" t="s">
        <v>175</v>
      </c>
      <c r="BE206" s="231">
        <f>IF(N206="základní",J206,0)</f>
        <v>0</v>
      </c>
      <c r="BF206" s="231">
        <f>IF(N206="snížená",J206,0)</f>
        <v>0</v>
      </c>
      <c r="BG206" s="231">
        <f>IF(N206="zákl. přenesená",J206,0)</f>
        <v>0</v>
      </c>
      <c r="BH206" s="231">
        <f>IF(N206="sníž. přenesená",J206,0)</f>
        <v>0</v>
      </c>
      <c r="BI206" s="231">
        <f>IF(N206="nulová",J206,0)</f>
        <v>0</v>
      </c>
      <c r="BJ206" s="18" t="s">
        <v>84</v>
      </c>
      <c r="BK206" s="231">
        <f>ROUND(I206*H206,2)</f>
        <v>0</v>
      </c>
      <c r="BL206" s="18" t="s">
        <v>182</v>
      </c>
      <c r="BM206" s="230" t="s">
        <v>706</v>
      </c>
    </row>
    <row r="207" s="2" customFormat="1" ht="24.15" customHeight="1">
      <c r="A207" s="39"/>
      <c r="B207" s="40"/>
      <c r="C207" s="219" t="s">
        <v>462</v>
      </c>
      <c r="D207" s="219" t="s">
        <v>177</v>
      </c>
      <c r="E207" s="220" t="s">
        <v>4680</v>
      </c>
      <c r="F207" s="221" t="s">
        <v>4681</v>
      </c>
      <c r="G207" s="222" t="s">
        <v>4407</v>
      </c>
      <c r="H207" s="223">
        <v>15</v>
      </c>
      <c r="I207" s="224"/>
      <c r="J207" s="225">
        <f>ROUND(I207*H207,2)</f>
        <v>0</v>
      </c>
      <c r="K207" s="221" t="s">
        <v>1</v>
      </c>
      <c r="L207" s="45"/>
      <c r="M207" s="226" t="s">
        <v>1</v>
      </c>
      <c r="N207" s="227" t="s">
        <v>41</v>
      </c>
      <c r="O207" s="92"/>
      <c r="P207" s="228">
        <f>O207*H207</f>
        <v>0</v>
      </c>
      <c r="Q207" s="228">
        <v>0</v>
      </c>
      <c r="R207" s="228">
        <f>Q207*H207</f>
        <v>0</v>
      </c>
      <c r="S207" s="228">
        <v>0</v>
      </c>
      <c r="T207" s="229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0" t="s">
        <v>182</v>
      </c>
      <c r="AT207" s="230" t="s">
        <v>177</v>
      </c>
      <c r="AU207" s="230" t="s">
        <v>84</v>
      </c>
      <c r="AY207" s="18" t="s">
        <v>175</v>
      </c>
      <c r="BE207" s="231">
        <f>IF(N207="základní",J207,0)</f>
        <v>0</v>
      </c>
      <c r="BF207" s="231">
        <f>IF(N207="snížená",J207,0)</f>
        <v>0</v>
      </c>
      <c r="BG207" s="231">
        <f>IF(N207="zákl. přenesená",J207,0)</f>
        <v>0</v>
      </c>
      <c r="BH207" s="231">
        <f>IF(N207="sníž. přenesená",J207,0)</f>
        <v>0</v>
      </c>
      <c r="BI207" s="231">
        <f>IF(N207="nulová",J207,0)</f>
        <v>0</v>
      </c>
      <c r="BJ207" s="18" t="s">
        <v>84</v>
      </c>
      <c r="BK207" s="231">
        <f>ROUND(I207*H207,2)</f>
        <v>0</v>
      </c>
      <c r="BL207" s="18" t="s">
        <v>182</v>
      </c>
      <c r="BM207" s="230" t="s">
        <v>730</v>
      </c>
    </row>
    <row r="208" s="2" customFormat="1" ht="21.75" customHeight="1">
      <c r="A208" s="39"/>
      <c r="B208" s="40"/>
      <c r="C208" s="219" t="s">
        <v>466</v>
      </c>
      <c r="D208" s="219" t="s">
        <v>177</v>
      </c>
      <c r="E208" s="220" t="s">
        <v>4682</v>
      </c>
      <c r="F208" s="221" t="s">
        <v>4683</v>
      </c>
      <c r="G208" s="222" t="s">
        <v>2748</v>
      </c>
      <c r="H208" s="223">
        <v>12</v>
      </c>
      <c r="I208" s="224"/>
      <c r="J208" s="225">
        <f>ROUND(I208*H208,2)</f>
        <v>0</v>
      </c>
      <c r="K208" s="221" t="s">
        <v>1</v>
      </c>
      <c r="L208" s="45"/>
      <c r="M208" s="226" t="s">
        <v>1</v>
      </c>
      <c r="N208" s="227" t="s">
        <v>41</v>
      </c>
      <c r="O208" s="92"/>
      <c r="P208" s="228">
        <f>O208*H208</f>
        <v>0</v>
      </c>
      <c r="Q208" s="228">
        <v>0</v>
      </c>
      <c r="R208" s="228">
        <f>Q208*H208</f>
        <v>0</v>
      </c>
      <c r="S208" s="228">
        <v>0</v>
      </c>
      <c r="T208" s="229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0" t="s">
        <v>182</v>
      </c>
      <c r="AT208" s="230" t="s">
        <v>177</v>
      </c>
      <c r="AU208" s="230" t="s">
        <v>84</v>
      </c>
      <c r="AY208" s="18" t="s">
        <v>175</v>
      </c>
      <c r="BE208" s="231">
        <f>IF(N208="základní",J208,0)</f>
        <v>0</v>
      </c>
      <c r="BF208" s="231">
        <f>IF(N208="snížená",J208,0)</f>
        <v>0</v>
      </c>
      <c r="BG208" s="231">
        <f>IF(N208="zákl. přenesená",J208,0)</f>
        <v>0</v>
      </c>
      <c r="BH208" s="231">
        <f>IF(N208="sníž. přenesená",J208,0)</f>
        <v>0</v>
      </c>
      <c r="BI208" s="231">
        <f>IF(N208="nulová",J208,0)</f>
        <v>0</v>
      </c>
      <c r="BJ208" s="18" t="s">
        <v>84</v>
      </c>
      <c r="BK208" s="231">
        <f>ROUND(I208*H208,2)</f>
        <v>0</v>
      </c>
      <c r="BL208" s="18" t="s">
        <v>182</v>
      </c>
      <c r="BM208" s="230" t="s">
        <v>741</v>
      </c>
    </row>
    <row r="209" s="2" customFormat="1" ht="49.05" customHeight="1">
      <c r="A209" s="39"/>
      <c r="B209" s="40"/>
      <c r="C209" s="219" t="s">
        <v>470</v>
      </c>
      <c r="D209" s="219" t="s">
        <v>177</v>
      </c>
      <c r="E209" s="220" t="s">
        <v>4684</v>
      </c>
      <c r="F209" s="221" t="s">
        <v>4410</v>
      </c>
      <c r="G209" s="222" t="s">
        <v>4396</v>
      </c>
      <c r="H209" s="223">
        <v>1</v>
      </c>
      <c r="I209" s="224"/>
      <c r="J209" s="225">
        <f>ROUND(I209*H209,2)</f>
        <v>0</v>
      </c>
      <c r="K209" s="221" t="s">
        <v>1</v>
      </c>
      <c r="L209" s="45"/>
      <c r="M209" s="226" t="s">
        <v>1</v>
      </c>
      <c r="N209" s="227" t="s">
        <v>41</v>
      </c>
      <c r="O209" s="92"/>
      <c r="P209" s="228">
        <f>O209*H209</f>
        <v>0</v>
      </c>
      <c r="Q209" s="228">
        <v>0</v>
      </c>
      <c r="R209" s="228">
        <f>Q209*H209</f>
        <v>0</v>
      </c>
      <c r="S209" s="228">
        <v>0</v>
      </c>
      <c r="T209" s="229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0" t="s">
        <v>182</v>
      </c>
      <c r="AT209" s="230" t="s">
        <v>177</v>
      </c>
      <c r="AU209" s="230" t="s">
        <v>84</v>
      </c>
      <c r="AY209" s="18" t="s">
        <v>175</v>
      </c>
      <c r="BE209" s="231">
        <f>IF(N209="základní",J209,0)</f>
        <v>0</v>
      </c>
      <c r="BF209" s="231">
        <f>IF(N209="snížená",J209,0)</f>
        <v>0</v>
      </c>
      <c r="BG209" s="231">
        <f>IF(N209="zákl. přenesená",J209,0)</f>
        <v>0</v>
      </c>
      <c r="BH209" s="231">
        <f>IF(N209="sníž. přenesená",J209,0)</f>
        <v>0</v>
      </c>
      <c r="BI209" s="231">
        <f>IF(N209="nulová",J209,0)</f>
        <v>0</v>
      </c>
      <c r="BJ209" s="18" t="s">
        <v>84</v>
      </c>
      <c r="BK209" s="231">
        <f>ROUND(I209*H209,2)</f>
        <v>0</v>
      </c>
      <c r="BL209" s="18" t="s">
        <v>182</v>
      </c>
      <c r="BM209" s="230" t="s">
        <v>758</v>
      </c>
    </row>
    <row r="210" s="2" customFormat="1">
      <c r="A210" s="39"/>
      <c r="B210" s="40"/>
      <c r="C210" s="41"/>
      <c r="D210" s="234" t="s">
        <v>266</v>
      </c>
      <c r="E210" s="41"/>
      <c r="F210" s="275" t="s">
        <v>4685</v>
      </c>
      <c r="G210" s="41"/>
      <c r="H210" s="41"/>
      <c r="I210" s="276"/>
      <c r="J210" s="41"/>
      <c r="K210" s="41"/>
      <c r="L210" s="45"/>
      <c r="M210" s="277"/>
      <c r="N210" s="278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266</v>
      </c>
      <c r="AU210" s="18" t="s">
        <v>84</v>
      </c>
    </row>
    <row r="211" s="2" customFormat="1" ht="16.5" customHeight="1">
      <c r="A211" s="39"/>
      <c r="B211" s="40"/>
      <c r="C211" s="219" t="s">
        <v>476</v>
      </c>
      <c r="D211" s="219" t="s">
        <v>177</v>
      </c>
      <c r="E211" s="220" t="s">
        <v>4405</v>
      </c>
      <c r="F211" s="221" t="s">
        <v>4406</v>
      </c>
      <c r="G211" s="222" t="s">
        <v>4407</v>
      </c>
      <c r="H211" s="223">
        <v>30</v>
      </c>
      <c r="I211" s="224"/>
      <c r="J211" s="225">
        <f>ROUND(I211*H211,2)</f>
        <v>0</v>
      </c>
      <c r="K211" s="221" t="s">
        <v>1</v>
      </c>
      <c r="L211" s="45"/>
      <c r="M211" s="226" t="s">
        <v>1</v>
      </c>
      <c r="N211" s="227" t="s">
        <v>41</v>
      </c>
      <c r="O211" s="92"/>
      <c r="P211" s="228">
        <f>O211*H211</f>
        <v>0</v>
      </c>
      <c r="Q211" s="228">
        <v>0</v>
      </c>
      <c r="R211" s="228">
        <f>Q211*H211</f>
        <v>0</v>
      </c>
      <c r="S211" s="228">
        <v>0</v>
      </c>
      <c r="T211" s="229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0" t="s">
        <v>182</v>
      </c>
      <c r="AT211" s="230" t="s">
        <v>177</v>
      </c>
      <c r="AU211" s="230" t="s">
        <v>84</v>
      </c>
      <c r="AY211" s="18" t="s">
        <v>175</v>
      </c>
      <c r="BE211" s="231">
        <f>IF(N211="základní",J211,0)</f>
        <v>0</v>
      </c>
      <c r="BF211" s="231">
        <f>IF(N211="snížená",J211,0)</f>
        <v>0</v>
      </c>
      <c r="BG211" s="231">
        <f>IF(N211="zákl. přenesená",J211,0)</f>
        <v>0</v>
      </c>
      <c r="BH211" s="231">
        <f>IF(N211="sníž. přenesená",J211,0)</f>
        <v>0</v>
      </c>
      <c r="BI211" s="231">
        <f>IF(N211="nulová",J211,0)</f>
        <v>0</v>
      </c>
      <c r="BJ211" s="18" t="s">
        <v>84</v>
      </c>
      <c r="BK211" s="231">
        <f>ROUND(I211*H211,2)</f>
        <v>0</v>
      </c>
      <c r="BL211" s="18" t="s">
        <v>182</v>
      </c>
      <c r="BM211" s="230" t="s">
        <v>775</v>
      </c>
    </row>
    <row r="212" s="2" customFormat="1">
      <c r="A212" s="39"/>
      <c r="B212" s="40"/>
      <c r="C212" s="41"/>
      <c r="D212" s="234" t="s">
        <v>266</v>
      </c>
      <c r="E212" s="41"/>
      <c r="F212" s="275" t="s">
        <v>4686</v>
      </c>
      <c r="G212" s="41"/>
      <c r="H212" s="41"/>
      <c r="I212" s="276"/>
      <c r="J212" s="41"/>
      <c r="K212" s="41"/>
      <c r="L212" s="45"/>
      <c r="M212" s="277"/>
      <c r="N212" s="278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266</v>
      </c>
      <c r="AU212" s="18" t="s">
        <v>84</v>
      </c>
    </row>
    <row r="213" s="2" customFormat="1" ht="16.5" customHeight="1">
      <c r="A213" s="39"/>
      <c r="B213" s="40"/>
      <c r="C213" s="219" t="s">
        <v>481</v>
      </c>
      <c r="D213" s="219" t="s">
        <v>177</v>
      </c>
      <c r="E213" s="220" t="s">
        <v>4687</v>
      </c>
      <c r="F213" s="221" t="s">
        <v>4393</v>
      </c>
      <c r="G213" s="222" t="s">
        <v>2748</v>
      </c>
      <c r="H213" s="223">
        <v>1</v>
      </c>
      <c r="I213" s="224"/>
      <c r="J213" s="225">
        <f>ROUND(I213*H213,2)</f>
        <v>0</v>
      </c>
      <c r="K213" s="221" t="s">
        <v>1</v>
      </c>
      <c r="L213" s="45"/>
      <c r="M213" s="226" t="s">
        <v>1</v>
      </c>
      <c r="N213" s="227" t="s">
        <v>41</v>
      </c>
      <c r="O213" s="92"/>
      <c r="P213" s="228">
        <f>O213*H213</f>
        <v>0</v>
      </c>
      <c r="Q213" s="228">
        <v>0</v>
      </c>
      <c r="R213" s="228">
        <f>Q213*H213</f>
        <v>0</v>
      </c>
      <c r="S213" s="228">
        <v>0</v>
      </c>
      <c r="T213" s="229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0" t="s">
        <v>182</v>
      </c>
      <c r="AT213" s="230" t="s">
        <v>177</v>
      </c>
      <c r="AU213" s="230" t="s">
        <v>84</v>
      </c>
      <c r="AY213" s="18" t="s">
        <v>175</v>
      </c>
      <c r="BE213" s="231">
        <f>IF(N213="základní",J213,0)</f>
        <v>0</v>
      </c>
      <c r="BF213" s="231">
        <f>IF(N213="snížená",J213,0)</f>
        <v>0</v>
      </c>
      <c r="BG213" s="231">
        <f>IF(N213="zákl. přenesená",J213,0)</f>
        <v>0</v>
      </c>
      <c r="BH213" s="231">
        <f>IF(N213="sníž. přenesená",J213,0)</f>
        <v>0</v>
      </c>
      <c r="BI213" s="231">
        <f>IF(N213="nulová",J213,0)</f>
        <v>0</v>
      </c>
      <c r="BJ213" s="18" t="s">
        <v>84</v>
      </c>
      <c r="BK213" s="231">
        <f>ROUND(I213*H213,2)</f>
        <v>0</v>
      </c>
      <c r="BL213" s="18" t="s">
        <v>182</v>
      </c>
      <c r="BM213" s="230" t="s">
        <v>792</v>
      </c>
    </row>
    <row r="214" s="2" customFormat="1" ht="21.75" customHeight="1">
      <c r="A214" s="39"/>
      <c r="B214" s="40"/>
      <c r="C214" s="219" t="s">
        <v>486</v>
      </c>
      <c r="D214" s="219" t="s">
        <v>177</v>
      </c>
      <c r="E214" s="220" t="s">
        <v>4688</v>
      </c>
      <c r="F214" s="221" t="s">
        <v>4689</v>
      </c>
      <c r="G214" s="222" t="s">
        <v>2748</v>
      </c>
      <c r="H214" s="223">
        <v>50</v>
      </c>
      <c r="I214" s="224"/>
      <c r="J214" s="225">
        <f>ROUND(I214*H214,2)</f>
        <v>0</v>
      </c>
      <c r="K214" s="221" t="s">
        <v>1</v>
      </c>
      <c r="L214" s="45"/>
      <c r="M214" s="299" t="s">
        <v>1</v>
      </c>
      <c r="N214" s="300" t="s">
        <v>41</v>
      </c>
      <c r="O214" s="294"/>
      <c r="P214" s="301">
        <f>O214*H214</f>
        <v>0</v>
      </c>
      <c r="Q214" s="301">
        <v>0</v>
      </c>
      <c r="R214" s="301">
        <f>Q214*H214</f>
        <v>0</v>
      </c>
      <c r="S214" s="301">
        <v>0</v>
      </c>
      <c r="T214" s="302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0" t="s">
        <v>182</v>
      </c>
      <c r="AT214" s="230" t="s">
        <v>177</v>
      </c>
      <c r="AU214" s="230" t="s">
        <v>84</v>
      </c>
      <c r="AY214" s="18" t="s">
        <v>175</v>
      </c>
      <c r="BE214" s="231">
        <f>IF(N214="základní",J214,0)</f>
        <v>0</v>
      </c>
      <c r="BF214" s="231">
        <f>IF(N214="snížená",J214,0)</f>
        <v>0</v>
      </c>
      <c r="BG214" s="231">
        <f>IF(N214="zákl. přenesená",J214,0)</f>
        <v>0</v>
      </c>
      <c r="BH214" s="231">
        <f>IF(N214="sníž. přenesená",J214,0)</f>
        <v>0</v>
      </c>
      <c r="BI214" s="231">
        <f>IF(N214="nulová",J214,0)</f>
        <v>0</v>
      </c>
      <c r="BJ214" s="18" t="s">
        <v>84</v>
      </c>
      <c r="BK214" s="231">
        <f>ROUND(I214*H214,2)</f>
        <v>0</v>
      </c>
      <c r="BL214" s="18" t="s">
        <v>182</v>
      </c>
      <c r="BM214" s="230" t="s">
        <v>810</v>
      </c>
    </row>
    <row r="215" s="2" customFormat="1" ht="6.96" customHeight="1">
      <c r="A215" s="39"/>
      <c r="B215" s="67"/>
      <c r="C215" s="68"/>
      <c r="D215" s="68"/>
      <c r="E215" s="68"/>
      <c r="F215" s="68"/>
      <c r="G215" s="68"/>
      <c r="H215" s="68"/>
      <c r="I215" s="68"/>
      <c r="J215" s="68"/>
      <c r="K215" s="68"/>
      <c r="L215" s="45"/>
      <c r="M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</sheetData>
  <sheetProtection sheet="1" autoFilter="0" formatColumns="0" formatRows="0" objects="1" scenarios="1" spinCount="100000" saltValue="aApzslYKAtpR0T7JLRKNleWbVkTqDDzRRDDjH3An9l9/WriMB/nVFQINmch5ulweGTdgxStjYfU4XW/Kc07tEQ==" hashValue="whtH2b2cK2qtQqrb6SZQRgJGxmN+4j0E4Sob2Aboac0iaMWAPRbvBxTiRwRfgnZ/KlyNbJaaRJiFJx6UQWiNZg==" algorithmName="SHA-512" password="CC35"/>
  <autoFilter ref="C118:K214"/>
  <mergeCells count="9">
    <mergeCell ref="E7:H7"/>
    <mergeCell ref="E9:H9"/>
    <mergeCell ref="E18:H18"/>
    <mergeCell ref="E27:H27"/>
    <mergeCell ref="E85:H85"/>
    <mergeCell ref="E87:H87"/>
    <mergeCell ref="E109:H109"/>
    <mergeCell ref="E111:H11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113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4690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3782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tr">
        <f>IF('Rekapitulace stavby'!E11="","",'Rekapitulace stavby'!E11)</f>
        <v>Město Český Těšín</v>
      </c>
      <c r="F15" s="39"/>
      <c r="G15" s="39"/>
      <c r="H15" s="39"/>
      <c r="I15" s="141" t="s">
        <v>27</v>
      </c>
      <c r="J15" s="144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tr">
        <f>IF('Rekapitulace stavby'!E17="","",'Rekapitulace stavby'!E17)</f>
        <v>ATRIS s.r.o.</v>
      </c>
      <c r="F21" s="39"/>
      <c r="G21" s="39"/>
      <c r="H21" s="39"/>
      <c r="I21" s="141" t="s">
        <v>27</v>
      </c>
      <c r="J21" s="144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tr">
        <f>IF('Rekapitulace stavby'!E20="","",'Rekapitulace stavby'!E20)</f>
        <v>Barbora Kyšková</v>
      </c>
      <c r="F24" s="39"/>
      <c r="G24" s="39"/>
      <c r="H24" s="39"/>
      <c r="I24" s="141" t="s">
        <v>27</v>
      </c>
      <c r="J24" s="144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ROUND(J121,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ROUND((SUM(BE121:BE245)),  2)</f>
        <v>0</v>
      </c>
      <c r="G33" s="39"/>
      <c r="H33" s="39"/>
      <c r="I33" s="156">
        <v>0.21</v>
      </c>
      <c r="J33" s="155">
        <f>ROUND(((SUM(BE121:BE245))*I33),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ROUND((SUM(BF121:BF245)),  2)</f>
        <v>0</v>
      </c>
      <c r="G34" s="39"/>
      <c r="H34" s="39"/>
      <c r="I34" s="156">
        <v>0.12</v>
      </c>
      <c r="J34" s="155">
        <f>ROUND(((SUM(BF121:BF245))*I34),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ROUND((SUM(BG121:BG245)),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ROUND((SUM(BH121:BH245)),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ROUND((SUM(BI121:BI245)),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011 - Audio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J121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4283</v>
      </c>
      <c r="E97" s="183"/>
      <c r="F97" s="183"/>
      <c r="G97" s="183"/>
      <c r="H97" s="183"/>
      <c r="I97" s="183"/>
      <c r="J97" s="184">
        <f>J122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0"/>
      <c r="C98" s="181"/>
      <c r="D98" s="182" t="s">
        <v>4283</v>
      </c>
      <c r="E98" s="183"/>
      <c r="F98" s="183"/>
      <c r="G98" s="183"/>
      <c r="H98" s="183"/>
      <c r="I98" s="183"/>
      <c r="J98" s="184">
        <f>J178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0"/>
      <c r="C99" s="181"/>
      <c r="D99" s="182" t="s">
        <v>4283</v>
      </c>
      <c r="E99" s="183"/>
      <c r="F99" s="183"/>
      <c r="G99" s="183"/>
      <c r="H99" s="183"/>
      <c r="I99" s="183"/>
      <c r="J99" s="184">
        <f>J197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80"/>
      <c r="C100" s="181"/>
      <c r="D100" s="182" t="s">
        <v>4283</v>
      </c>
      <c r="E100" s="183"/>
      <c r="F100" s="183"/>
      <c r="G100" s="183"/>
      <c r="H100" s="183"/>
      <c r="I100" s="183"/>
      <c r="J100" s="184">
        <f>J216</f>
        <v>0</v>
      </c>
      <c r="K100" s="181"/>
      <c r="L100" s="18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80"/>
      <c r="C101" s="181"/>
      <c r="D101" s="182" t="s">
        <v>4283</v>
      </c>
      <c r="E101" s="183"/>
      <c r="F101" s="183"/>
      <c r="G101" s="183"/>
      <c r="H101" s="183"/>
      <c r="I101" s="183"/>
      <c r="J101" s="184">
        <f>J237</f>
        <v>0</v>
      </c>
      <c r="K101" s="181"/>
      <c r="L101" s="18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160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75" t="str">
        <f>E7</f>
        <v>CELKOVÁ OBNOVA BUDOVY ZŠ KONTEŠINEC PO POŽÁRU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125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E9</f>
        <v>011 - Audio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F12</f>
        <v xml:space="preserve"> </v>
      </c>
      <c r="G115" s="41"/>
      <c r="H115" s="41"/>
      <c r="I115" s="33" t="s">
        <v>22</v>
      </c>
      <c r="J115" s="80" t="str">
        <f>IF(J12="","",J12)</f>
        <v>22. 5. 2025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E15</f>
        <v>Město Český Těšín</v>
      </c>
      <c r="G117" s="41"/>
      <c r="H117" s="41"/>
      <c r="I117" s="33" t="s">
        <v>30</v>
      </c>
      <c r="J117" s="37" t="str">
        <f>E21</f>
        <v>ATRIS s.r.o.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IF(E18="","",E18)</f>
        <v>Vyplň údaj</v>
      </c>
      <c r="G118" s="41"/>
      <c r="H118" s="41"/>
      <c r="I118" s="33" t="s">
        <v>33</v>
      </c>
      <c r="J118" s="37" t="str">
        <f>E24</f>
        <v>Barbora Kyšková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192"/>
      <c r="B120" s="193"/>
      <c r="C120" s="194" t="s">
        <v>161</v>
      </c>
      <c r="D120" s="195" t="s">
        <v>61</v>
      </c>
      <c r="E120" s="195" t="s">
        <v>57</v>
      </c>
      <c r="F120" s="195" t="s">
        <v>58</v>
      </c>
      <c r="G120" s="195" t="s">
        <v>162</v>
      </c>
      <c r="H120" s="195" t="s">
        <v>163</v>
      </c>
      <c r="I120" s="195" t="s">
        <v>164</v>
      </c>
      <c r="J120" s="195" t="s">
        <v>129</v>
      </c>
      <c r="K120" s="196" t="s">
        <v>165</v>
      </c>
      <c r="L120" s="197"/>
      <c r="M120" s="101" t="s">
        <v>1</v>
      </c>
      <c r="N120" s="102" t="s">
        <v>40</v>
      </c>
      <c r="O120" s="102" t="s">
        <v>166</v>
      </c>
      <c r="P120" s="102" t="s">
        <v>167</v>
      </c>
      <c r="Q120" s="102" t="s">
        <v>168</v>
      </c>
      <c r="R120" s="102" t="s">
        <v>169</v>
      </c>
      <c r="S120" s="102" t="s">
        <v>170</v>
      </c>
      <c r="T120" s="103" t="s">
        <v>171</v>
      </c>
      <c r="U120" s="192"/>
      <c r="V120" s="192"/>
      <c r="W120" s="192"/>
      <c r="X120" s="192"/>
      <c r="Y120" s="192"/>
      <c r="Z120" s="192"/>
      <c r="AA120" s="192"/>
      <c r="AB120" s="192"/>
      <c r="AC120" s="192"/>
      <c r="AD120" s="192"/>
      <c r="AE120" s="192"/>
    </row>
    <row r="121" s="2" customFormat="1" ht="22.8" customHeight="1">
      <c r="A121" s="39"/>
      <c r="B121" s="40"/>
      <c r="C121" s="108" t="s">
        <v>172</v>
      </c>
      <c r="D121" s="41"/>
      <c r="E121" s="41"/>
      <c r="F121" s="41"/>
      <c r="G121" s="41"/>
      <c r="H121" s="41"/>
      <c r="I121" s="41"/>
      <c r="J121" s="198">
        <f>BK121</f>
        <v>0</v>
      </c>
      <c r="K121" s="41"/>
      <c r="L121" s="45"/>
      <c r="M121" s="104"/>
      <c r="N121" s="199"/>
      <c r="O121" s="105"/>
      <c r="P121" s="200">
        <f>P122+P178+P197+P216+P237</f>
        <v>0</v>
      </c>
      <c r="Q121" s="105"/>
      <c r="R121" s="200">
        <f>R122+R178+R197+R216+R237</f>
        <v>0</v>
      </c>
      <c r="S121" s="105"/>
      <c r="T121" s="201">
        <f>T122+T178+T197+T216+T237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75</v>
      </c>
      <c r="AU121" s="18" t="s">
        <v>131</v>
      </c>
      <c r="BK121" s="202">
        <f>BK122+BK178+BK197+BK216+BK237</f>
        <v>0</v>
      </c>
    </row>
    <row r="122" s="12" customFormat="1" ht="25.92" customHeight="1">
      <c r="A122" s="12"/>
      <c r="B122" s="203"/>
      <c r="C122" s="204"/>
      <c r="D122" s="205" t="s">
        <v>75</v>
      </c>
      <c r="E122" s="206" t="s">
        <v>3798</v>
      </c>
      <c r="F122" s="206" t="s">
        <v>1</v>
      </c>
      <c r="G122" s="204"/>
      <c r="H122" s="204"/>
      <c r="I122" s="207"/>
      <c r="J122" s="208">
        <f>BK122</f>
        <v>0</v>
      </c>
      <c r="K122" s="204"/>
      <c r="L122" s="209"/>
      <c r="M122" s="210"/>
      <c r="N122" s="211"/>
      <c r="O122" s="211"/>
      <c r="P122" s="212">
        <f>SUM(P123:P177)</f>
        <v>0</v>
      </c>
      <c r="Q122" s="211"/>
      <c r="R122" s="212">
        <f>SUM(R123:R177)</f>
        <v>0</v>
      </c>
      <c r="S122" s="211"/>
      <c r="T122" s="213">
        <f>SUM(T123:T177)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4" t="s">
        <v>84</v>
      </c>
      <c r="AT122" s="215" t="s">
        <v>75</v>
      </c>
      <c r="AU122" s="215" t="s">
        <v>76</v>
      </c>
      <c r="AY122" s="214" t="s">
        <v>175</v>
      </c>
      <c r="BK122" s="216">
        <f>SUM(BK123:BK177)</f>
        <v>0</v>
      </c>
    </row>
    <row r="123" s="2" customFormat="1" ht="76.35" customHeight="1">
      <c r="A123" s="39"/>
      <c r="B123" s="40"/>
      <c r="C123" s="219" t="s">
        <v>84</v>
      </c>
      <c r="D123" s="219" t="s">
        <v>177</v>
      </c>
      <c r="E123" s="220" t="s">
        <v>4691</v>
      </c>
      <c r="F123" s="221" t="s">
        <v>4692</v>
      </c>
      <c r="G123" s="222" t="s">
        <v>2748</v>
      </c>
      <c r="H123" s="223">
        <v>1</v>
      </c>
      <c r="I123" s="224"/>
      <c r="J123" s="225">
        <f>ROUND(I123*H123,2)</f>
        <v>0</v>
      </c>
      <c r="K123" s="221" t="s">
        <v>1</v>
      </c>
      <c r="L123" s="45"/>
      <c r="M123" s="226" t="s">
        <v>1</v>
      </c>
      <c r="N123" s="227" t="s">
        <v>41</v>
      </c>
      <c r="O123" s="92"/>
      <c r="P123" s="228">
        <f>O123*H123</f>
        <v>0</v>
      </c>
      <c r="Q123" s="228">
        <v>0</v>
      </c>
      <c r="R123" s="228">
        <f>Q123*H123</f>
        <v>0</v>
      </c>
      <c r="S123" s="228">
        <v>0</v>
      </c>
      <c r="T123" s="229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30" t="s">
        <v>182</v>
      </c>
      <c r="AT123" s="230" t="s">
        <v>177</v>
      </c>
      <c r="AU123" s="230" t="s">
        <v>84</v>
      </c>
      <c r="AY123" s="18" t="s">
        <v>175</v>
      </c>
      <c r="BE123" s="231">
        <f>IF(N123="základní",J123,0)</f>
        <v>0</v>
      </c>
      <c r="BF123" s="231">
        <f>IF(N123="snížená",J123,0)</f>
        <v>0</v>
      </c>
      <c r="BG123" s="231">
        <f>IF(N123="zákl. přenesená",J123,0)</f>
        <v>0</v>
      </c>
      <c r="BH123" s="231">
        <f>IF(N123="sníž. přenesená",J123,0)</f>
        <v>0</v>
      </c>
      <c r="BI123" s="231">
        <f>IF(N123="nulová",J123,0)</f>
        <v>0</v>
      </c>
      <c r="BJ123" s="18" t="s">
        <v>84</v>
      </c>
      <c r="BK123" s="231">
        <f>ROUND(I123*H123,2)</f>
        <v>0</v>
      </c>
      <c r="BL123" s="18" t="s">
        <v>182</v>
      </c>
      <c r="BM123" s="230" t="s">
        <v>86</v>
      </c>
    </row>
    <row r="124" s="13" customFormat="1">
      <c r="A124" s="13"/>
      <c r="B124" s="232"/>
      <c r="C124" s="233"/>
      <c r="D124" s="234" t="s">
        <v>184</v>
      </c>
      <c r="E124" s="235" t="s">
        <v>1</v>
      </c>
      <c r="F124" s="236" t="s">
        <v>4287</v>
      </c>
      <c r="G124" s="233"/>
      <c r="H124" s="237">
        <v>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184</v>
      </c>
      <c r="AU124" s="243" t="s">
        <v>84</v>
      </c>
      <c r="AV124" s="13" t="s">
        <v>86</v>
      </c>
      <c r="AW124" s="13" t="s">
        <v>32</v>
      </c>
      <c r="AX124" s="13" t="s">
        <v>76</v>
      </c>
      <c r="AY124" s="243" t="s">
        <v>175</v>
      </c>
    </row>
    <row r="125" s="15" customFormat="1">
      <c r="A125" s="15"/>
      <c r="B125" s="254"/>
      <c r="C125" s="255"/>
      <c r="D125" s="234" t="s">
        <v>184</v>
      </c>
      <c r="E125" s="256" t="s">
        <v>1</v>
      </c>
      <c r="F125" s="257" t="s">
        <v>201</v>
      </c>
      <c r="G125" s="255"/>
      <c r="H125" s="258">
        <v>1</v>
      </c>
      <c r="I125" s="259"/>
      <c r="J125" s="255"/>
      <c r="K125" s="255"/>
      <c r="L125" s="260"/>
      <c r="M125" s="261"/>
      <c r="N125" s="262"/>
      <c r="O125" s="262"/>
      <c r="P125" s="262"/>
      <c r="Q125" s="262"/>
      <c r="R125" s="262"/>
      <c r="S125" s="262"/>
      <c r="T125" s="263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4" t="s">
        <v>184</v>
      </c>
      <c r="AU125" s="264" t="s">
        <v>84</v>
      </c>
      <c r="AV125" s="15" t="s">
        <v>182</v>
      </c>
      <c r="AW125" s="15" t="s">
        <v>32</v>
      </c>
      <c r="AX125" s="15" t="s">
        <v>84</v>
      </c>
      <c r="AY125" s="264" t="s">
        <v>175</v>
      </c>
    </row>
    <row r="126" s="2" customFormat="1" ht="66.75" customHeight="1">
      <c r="A126" s="39"/>
      <c r="B126" s="40"/>
      <c r="C126" s="219" t="s">
        <v>86</v>
      </c>
      <c r="D126" s="219" t="s">
        <v>177</v>
      </c>
      <c r="E126" s="220" t="s">
        <v>4693</v>
      </c>
      <c r="F126" s="221" t="s">
        <v>4694</v>
      </c>
      <c r="G126" s="222" t="s">
        <v>2748</v>
      </c>
      <c r="H126" s="223">
        <v>1</v>
      </c>
      <c r="I126" s="224"/>
      <c r="J126" s="225">
        <f>ROUND(I126*H126,2)</f>
        <v>0</v>
      </c>
      <c r="K126" s="221" t="s">
        <v>1</v>
      </c>
      <c r="L126" s="45"/>
      <c r="M126" s="226" t="s">
        <v>1</v>
      </c>
      <c r="N126" s="227" t="s">
        <v>41</v>
      </c>
      <c r="O126" s="92"/>
      <c r="P126" s="228">
        <f>O126*H126</f>
        <v>0</v>
      </c>
      <c r="Q126" s="228">
        <v>0</v>
      </c>
      <c r="R126" s="228">
        <f>Q126*H126</f>
        <v>0</v>
      </c>
      <c r="S126" s="228">
        <v>0</v>
      </c>
      <c r="T126" s="229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0" t="s">
        <v>182</v>
      </c>
      <c r="AT126" s="230" t="s">
        <v>177</v>
      </c>
      <c r="AU126" s="230" t="s">
        <v>84</v>
      </c>
      <c r="AY126" s="18" t="s">
        <v>175</v>
      </c>
      <c r="BE126" s="231">
        <f>IF(N126="základní",J126,0)</f>
        <v>0</v>
      </c>
      <c r="BF126" s="231">
        <f>IF(N126="snížená",J126,0)</f>
        <v>0</v>
      </c>
      <c r="BG126" s="231">
        <f>IF(N126="zákl. přenesená",J126,0)</f>
        <v>0</v>
      </c>
      <c r="BH126" s="231">
        <f>IF(N126="sníž. přenesená",J126,0)</f>
        <v>0</v>
      </c>
      <c r="BI126" s="231">
        <f>IF(N126="nulová",J126,0)</f>
        <v>0</v>
      </c>
      <c r="BJ126" s="18" t="s">
        <v>84</v>
      </c>
      <c r="BK126" s="231">
        <f>ROUND(I126*H126,2)</f>
        <v>0</v>
      </c>
      <c r="BL126" s="18" t="s">
        <v>182</v>
      </c>
      <c r="BM126" s="230" t="s">
        <v>182</v>
      </c>
    </row>
    <row r="127" s="13" customFormat="1">
      <c r="A127" s="13"/>
      <c r="B127" s="232"/>
      <c r="C127" s="233"/>
      <c r="D127" s="234" t="s">
        <v>184</v>
      </c>
      <c r="E127" s="235" t="s">
        <v>1</v>
      </c>
      <c r="F127" s="236" t="s">
        <v>4287</v>
      </c>
      <c r="G127" s="233"/>
      <c r="H127" s="237">
        <v>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184</v>
      </c>
      <c r="AU127" s="243" t="s">
        <v>84</v>
      </c>
      <c r="AV127" s="13" t="s">
        <v>86</v>
      </c>
      <c r="AW127" s="13" t="s">
        <v>32</v>
      </c>
      <c r="AX127" s="13" t="s">
        <v>76</v>
      </c>
      <c r="AY127" s="243" t="s">
        <v>175</v>
      </c>
    </row>
    <row r="128" s="15" customFormat="1">
      <c r="A128" s="15"/>
      <c r="B128" s="254"/>
      <c r="C128" s="255"/>
      <c r="D128" s="234" t="s">
        <v>184</v>
      </c>
      <c r="E128" s="256" t="s">
        <v>1</v>
      </c>
      <c r="F128" s="257" t="s">
        <v>201</v>
      </c>
      <c r="G128" s="255"/>
      <c r="H128" s="258">
        <v>1</v>
      </c>
      <c r="I128" s="259"/>
      <c r="J128" s="255"/>
      <c r="K128" s="255"/>
      <c r="L128" s="260"/>
      <c r="M128" s="261"/>
      <c r="N128" s="262"/>
      <c r="O128" s="262"/>
      <c r="P128" s="262"/>
      <c r="Q128" s="262"/>
      <c r="R128" s="262"/>
      <c r="S128" s="262"/>
      <c r="T128" s="263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4" t="s">
        <v>184</v>
      </c>
      <c r="AU128" s="264" t="s">
        <v>84</v>
      </c>
      <c r="AV128" s="15" t="s">
        <v>182</v>
      </c>
      <c r="AW128" s="15" t="s">
        <v>32</v>
      </c>
      <c r="AX128" s="15" t="s">
        <v>84</v>
      </c>
      <c r="AY128" s="264" t="s">
        <v>175</v>
      </c>
    </row>
    <row r="129" s="2" customFormat="1" ht="24.15" customHeight="1">
      <c r="A129" s="39"/>
      <c r="B129" s="40"/>
      <c r="C129" s="219" t="s">
        <v>189</v>
      </c>
      <c r="D129" s="219" t="s">
        <v>177</v>
      </c>
      <c r="E129" s="220" t="s">
        <v>4695</v>
      </c>
      <c r="F129" s="221" t="s">
        <v>4696</v>
      </c>
      <c r="G129" s="222" t="s">
        <v>2748</v>
      </c>
      <c r="H129" s="223">
        <v>1</v>
      </c>
      <c r="I129" s="224"/>
      <c r="J129" s="225">
        <f>ROUND(I129*H129,2)</f>
        <v>0</v>
      </c>
      <c r="K129" s="221" t="s">
        <v>1</v>
      </c>
      <c r="L129" s="45"/>
      <c r="M129" s="226" t="s">
        <v>1</v>
      </c>
      <c r="N129" s="227" t="s">
        <v>41</v>
      </c>
      <c r="O129" s="92"/>
      <c r="P129" s="228">
        <f>O129*H129</f>
        <v>0</v>
      </c>
      <c r="Q129" s="228">
        <v>0</v>
      </c>
      <c r="R129" s="228">
        <f>Q129*H129</f>
        <v>0</v>
      </c>
      <c r="S129" s="228">
        <v>0</v>
      </c>
      <c r="T129" s="229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0" t="s">
        <v>182</v>
      </c>
      <c r="AT129" s="230" t="s">
        <v>177</v>
      </c>
      <c r="AU129" s="230" t="s">
        <v>84</v>
      </c>
      <c r="AY129" s="18" t="s">
        <v>175</v>
      </c>
      <c r="BE129" s="231">
        <f>IF(N129="základní",J129,0)</f>
        <v>0</v>
      </c>
      <c r="BF129" s="231">
        <f>IF(N129="snížená",J129,0)</f>
        <v>0</v>
      </c>
      <c r="BG129" s="231">
        <f>IF(N129="zákl. přenesená",J129,0)</f>
        <v>0</v>
      </c>
      <c r="BH129" s="231">
        <f>IF(N129="sníž. přenesená",J129,0)</f>
        <v>0</v>
      </c>
      <c r="BI129" s="231">
        <f>IF(N129="nulová",J129,0)</f>
        <v>0</v>
      </c>
      <c r="BJ129" s="18" t="s">
        <v>84</v>
      </c>
      <c r="BK129" s="231">
        <f>ROUND(I129*H129,2)</f>
        <v>0</v>
      </c>
      <c r="BL129" s="18" t="s">
        <v>182</v>
      </c>
      <c r="BM129" s="230" t="s">
        <v>207</v>
      </c>
    </row>
    <row r="130" s="13" customFormat="1">
      <c r="A130" s="13"/>
      <c r="B130" s="232"/>
      <c r="C130" s="233"/>
      <c r="D130" s="234" t="s">
        <v>184</v>
      </c>
      <c r="E130" s="235" t="s">
        <v>1</v>
      </c>
      <c r="F130" s="236" t="s">
        <v>4287</v>
      </c>
      <c r="G130" s="233"/>
      <c r="H130" s="237">
        <v>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184</v>
      </c>
      <c r="AU130" s="243" t="s">
        <v>84</v>
      </c>
      <c r="AV130" s="13" t="s">
        <v>86</v>
      </c>
      <c r="AW130" s="13" t="s">
        <v>32</v>
      </c>
      <c r="AX130" s="13" t="s">
        <v>76</v>
      </c>
      <c r="AY130" s="243" t="s">
        <v>175</v>
      </c>
    </row>
    <row r="131" s="15" customFormat="1">
      <c r="A131" s="15"/>
      <c r="B131" s="254"/>
      <c r="C131" s="255"/>
      <c r="D131" s="234" t="s">
        <v>184</v>
      </c>
      <c r="E131" s="256" t="s">
        <v>1</v>
      </c>
      <c r="F131" s="257" t="s">
        <v>201</v>
      </c>
      <c r="G131" s="255"/>
      <c r="H131" s="258">
        <v>1</v>
      </c>
      <c r="I131" s="259"/>
      <c r="J131" s="255"/>
      <c r="K131" s="255"/>
      <c r="L131" s="260"/>
      <c r="M131" s="261"/>
      <c r="N131" s="262"/>
      <c r="O131" s="262"/>
      <c r="P131" s="262"/>
      <c r="Q131" s="262"/>
      <c r="R131" s="262"/>
      <c r="S131" s="262"/>
      <c r="T131" s="263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4" t="s">
        <v>184</v>
      </c>
      <c r="AU131" s="264" t="s">
        <v>84</v>
      </c>
      <c r="AV131" s="15" t="s">
        <v>182</v>
      </c>
      <c r="AW131" s="15" t="s">
        <v>32</v>
      </c>
      <c r="AX131" s="15" t="s">
        <v>84</v>
      </c>
      <c r="AY131" s="264" t="s">
        <v>175</v>
      </c>
    </row>
    <row r="132" s="2" customFormat="1" ht="66.75" customHeight="1">
      <c r="A132" s="39"/>
      <c r="B132" s="40"/>
      <c r="C132" s="219" t="s">
        <v>182</v>
      </c>
      <c r="D132" s="219" t="s">
        <v>177</v>
      </c>
      <c r="E132" s="220" t="s">
        <v>4697</v>
      </c>
      <c r="F132" s="221" t="s">
        <v>4698</v>
      </c>
      <c r="G132" s="222" t="s">
        <v>2748</v>
      </c>
      <c r="H132" s="223">
        <v>1</v>
      </c>
      <c r="I132" s="224"/>
      <c r="J132" s="225">
        <f>ROUND(I132*H132,2)</f>
        <v>0</v>
      </c>
      <c r="K132" s="221" t="s">
        <v>1</v>
      </c>
      <c r="L132" s="45"/>
      <c r="M132" s="226" t="s">
        <v>1</v>
      </c>
      <c r="N132" s="227" t="s">
        <v>41</v>
      </c>
      <c r="O132" s="92"/>
      <c r="P132" s="228">
        <f>O132*H132</f>
        <v>0</v>
      </c>
      <c r="Q132" s="228">
        <v>0</v>
      </c>
      <c r="R132" s="228">
        <f>Q132*H132</f>
        <v>0</v>
      </c>
      <c r="S132" s="228">
        <v>0</v>
      </c>
      <c r="T132" s="229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0" t="s">
        <v>182</v>
      </c>
      <c r="AT132" s="230" t="s">
        <v>177</v>
      </c>
      <c r="AU132" s="230" t="s">
        <v>84</v>
      </c>
      <c r="AY132" s="18" t="s">
        <v>175</v>
      </c>
      <c r="BE132" s="231">
        <f>IF(N132="základní",J132,0)</f>
        <v>0</v>
      </c>
      <c r="BF132" s="231">
        <f>IF(N132="snížená",J132,0)</f>
        <v>0</v>
      </c>
      <c r="BG132" s="231">
        <f>IF(N132="zákl. přenesená",J132,0)</f>
        <v>0</v>
      </c>
      <c r="BH132" s="231">
        <f>IF(N132="sníž. přenesená",J132,0)</f>
        <v>0</v>
      </c>
      <c r="BI132" s="231">
        <f>IF(N132="nulová",J132,0)</f>
        <v>0</v>
      </c>
      <c r="BJ132" s="18" t="s">
        <v>84</v>
      </c>
      <c r="BK132" s="231">
        <f>ROUND(I132*H132,2)</f>
        <v>0</v>
      </c>
      <c r="BL132" s="18" t="s">
        <v>182</v>
      </c>
      <c r="BM132" s="230" t="s">
        <v>216</v>
      </c>
    </row>
    <row r="133" s="13" customFormat="1">
      <c r="A133" s="13"/>
      <c r="B133" s="232"/>
      <c r="C133" s="233"/>
      <c r="D133" s="234" t="s">
        <v>184</v>
      </c>
      <c r="E133" s="235" t="s">
        <v>1</v>
      </c>
      <c r="F133" s="236" t="s">
        <v>4287</v>
      </c>
      <c r="G133" s="233"/>
      <c r="H133" s="237">
        <v>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184</v>
      </c>
      <c r="AU133" s="243" t="s">
        <v>84</v>
      </c>
      <c r="AV133" s="13" t="s">
        <v>86</v>
      </c>
      <c r="AW133" s="13" t="s">
        <v>32</v>
      </c>
      <c r="AX133" s="13" t="s">
        <v>76</v>
      </c>
      <c r="AY133" s="243" t="s">
        <v>175</v>
      </c>
    </row>
    <row r="134" s="15" customFormat="1">
      <c r="A134" s="15"/>
      <c r="B134" s="254"/>
      <c r="C134" s="255"/>
      <c r="D134" s="234" t="s">
        <v>184</v>
      </c>
      <c r="E134" s="256" t="s">
        <v>1</v>
      </c>
      <c r="F134" s="257" t="s">
        <v>201</v>
      </c>
      <c r="G134" s="255"/>
      <c r="H134" s="258">
        <v>1</v>
      </c>
      <c r="I134" s="259"/>
      <c r="J134" s="255"/>
      <c r="K134" s="255"/>
      <c r="L134" s="260"/>
      <c r="M134" s="261"/>
      <c r="N134" s="262"/>
      <c r="O134" s="262"/>
      <c r="P134" s="262"/>
      <c r="Q134" s="262"/>
      <c r="R134" s="262"/>
      <c r="S134" s="262"/>
      <c r="T134" s="263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4" t="s">
        <v>184</v>
      </c>
      <c r="AU134" s="264" t="s">
        <v>84</v>
      </c>
      <c r="AV134" s="15" t="s">
        <v>182</v>
      </c>
      <c r="AW134" s="15" t="s">
        <v>32</v>
      </c>
      <c r="AX134" s="15" t="s">
        <v>84</v>
      </c>
      <c r="AY134" s="264" t="s">
        <v>175</v>
      </c>
    </row>
    <row r="135" s="2" customFormat="1" ht="76.35" customHeight="1">
      <c r="A135" s="39"/>
      <c r="B135" s="40"/>
      <c r="C135" s="219" t="s">
        <v>202</v>
      </c>
      <c r="D135" s="219" t="s">
        <v>177</v>
      </c>
      <c r="E135" s="220" t="s">
        <v>4699</v>
      </c>
      <c r="F135" s="221" t="s">
        <v>4700</v>
      </c>
      <c r="G135" s="222" t="s">
        <v>2748</v>
      </c>
      <c r="H135" s="223">
        <v>1</v>
      </c>
      <c r="I135" s="224"/>
      <c r="J135" s="225">
        <f>ROUND(I135*H135,2)</f>
        <v>0</v>
      </c>
      <c r="K135" s="221" t="s">
        <v>1</v>
      </c>
      <c r="L135" s="45"/>
      <c r="M135" s="226" t="s">
        <v>1</v>
      </c>
      <c r="N135" s="227" t="s">
        <v>41</v>
      </c>
      <c r="O135" s="92"/>
      <c r="P135" s="228">
        <f>O135*H135</f>
        <v>0</v>
      </c>
      <c r="Q135" s="228">
        <v>0</v>
      </c>
      <c r="R135" s="228">
        <f>Q135*H135</f>
        <v>0</v>
      </c>
      <c r="S135" s="228">
        <v>0</v>
      </c>
      <c r="T135" s="229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0" t="s">
        <v>182</v>
      </c>
      <c r="AT135" s="230" t="s">
        <v>177</v>
      </c>
      <c r="AU135" s="230" t="s">
        <v>84</v>
      </c>
      <c r="AY135" s="18" t="s">
        <v>175</v>
      </c>
      <c r="BE135" s="231">
        <f>IF(N135="základní",J135,0)</f>
        <v>0</v>
      </c>
      <c r="BF135" s="231">
        <f>IF(N135="snížená",J135,0)</f>
        <v>0</v>
      </c>
      <c r="BG135" s="231">
        <f>IF(N135="zákl. přenesená",J135,0)</f>
        <v>0</v>
      </c>
      <c r="BH135" s="231">
        <f>IF(N135="sníž. přenesená",J135,0)</f>
        <v>0</v>
      </c>
      <c r="BI135" s="231">
        <f>IF(N135="nulová",J135,0)</f>
        <v>0</v>
      </c>
      <c r="BJ135" s="18" t="s">
        <v>84</v>
      </c>
      <c r="BK135" s="231">
        <f>ROUND(I135*H135,2)</f>
        <v>0</v>
      </c>
      <c r="BL135" s="18" t="s">
        <v>182</v>
      </c>
      <c r="BM135" s="230" t="s">
        <v>226</v>
      </c>
    </row>
    <row r="136" s="2" customFormat="1">
      <c r="A136" s="39"/>
      <c r="B136" s="40"/>
      <c r="C136" s="41"/>
      <c r="D136" s="234" t="s">
        <v>266</v>
      </c>
      <c r="E136" s="41"/>
      <c r="F136" s="275" t="s">
        <v>4701</v>
      </c>
      <c r="G136" s="41"/>
      <c r="H136" s="41"/>
      <c r="I136" s="276"/>
      <c r="J136" s="41"/>
      <c r="K136" s="41"/>
      <c r="L136" s="45"/>
      <c r="M136" s="277"/>
      <c r="N136" s="278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266</v>
      </c>
      <c r="AU136" s="18" t="s">
        <v>84</v>
      </c>
    </row>
    <row r="137" s="13" customFormat="1">
      <c r="A137" s="13"/>
      <c r="B137" s="232"/>
      <c r="C137" s="233"/>
      <c r="D137" s="234" t="s">
        <v>184</v>
      </c>
      <c r="E137" s="235" t="s">
        <v>1</v>
      </c>
      <c r="F137" s="236" t="s">
        <v>4287</v>
      </c>
      <c r="G137" s="233"/>
      <c r="H137" s="237">
        <v>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184</v>
      </c>
      <c r="AU137" s="243" t="s">
        <v>84</v>
      </c>
      <c r="AV137" s="13" t="s">
        <v>86</v>
      </c>
      <c r="AW137" s="13" t="s">
        <v>32</v>
      </c>
      <c r="AX137" s="13" t="s">
        <v>76</v>
      </c>
      <c r="AY137" s="243" t="s">
        <v>175</v>
      </c>
    </row>
    <row r="138" s="15" customFormat="1">
      <c r="A138" s="15"/>
      <c r="B138" s="254"/>
      <c r="C138" s="255"/>
      <c r="D138" s="234" t="s">
        <v>184</v>
      </c>
      <c r="E138" s="256" t="s">
        <v>1</v>
      </c>
      <c r="F138" s="257" t="s">
        <v>201</v>
      </c>
      <c r="G138" s="255"/>
      <c r="H138" s="258">
        <v>1</v>
      </c>
      <c r="I138" s="259"/>
      <c r="J138" s="255"/>
      <c r="K138" s="255"/>
      <c r="L138" s="260"/>
      <c r="M138" s="261"/>
      <c r="N138" s="262"/>
      <c r="O138" s="262"/>
      <c r="P138" s="262"/>
      <c r="Q138" s="262"/>
      <c r="R138" s="262"/>
      <c r="S138" s="262"/>
      <c r="T138" s="263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4" t="s">
        <v>184</v>
      </c>
      <c r="AU138" s="264" t="s">
        <v>84</v>
      </c>
      <c r="AV138" s="15" t="s">
        <v>182</v>
      </c>
      <c r="AW138" s="15" t="s">
        <v>32</v>
      </c>
      <c r="AX138" s="15" t="s">
        <v>84</v>
      </c>
      <c r="AY138" s="264" t="s">
        <v>175</v>
      </c>
    </row>
    <row r="139" s="2" customFormat="1" ht="33" customHeight="1">
      <c r="A139" s="39"/>
      <c r="B139" s="40"/>
      <c r="C139" s="219" t="s">
        <v>207</v>
      </c>
      <c r="D139" s="219" t="s">
        <v>177</v>
      </c>
      <c r="E139" s="220" t="s">
        <v>4702</v>
      </c>
      <c r="F139" s="221" t="s">
        <v>4703</v>
      </c>
      <c r="G139" s="222" t="s">
        <v>2748</v>
      </c>
      <c r="H139" s="223">
        <v>1</v>
      </c>
      <c r="I139" s="224"/>
      <c r="J139" s="225">
        <f>ROUND(I139*H139,2)</f>
        <v>0</v>
      </c>
      <c r="K139" s="221" t="s">
        <v>1</v>
      </c>
      <c r="L139" s="45"/>
      <c r="M139" s="226" t="s">
        <v>1</v>
      </c>
      <c r="N139" s="227" t="s">
        <v>41</v>
      </c>
      <c r="O139" s="92"/>
      <c r="P139" s="228">
        <f>O139*H139</f>
        <v>0</v>
      </c>
      <c r="Q139" s="228">
        <v>0</v>
      </c>
      <c r="R139" s="228">
        <f>Q139*H139</f>
        <v>0</v>
      </c>
      <c r="S139" s="228">
        <v>0</v>
      </c>
      <c r="T139" s="229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0" t="s">
        <v>182</v>
      </c>
      <c r="AT139" s="230" t="s">
        <v>177</v>
      </c>
      <c r="AU139" s="230" t="s">
        <v>84</v>
      </c>
      <c r="AY139" s="18" t="s">
        <v>175</v>
      </c>
      <c r="BE139" s="231">
        <f>IF(N139="základní",J139,0)</f>
        <v>0</v>
      </c>
      <c r="BF139" s="231">
        <f>IF(N139="snížená",J139,0)</f>
        <v>0</v>
      </c>
      <c r="BG139" s="231">
        <f>IF(N139="zákl. přenesená",J139,0)</f>
        <v>0</v>
      </c>
      <c r="BH139" s="231">
        <f>IF(N139="sníž. přenesená",J139,0)</f>
        <v>0</v>
      </c>
      <c r="BI139" s="231">
        <f>IF(N139="nulová",J139,0)</f>
        <v>0</v>
      </c>
      <c r="BJ139" s="18" t="s">
        <v>84</v>
      </c>
      <c r="BK139" s="231">
        <f>ROUND(I139*H139,2)</f>
        <v>0</v>
      </c>
      <c r="BL139" s="18" t="s">
        <v>182</v>
      </c>
      <c r="BM139" s="230" t="s">
        <v>8</v>
      </c>
    </row>
    <row r="140" s="13" customFormat="1">
      <c r="A140" s="13"/>
      <c r="B140" s="232"/>
      <c r="C140" s="233"/>
      <c r="D140" s="234" t="s">
        <v>184</v>
      </c>
      <c r="E140" s="235" t="s">
        <v>1</v>
      </c>
      <c r="F140" s="236" t="s">
        <v>4287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184</v>
      </c>
      <c r="AU140" s="243" t="s">
        <v>84</v>
      </c>
      <c r="AV140" s="13" t="s">
        <v>86</v>
      </c>
      <c r="AW140" s="13" t="s">
        <v>32</v>
      </c>
      <c r="AX140" s="13" t="s">
        <v>76</v>
      </c>
      <c r="AY140" s="243" t="s">
        <v>175</v>
      </c>
    </row>
    <row r="141" s="15" customFormat="1">
      <c r="A141" s="15"/>
      <c r="B141" s="254"/>
      <c r="C141" s="255"/>
      <c r="D141" s="234" t="s">
        <v>184</v>
      </c>
      <c r="E141" s="256" t="s">
        <v>1</v>
      </c>
      <c r="F141" s="257" t="s">
        <v>201</v>
      </c>
      <c r="G141" s="255"/>
      <c r="H141" s="258">
        <v>1</v>
      </c>
      <c r="I141" s="259"/>
      <c r="J141" s="255"/>
      <c r="K141" s="255"/>
      <c r="L141" s="260"/>
      <c r="M141" s="261"/>
      <c r="N141" s="262"/>
      <c r="O141" s="262"/>
      <c r="P141" s="262"/>
      <c r="Q141" s="262"/>
      <c r="R141" s="262"/>
      <c r="S141" s="262"/>
      <c r="T141" s="263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4" t="s">
        <v>184</v>
      </c>
      <c r="AU141" s="264" t="s">
        <v>84</v>
      </c>
      <c r="AV141" s="15" t="s">
        <v>182</v>
      </c>
      <c r="AW141" s="15" t="s">
        <v>32</v>
      </c>
      <c r="AX141" s="15" t="s">
        <v>84</v>
      </c>
      <c r="AY141" s="264" t="s">
        <v>175</v>
      </c>
    </row>
    <row r="142" s="2" customFormat="1" ht="76.35" customHeight="1">
      <c r="A142" s="39"/>
      <c r="B142" s="40"/>
      <c r="C142" s="219" t="s">
        <v>211</v>
      </c>
      <c r="D142" s="219" t="s">
        <v>177</v>
      </c>
      <c r="E142" s="220" t="s">
        <v>4704</v>
      </c>
      <c r="F142" s="221" t="s">
        <v>4705</v>
      </c>
      <c r="G142" s="222" t="s">
        <v>2748</v>
      </c>
      <c r="H142" s="223">
        <v>1</v>
      </c>
      <c r="I142" s="224"/>
      <c r="J142" s="225">
        <f>ROUND(I142*H142,2)</f>
        <v>0</v>
      </c>
      <c r="K142" s="221" t="s">
        <v>1</v>
      </c>
      <c r="L142" s="45"/>
      <c r="M142" s="226" t="s">
        <v>1</v>
      </c>
      <c r="N142" s="227" t="s">
        <v>41</v>
      </c>
      <c r="O142" s="92"/>
      <c r="P142" s="228">
        <f>O142*H142</f>
        <v>0</v>
      </c>
      <c r="Q142" s="228">
        <v>0</v>
      </c>
      <c r="R142" s="228">
        <f>Q142*H142</f>
        <v>0</v>
      </c>
      <c r="S142" s="228">
        <v>0</v>
      </c>
      <c r="T142" s="229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0" t="s">
        <v>182</v>
      </c>
      <c r="AT142" s="230" t="s">
        <v>177</v>
      </c>
      <c r="AU142" s="230" t="s">
        <v>84</v>
      </c>
      <c r="AY142" s="18" t="s">
        <v>175</v>
      </c>
      <c r="BE142" s="231">
        <f>IF(N142="základní",J142,0)</f>
        <v>0</v>
      </c>
      <c r="BF142" s="231">
        <f>IF(N142="snížená",J142,0)</f>
        <v>0</v>
      </c>
      <c r="BG142" s="231">
        <f>IF(N142="zákl. přenesená",J142,0)</f>
        <v>0</v>
      </c>
      <c r="BH142" s="231">
        <f>IF(N142="sníž. přenesená",J142,0)</f>
        <v>0</v>
      </c>
      <c r="BI142" s="231">
        <f>IF(N142="nulová",J142,0)</f>
        <v>0</v>
      </c>
      <c r="BJ142" s="18" t="s">
        <v>84</v>
      </c>
      <c r="BK142" s="231">
        <f>ROUND(I142*H142,2)</f>
        <v>0</v>
      </c>
      <c r="BL142" s="18" t="s">
        <v>182</v>
      </c>
      <c r="BM142" s="230" t="s">
        <v>246</v>
      </c>
    </row>
    <row r="143" s="13" customFormat="1">
      <c r="A143" s="13"/>
      <c r="B143" s="232"/>
      <c r="C143" s="233"/>
      <c r="D143" s="234" t="s">
        <v>184</v>
      </c>
      <c r="E143" s="235" t="s">
        <v>1</v>
      </c>
      <c r="F143" s="236" t="s">
        <v>4287</v>
      </c>
      <c r="G143" s="233"/>
      <c r="H143" s="237">
        <v>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184</v>
      </c>
      <c r="AU143" s="243" t="s">
        <v>84</v>
      </c>
      <c r="AV143" s="13" t="s">
        <v>86</v>
      </c>
      <c r="AW143" s="13" t="s">
        <v>32</v>
      </c>
      <c r="AX143" s="13" t="s">
        <v>76</v>
      </c>
      <c r="AY143" s="243" t="s">
        <v>175</v>
      </c>
    </row>
    <row r="144" s="15" customFormat="1">
      <c r="A144" s="15"/>
      <c r="B144" s="254"/>
      <c r="C144" s="255"/>
      <c r="D144" s="234" t="s">
        <v>184</v>
      </c>
      <c r="E144" s="256" t="s">
        <v>1</v>
      </c>
      <c r="F144" s="257" t="s">
        <v>201</v>
      </c>
      <c r="G144" s="255"/>
      <c r="H144" s="258">
        <v>1</v>
      </c>
      <c r="I144" s="259"/>
      <c r="J144" s="255"/>
      <c r="K144" s="255"/>
      <c r="L144" s="260"/>
      <c r="M144" s="261"/>
      <c r="N144" s="262"/>
      <c r="O144" s="262"/>
      <c r="P144" s="262"/>
      <c r="Q144" s="262"/>
      <c r="R144" s="262"/>
      <c r="S144" s="262"/>
      <c r="T144" s="263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4" t="s">
        <v>184</v>
      </c>
      <c r="AU144" s="264" t="s">
        <v>84</v>
      </c>
      <c r="AV144" s="15" t="s">
        <v>182</v>
      </c>
      <c r="AW144" s="15" t="s">
        <v>32</v>
      </c>
      <c r="AX144" s="15" t="s">
        <v>84</v>
      </c>
      <c r="AY144" s="264" t="s">
        <v>175</v>
      </c>
    </row>
    <row r="145" s="2" customFormat="1" ht="78" customHeight="1">
      <c r="A145" s="39"/>
      <c r="B145" s="40"/>
      <c r="C145" s="219" t="s">
        <v>216</v>
      </c>
      <c r="D145" s="219" t="s">
        <v>177</v>
      </c>
      <c r="E145" s="220" t="s">
        <v>4706</v>
      </c>
      <c r="F145" s="221" t="s">
        <v>4707</v>
      </c>
      <c r="G145" s="222" t="s">
        <v>2748</v>
      </c>
      <c r="H145" s="223">
        <v>1</v>
      </c>
      <c r="I145" s="224"/>
      <c r="J145" s="225">
        <f>ROUND(I145*H145,2)</f>
        <v>0</v>
      </c>
      <c r="K145" s="221" t="s">
        <v>1</v>
      </c>
      <c r="L145" s="45"/>
      <c r="M145" s="226" t="s">
        <v>1</v>
      </c>
      <c r="N145" s="227" t="s">
        <v>41</v>
      </c>
      <c r="O145" s="92"/>
      <c r="P145" s="228">
        <f>O145*H145</f>
        <v>0</v>
      </c>
      <c r="Q145" s="228">
        <v>0</v>
      </c>
      <c r="R145" s="228">
        <f>Q145*H145</f>
        <v>0</v>
      </c>
      <c r="S145" s="228">
        <v>0</v>
      </c>
      <c r="T145" s="229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0" t="s">
        <v>182</v>
      </c>
      <c r="AT145" s="230" t="s">
        <v>177</v>
      </c>
      <c r="AU145" s="230" t="s">
        <v>84</v>
      </c>
      <c r="AY145" s="18" t="s">
        <v>175</v>
      </c>
      <c r="BE145" s="231">
        <f>IF(N145="základní",J145,0)</f>
        <v>0</v>
      </c>
      <c r="BF145" s="231">
        <f>IF(N145="snížená",J145,0)</f>
        <v>0</v>
      </c>
      <c r="BG145" s="231">
        <f>IF(N145="zákl. přenesená",J145,0)</f>
        <v>0</v>
      </c>
      <c r="BH145" s="231">
        <f>IF(N145="sníž. přenesená",J145,0)</f>
        <v>0</v>
      </c>
      <c r="BI145" s="231">
        <f>IF(N145="nulová",J145,0)</f>
        <v>0</v>
      </c>
      <c r="BJ145" s="18" t="s">
        <v>84</v>
      </c>
      <c r="BK145" s="231">
        <f>ROUND(I145*H145,2)</f>
        <v>0</v>
      </c>
      <c r="BL145" s="18" t="s">
        <v>182</v>
      </c>
      <c r="BM145" s="230" t="s">
        <v>262</v>
      </c>
    </row>
    <row r="146" s="13" customFormat="1">
      <c r="A146" s="13"/>
      <c r="B146" s="232"/>
      <c r="C146" s="233"/>
      <c r="D146" s="234" t="s">
        <v>184</v>
      </c>
      <c r="E146" s="235" t="s">
        <v>1</v>
      </c>
      <c r="F146" s="236" t="s">
        <v>4708</v>
      </c>
      <c r="G146" s="233"/>
      <c r="H146" s="237">
        <v>1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184</v>
      </c>
      <c r="AU146" s="243" t="s">
        <v>84</v>
      </c>
      <c r="AV146" s="13" t="s">
        <v>86</v>
      </c>
      <c r="AW146" s="13" t="s">
        <v>32</v>
      </c>
      <c r="AX146" s="13" t="s">
        <v>76</v>
      </c>
      <c r="AY146" s="243" t="s">
        <v>175</v>
      </c>
    </row>
    <row r="147" s="15" customFormat="1">
      <c r="A147" s="15"/>
      <c r="B147" s="254"/>
      <c r="C147" s="255"/>
      <c r="D147" s="234" t="s">
        <v>184</v>
      </c>
      <c r="E147" s="256" t="s">
        <v>1</v>
      </c>
      <c r="F147" s="257" t="s">
        <v>201</v>
      </c>
      <c r="G147" s="255"/>
      <c r="H147" s="258">
        <v>1</v>
      </c>
      <c r="I147" s="259"/>
      <c r="J147" s="255"/>
      <c r="K147" s="255"/>
      <c r="L147" s="260"/>
      <c r="M147" s="261"/>
      <c r="N147" s="262"/>
      <c r="O147" s="262"/>
      <c r="P147" s="262"/>
      <c r="Q147" s="262"/>
      <c r="R147" s="262"/>
      <c r="S147" s="262"/>
      <c r="T147" s="263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4" t="s">
        <v>184</v>
      </c>
      <c r="AU147" s="264" t="s">
        <v>84</v>
      </c>
      <c r="AV147" s="15" t="s">
        <v>182</v>
      </c>
      <c r="AW147" s="15" t="s">
        <v>32</v>
      </c>
      <c r="AX147" s="15" t="s">
        <v>84</v>
      </c>
      <c r="AY147" s="264" t="s">
        <v>175</v>
      </c>
    </row>
    <row r="148" s="2" customFormat="1" ht="37.8" customHeight="1">
      <c r="A148" s="39"/>
      <c r="B148" s="40"/>
      <c r="C148" s="219" t="s">
        <v>221</v>
      </c>
      <c r="D148" s="219" t="s">
        <v>177</v>
      </c>
      <c r="E148" s="220" t="s">
        <v>4709</v>
      </c>
      <c r="F148" s="221" t="s">
        <v>4710</v>
      </c>
      <c r="G148" s="222" t="s">
        <v>2748</v>
      </c>
      <c r="H148" s="223">
        <v>1</v>
      </c>
      <c r="I148" s="224"/>
      <c r="J148" s="225">
        <f>ROUND(I148*H148,2)</f>
        <v>0</v>
      </c>
      <c r="K148" s="221" t="s">
        <v>1</v>
      </c>
      <c r="L148" s="45"/>
      <c r="M148" s="226" t="s">
        <v>1</v>
      </c>
      <c r="N148" s="227" t="s">
        <v>41</v>
      </c>
      <c r="O148" s="92"/>
      <c r="P148" s="228">
        <f>O148*H148</f>
        <v>0</v>
      </c>
      <c r="Q148" s="228">
        <v>0</v>
      </c>
      <c r="R148" s="228">
        <f>Q148*H148</f>
        <v>0</v>
      </c>
      <c r="S148" s="228">
        <v>0</v>
      </c>
      <c r="T148" s="229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0" t="s">
        <v>182</v>
      </c>
      <c r="AT148" s="230" t="s">
        <v>177</v>
      </c>
      <c r="AU148" s="230" t="s">
        <v>84</v>
      </c>
      <c r="AY148" s="18" t="s">
        <v>175</v>
      </c>
      <c r="BE148" s="231">
        <f>IF(N148="základní",J148,0)</f>
        <v>0</v>
      </c>
      <c r="BF148" s="231">
        <f>IF(N148="snížená",J148,0)</f>
        <v>0</v>
      </c>
      <c r="BG148" s="231">
        <f>IF(N148="zákl. přenesená",J148,0)</f>
        <v>0</v>
      </c>
      <c r="BH148" s="231">
        <f>IF(N148="sníž. přenesená",J148,0)</f>
        <v>0</v>
      </c>
      <c r="BI148" s="231">
        <f>IF(N148="nulová",J148,0)</f>
        <v>0</v>
      </c>
      <c r="BJ148" s="18" t="s">
        <v>84</v>
      </c>
      <c r="BK148" s="231">
        <f>ROUND(I148*H148,2)</f>
        <v>0</v>
      </c>
      <c r="BL148" s="18" t="s">
        <v>182</v>
      </c>
      <c r="BM148" s="230" t="s">
        <v>281</v>
      </c>
    </row>
    <row r="149" s="13" customFormat="1">
      <c r="A149" s="13"/>
      <c r="B149" s="232"/>
      <c r="C149" s="233"/>
      <c r="D149" s="234" t="s">
        <v>184</v>
      </c>
      <c r="E149" s="235" t="s">
        <v>1</v>
      </c>
      <c r="F149" s="236" t="s">
        <v>4287</v>
      </c>
      <c r="G149" s="233"/>
      <c r="H149" s="237">
        <v>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184</v>
      </c>
      <c r="AU149" s="243" t="s">
        <v>84</v>
      </c>
      <c r="AV149" s="13" t="s">
        <v>86</v>
      </c>
      <c r="AW149" s="13" t="s">
        <v>32</v>
      </c>
      <c r="AX149" s="13" t="s">
        <v>76</v>
      </c>
      <c r="AY149" s="243" t="s">
        <v>175</v>
      </c>
    </row>
    <row r="150" s="15" customFormat="1">
      <c r="A150" s="15"/>
      <c r="B150" s="254"/>
      <c r="C150" s="255"/>
      <c r="D150" s="234" t="s">
        <v>184</v>
      </c>
      <c r="E150" s="256" t="s">
        <v>1</v>
      </c>
      <c r="F150" s="257" t="s">
        <v>201</v>
      </c>
      <c r="G150" s="255"/>
      <c r="H150" s="258">
        <v>1</v>
      </c>
      <c r="I150" s="259"/>
      <c r="J150" s="255"/>
      <c r="K150" s="255"/>
      <c r="L150" s="260"/>
      <c r="M150" s="261"/>
      <c r="N150" s="262"/>
      <c r="O150" s="262"/>
      <c r="P150" s="262"/>
      <c r="Q150" s="262"/>
      <c r="R150" s="262"/>
      <c r="S150" s="262"/>
      <c r="T150" s="263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4" t="s">
        <v>184</v>
      </c>
      <c r="AU150" s="264" t="s">
        <v>84</v>
      </c>
      <c r="AV150" s="15" t="s">
        <v>182</v>
      </c>
      <c r="AW150" s="15" t="s">
        <v>32</v>
      </c>
      <c r="AX150" s="15" t="s">
        <v>84</v>
      </c>
      <c r="AY150" s="264" t="s">
        <v>175</v>
      </c>
    </row>
    <row r="151" s="2" customFormat="1" ht="76.35" customHeight="1">
      <c r="A151" s="39"/>
      <c r="B151" s="40"/>
      <c r="C151" s="219" t="s">
        <v>226</v>
      </c>
      <c r="D151" s="219" t="s">
        <v>177</v>
      </c>
      <c r="E151" s="220" t="s">
        <v>4711</v>
      </c>
      <c r="F151" s="221" t="s">
        <v>4712</v>
      </c>
      <c r="G151" s="222" t="s">
        <v>2748</v>
      </c>
      <c r="H151" s="223">
        <v>1</v>
      </c>
      <c r="I151" s="224"/>
      <c r="J151" s="225">
        <f>ROUND(I151*H151,2)</f>
        <v>0</v>
      </c>
      <c r="K151" s="221" t="s">
        <v>1</v>
      </c>
      <c r="L151" s="45"/>
      <c r="M151" s="226" t="s">
        <v>1</v>
      </c>
      <c r="N151" s="227" t="s">
        <v>41</v>
      </c>
      <c r="O151" s="92"/>
      <c r="P151" s="228">
        <f>O151*H151</f>
        <v>0</v>
      </c>
      <c r="Q151" s="228">
        <v>0</v>
      </c>
      <c r="R151" s="228">
        <f>Q151*H151</f>
        <v>0</v>
      </c>
      <c r="S151" s="228">
        <v>0</v>
      </c>
      <c r="T151" s="229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0" t="s">
        <v>182</v>
      </c>
      <c r="AT151" s="230" t="s">
        <v>177</v>
      </c>
      <c r="AU151" s="230" t="s">
        <v>84</v>
      </c>
      <c r="AY151" s="18" t="s">
        <v>175</v>
      </c>
      <c r="BE151" s="231">
        <f>IF(N151="základní",J151,0)</f>
        <v>0</v>
      </c>
      <c r="BF151" s="231">
        <f>IF(N151="snížená",J151,0)</f>
        <v>0</v>
      </c>
      <c r="BG151" s="231">
        <f>IF(N151="zákl. přenesená",J151,0)</f>
        <v>0</v>
      </c>
      <c r="BH151" s="231">
        <f>IF(N151="sníž. přenesená",J151,0)</f>
        <v>0</v>
      </c>
      <c r="BI151" s="231">
        <f>IF(N151="nulová",J151,0)</f>
        <v>0</v>
      </c>
      <c r="BJ151" s="18" t="s">
        <v>84</v>
      </c>
      <c r="BK151" s="231">
        <f>ROUND(I151*H151,2)</f>
        <v>0</v>
      </c>
      <c r="BL151" s="18" t="s">
        <v>182</v>
      </c>
      <c r="BM151" s="230" t="s">
        <v>294</v>
      </c>
    </row>
    <row r="152" s="13" customFormat="1">
      <c r="A152" s="13"/>
      <c r="B152" s="232"/>
      <c r="C152" s="233"/>
      <c r="D152" s="234" t="s">
        <v>184</v>
      </c>
      <c r="E152" s="235" t="s">
        <v>1</v>
      </c>
      <c r="F152" s="236" t="s">
        <v>4287</v>
      </c>
      <c r="G152" s="233"/>
      <c r="H152" s="237">
        <v>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184</v>
      </c>
      <c r="AU152" s="243" t="s">
        <v>84</v>
      </c>
      <c r="AV152" s="13" t="s">
        <v>86</v>
      </c>
      <c r="AW152" s="13" t="s">
        <v>32</v>
      </c>
      <c r="AX152" s="13" t="s">
        <v>76</v>
      </c>
      <c r="AY152" s="243" t="s">
        <v>175</v>
      </c>
    </row>
    <row r="153" s="15" customFormat="1">
      <c r="A153" s="15"/>
      <c r="B153" s="254"/>
      <c r="C153" s="255"/>
      <c r="D153" s="234" t="s">
        <v>184</v>
      </c>
      <c r="E153" s="256" t="s">
        <v>1</v>
      </c>
      <c r="F153" s="257" t="s">
        <v>201</v>
      </c>
      <c r="G153" s="255"/>
      <c r="H153" s="258">
        <v>1</v>
      </c>
      <c r="I153" s="259"/>
      <c r="J153" s="255"/>
      <c r="K153" s="255"/>
      <c r="L153" s="260"/>
      <c r="M153" s="261"/>
      <c r="N153" s="262"/>
      <c r="O153" s="262"/>
      <c r="P153" s="262"/>
      <c r="Q153" s="262"/>
      <c r="R153" s="262"/>
      <c r="S153" s="262"/>
      <c r="T153" s="263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4" t="s">
        <v>184</v>
      </c>
      <c r="AU153" s="264" t="s">
        <v>84</v>
      </c>
      <c r="AV153" s="15" t="s">
        <v>182</v>
      </c>
      <c r="AW153" s="15" t="s">
        <v>32</v>
      </c>
      <c r="AX153" s="15" t="s">
        <v>84</v>
      </c>
      <c r="AY153" s="264" t="s">
        <v>175</v>
      </c>
    </row>
    <row r="154" s="2" customFormat="1" ht="55.5" customHeight="1">
      <c r="A154" s="39"/>
      <c r="B154" s="40"/>
      <c r="C154" s="219" t="s">
        <v>231</v>
      </c>
      <c r="D154" s="219" t="s">
        <v>177</v>
      </c>
      <c r="E154" s="220" t="s">
        <v>4713</v>
      </c>
      <c r="F154" s="221" t="s">
        <v>4714</v>
      </c>
      <c r="G154" s="222" t="s">
        <v>2748</v>
      </c>
      <c r="H154" s="223">
        <v>1</v>
      </c>
      <c r="I154" s="224"/>
      <c r="J154" s="225">
        <f>ROUND(I154*H154,2)</f>
        <v>0</v>
      </c>
      <c r="K154" s="221" t="s">
        <v>1</v>
      </c>
      <c r="L154" s="45"/>
      <c r="M154" s="226" t="s">
        <v>1</v>
      </c>
      <c r="N154" s="227" t="s">
        <v>41</v>
      </c>
      <c r="O154" s="92"/>
      <c r="P154" s="228">
        <f>O154*H154</f>
        <v>0</v>
      </c>
      <c r="Q154" s="228">
        <v>0</v>
      </c>
      <c r="R154" s="228">
        <f>Q154*H154</f>
        <v>0</v>
      </c>
      <c r="S154" s="228">
        <v>0</v>
      </c>
      <c r="T154" s="229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0" t="s">
        <v>182</v>
      </c>
      <c r="AT154" s="230" t="s">
        <v>177</v>
      </c>
      <c r="AU154" s="230" t="s">
        <v>84</v>
      </c>
      <c r="AY154" s="18" t="s">
        <v>175</v>
      </c>
      <c r="BE154" s="231">
        <f>IF(N154="základní",J154,0)</f>
        <v>0</v>
      </c>
      <c r="BF154" s="231">
        <f>IF(N154="snížená",J154,0)</f>
        <v>0</v>
      </c>
      <c r="BG154" s="231">
        <f>IF(N154="zákl. přenesená",J154,0)</f>
        <v>0</v>
      </c>
      <c r="BH154" s="231">
        <f>IF(N154="sníž. přenesená",J154,0)</f>
        <v>0</v>
      </c>
      <c r="BI154" s="231">
        <f>IF(N154="nulová",J154,0)</f>
        <v>0</v>
      </c>
      <c r="BJ154" s="18" t="s">
        <v>84</v>
      </c>
      <c r="BK154" s="231">
        <f>ROUND(I154*H154,2)</f>
        <v>0</v>
      </c>
      <c r="BL154" s="18" t="s">
        <v>182</v>
      </c>
      <c r="BM154" s="230" t="s">
        <v>302</v>
      </c>
    </row>
    <row r="155" s="13" customFormat="1">
      <c r="A155" s="13"/>
      <c r="B155" s="232"/>
      <c r="C155" s="233"/>
      <c r="D155" s="234" t="s">
        <v>184</v>
      </c>
      <c r="E155" s="235" t="s">
        <v>1</v>
      </c>
      <c r="F155" s="236" t="s">
        <v>4287</v>
      </c>
      <c r="G155" s="233"/>
      <c r="H155" s="237">
        <v>1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184</v>
      </c>
      <c r="AU155" s="243" t="s">
        <v>84</v>
      </c>
      <c r="AV155" s="13" t="s">
        <v>86</v>
      </c>
      <c r="AW155" s="13" t="s">
        <v>32</v>
      </c>
      <c r="AX155" s="13" t="s">
        <v>76</v>
      </c>
      <c r="AY155" s="243" t="s">
        <v>175</v>
      </c>
    </row>
    <row r="156" s="15" customFormat="1">
      <c r="A156" s="15"/>
      <c r="B156" s="254"/>
      <c r="C156" s="255"/>
      <c r="D156" s="234" t="s">
        <v>184</v>
      </c>
      <c r="E156" s="256" t="s">
        <v>1</v>
      </c>
      <c r="F156" s="257" t="s">
        <v>201</v>
      </c>
      <c r="G156" s="255"/>
      <c r="H156" s="258">
        <v>1</v>
      </c>
      <c r="I156" s="259"/>
      <c r="J156" s="255"/>
      <c r="K156" s="255"/>
      <c r="L156" s="260"/>
      <c r="M156" s="261"/>
      <c r="N156" s="262"/>
      <c r="O156" s="262"/>
      <c r="P156" s="262"/>
      <c r="Q156" s="262"/>
      <c r="R156" s="262"/>
      <c r="S156" s="262"/>
      <c r="T156" s="263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4" t="s">
        <v>184</v>
      </c>
      <c r="AU156" s="264" t="s">
        <v>84</v>
      </c>
      <c r="AV156" s="15" t="s">
        <v>182</v>
      </c>
      <c r="AW156" s="15" t="s">
        <v>32</v>
      </c>
      <c r="AX156" s="15" t="s">
        <v>84</v>
      </c>
      <c r="AY156" s="264" t="s">
        <v>175</v>
      </c>
    </row>
    <row r="157" s="2" customFormat="1" ht="66.75" customHeight="1">
      <c r="A157" s="39"/>
      <c r="B157" s="40"/>
      <c r="C157" s="219" t="s">
        <v>307</v>
      </c>
      <c r="D157" s="219" t="s">
        <v>177</v>
      </c>
      <c r="E157" s="220" t="s">
        <v>4715</v>
      </c>
      <c r="F157" s="221" t="s">
        <v>4716</v>
      </c>
      <c r="G157" s="222" t="s">
        <v>2748</v>
      </c>
      <c r="H157" s="223">
        <v>1</v>
      </c>
      <c r="I157" s="224"/>
      <c r="J157" s="225">
        <f>ROUND(I157*H157,2)</f>
        <v>0</v>
      </c>
      <c r="K157" s="221" t="s">
        <v>1</v>
      </c>
      <c r="L157" s="45"/>
      <c r="M157" s="226" t="s">
        <v>1</v>
      </c>
      <c r="N157" s="227" t="s">
        <v>41</v>
      </c>
      <c r="O157" s="92"/>
      <c r="P157" s="228">
        <f>O157*H157</f>
        <v>0</v>
      </c>
      <c r="Q157" s="228">
        <v>0</v>
      </c>
      <c r="R157" s="228">
        <f>Q157*H157</f>
        <v>0</v>
      </c>
      <c r="S157" s="228">
        <v>0</v>
      </c>
      <c r="T157" s="229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0" t="s">
        <v>182</v>
      </c>
      <c r="AT157" s="230" t="s">
        <v>177</v>
      </c>
      <c r="AU157" s="230" t="s">
        <v>84</v>
      </c>
      <c r="AY157" s="18" t="s">
        <v>175</v>
      </c>
      <c r="BE157" s="231">
        <f>IF(N157="základní",J157,0)</f>
        <v>0</v>
      </c>
      <c r="BF157" s="231">
        <f>IF(N157="snížená",J157,0)</f>
        <v>0</v>
      </c>
      <c r="BG157" s="231">
        <f>IF(N157="zákl. přenesená",J157,0)</f>
        <v>0</v>
      </c>
      <c r="BH157" s="231">
        <f>IF(N157="sníž. přenesená",J157,0)</f>
        <v>0</v>
      </c>
      <c r="BI157" s="231">
        <f>IF(N157="nulová",J157,0)</f>
        <v>0</v>
      </c>
      <c r="BJ157" s="18" t="s">
        <v>84</v>
      </c>
      <c r="BK157" s="231">
        <f>ROUND(I157*H157,2)</f>
        <v>0</v>
      </c>
      <c r="BL157" s="18" t="s">
        <v>182</v>
      </c>
      <c r="BM157" s="230" t="s">
        <v>312</v>
      </c>
    </row>
    <row r="158" s="13" customFormat="1">
      <c r="A158" s="13"/>
      <c r="B158" s="232"/>
      <c r="C158" s="233"/>
      <c r="D158" s="234" t="s">
        <v>184</v>
      </c>
      <c r="E158" s="235" t="s">
        <v>1</v>
      </c>
      <c r="F158" s="236" t="s">
        <v>4287</v>
      </c>
      <c r="G158" s="233"/>
      <c r="H158" s="237">
        <v>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184</v>
      </c>
      <c r="AU158" s="243" t="s">
        <v>84</v>
      </c>
      <c r="AV158" s="13" t="s">
        <v>86</v>
      </c>
      <c r="AW158" s="13" t="s">
        <v>32</v>
      </c>
      <c r="AX158" s="13" t="s">
        <v>76</v>
      </c>
      <c r="AY158" s="243" t="s">
        <v>175</v>
      </c>
    </row>
    <row r="159" s="15" customFormat="1">
      <c r="A159" s="15"/>
      <c r="B159" s="254"/>
      <c r="C159" s="255"/>
      <c r="D159" s="234" t="s">
        <v>184</v>
      </c>
      <c r="E159" s="256" t="s">
        <v>1</v>
      </c>
      <c r="F159" s="257" t="s">
        <v>201</v>
      </c>
      <c r="G159" s="255"/>
      <c r="H159" s="258">
        <v>1</v>
      </c>
      <c r="I159" s="259"/>
      <c r="J159" s="255"/>
      <c r="K159" s="255"/>
      <c r="L159" s="260"/>
      <c r="M159" s="261"/>
      <c r="N159" s="262"/>
      <c r="O159" s="262"/>
      <c r="P159" s="262"/>
      <c r="Q159" s="262"/>
      <c r="R159" s="262"/>
      <c r="S159" s="262"/>
      <c r="T159" s="263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4" t="s">
        <v>184</v>
      </c>
      <c r="AU159" s="264" t="s">
        <v>84</v>
      </c>
      <c r="AV159" s="15" t="s">
        <v>182</v>
      </c>
      <c r="AW159" s="15" t="s">
        <v>32</v>
      </c>
      <c r="AX159" s="15" t="s">
        <v>84</v>
      </c>
      <c r="AY159" s="264" t="s">
        <v>175</v>
      </c>
    </row>
    <row r="160" s="2" customFormat="1" ht="24.15" customHeight="1">
      <c r="A160" s="39"/>
      <c r="B160" s="40"/>
      <c r="C160" s="219" t="s">
        <v>8</v>
      </c>
      <c r="D160" s="219" t="s">
        <v>177</v>
      </c>
      <c r="E160" s="220" t="s">
        <v>4717</v>
      </c>
      <c r="F160" s="221" t="s">
        <v>4718</v>
      </c>
      <c r="G160" s="222" t="s">
        <v>2748</v>
      </c>
      <c r="H160" s="223">
        <v>1</v>
      </c>
      <c r="I160" s="224"/>
      <c r="J160" s="225">
        <f>ROUND(I160*H160,2)</f>
        <v>0</v>
      </c>
      <c r="K160" s="221" t="s">
        <v>1</v>
      </c>
      <c r="L160" s="45"/>
      <c r="M160" s="226" t="s">
        <v>1</v>
      </c>
      <c r="N160" s="227" t="s">
        <v>41</v>
      </c>
      <c r="O160" s="92"/>
      <c r="P160" s="228">
        <f>O160*H160</f>
        <v>0</v>
      </c>
      <c r="Q160" s="228">
        <v>0</v>
      </c>
      <c r="R160" s="228">
        <f>Q160*H160</f>
        <v>0</v>
      </c>
      <c r="S160" s="228">
        <v>0</v>
      </c>
      <c r="T160" s="229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0" t="s">
        <v>182</v>
      </c>
      <c r="AT160" s="230" t="s">
        <v>177</v>
      </c>
      <c r="AU160" s="230" t="s">
        <v>84</v>
      </c>
      <c r="AY160" s="18" t="s">
        <v>175</v>
      </c>
      <c r="BE160" s="231">
        <f>IF(N160="základní",J160,0)</f>
        <v>0</v>
      </c>
      <c r="BF160" s="231">
        <f>IF(N160="snížená",J160,0)</f>
        <v>0</v>
      </c>
      <c r="BG160" s="231">
        <f>IF(N160="zákl. přenesená",J160,0)</f>
        <v>0</v>
      </c>
      <c r="BH160" s="231">
        <f>IF(N160="sníž. přenesená",J160,0)</f>
        <v>0</v>
      </c>
      <c r="BI160" s="231">
        <f>IF(N160="nulová",J160,0)</f>
        <v>0</v>
      </c>
      <c r="BJ160" s="18" t="s">
        <v>84</v>
      </c>
      <c r="BK160" s="231">
        <f>ROUND(I160*H160,2)</f>
        <v>0</v>
      </c>
      <c r="BL160" s="18" t="s">
        <v>182</v>
      </c>
      <c r="BM160" s="230" t="s">
        <v>325</v>
      </c>
    </row>
    <row r="161" s="13" customFormat="1">
      <c r="A161" s="13"/>
      <c r="B161" s="232"/>
      <c r="C161" s="233"/>
      <c r="D161" s="234" t="s">
        <v>184</v>
      </c>
      <c r="E161" s="235" t="s">
        <v>1</v>
      </c>
      <c r="F161" s="236" t="s">
        <v>4287</v>
      </c>
      <c r="G161" s="233"/>
      <c r="H161" s="237">
        <v>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184</v>
      </c>
      <c r="AU161" s="243" t="s">
        <v>84</v>
      </c>
      <c r="AV161" s="13" t="s">
        <v>86</v>
      </c>
      <c r="AW161" s="13" t="s">
        <v>32</v>
      </c>
      <c r="AX161" s="13" t="s">
        <v>76</v>
      </c>
      <c r="AY161" s="243" t="s">
        <v>175</v>
      </c>
    </row>
    <row r="162" s="15" customFormat="1">
      <c r="A162" s="15"/>
      <c r="B162" s="254"/>
      <c r="C162" s="255"/>
      <c r="D162" s="234" t="s">
        <v>184</v>
      </c>
      <c r="E162" s="256" t="s">
        <v>1</v>
      </c>
      <c r="F162" s="257" t="s">
        <v>201</v>
      </c>
      <c r="G162" s="255"/>
      <c r="H162" s="258">
        <v>1</v>
      </c>
      <c r="I162" s="259"/>
      <c r="J162" s="255"/>
      <c r="K162" s="255"/>
      <c r="L162" s="260"/>
      <c r="M162" s="261"/>
      <c r="N162" s="262"/>
      <c r="O162" s="262"/>
      <c r="P162" s="262"/>
      <c r="Q162" s="262"/>
      <c r="R162" s="262"/>
      <c r="S162" s="262"/>
      <c r="T162" s="263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4" t="s">
        <v>184</v>
      </c>
      <c r="AU162" s="264" t="s">
        <v>84</v>
      </c>
      <c r="AV162" s="15" t="s">
        <v>182</v>
      </c>
      <c r="AW162" s="15" t="s">
        <v>32</v>
      </c>
      <c r="AX162" s="15" t="s">
        <v>84</v>
      </c>
      <c r="AY162" s="264" t="s">
        <v>175</v>
      </c>
    </row>
    <row r="163" s="2" customFormat="1" ht="55.5" customHeight="1">
      <c r="A163" s="39"/>
      <c r="B163" s="40"/>
      <c r="C163" s="219" t="s">
        <v>240</v>
      </c>
      <c r="D163" s="219" t="s">
        <v>177</v>
      </c>
      <c r="E163" s="220" t="s">
        <v>4719</v>
      </c>
      <c r="F163" s="221" t="s">
        <v>4720</v>
      </c>
      <c r="G163" s="222" t="s">
        <v>2748</v>
      </c>
      <c r="H163" s="223">
        <v>1</v>
      </c>
      <c r="I163" s="224"/>
      <c r="J163" s="225">
        <f>ROUND(I163*H163,2)</f>
        <v>0</v>
      </c>
      <c r="K163" s="221" t="s">
        <v>1</v>
      </c>
      <c r="L163" s="45"/>
      <c r="M163" s="226" t="s">
        <v>1</v>
      </c>
      <c r="N163" s="227" t="s">
        <v>41</v>
      </c>
      <c r="O163" s="92"/>
      <c r="P163" s="228">
        <f>O163*H163</f>
        <v>0</v>
      </c>
      <c r="Q163" s="228">
        <v>0</v>
      </c>
      <c r="R163" s="228">
        <f>Q163*H163</f>
        <v>0</v>
      </c>
      <c r="S163" s="228">
        <v>0</v>
      </c>
      <c r="T163" s="229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0" t="s">
        <v>182</v>
      </c>
      <c r="AT163" s="230" t="s">
        <v>177</v>
      </c>
      <c r="AU163" s="230" t="s">
        <v>84</v>
      </c>
      <c r="AY163" s="18" t="s">
        <v>175</v>
      </c>
      <c r="BE163" s="231">
        <f>IF(N163="základní",J163,0)</f>
        <v>0</v>
      </c>
      <c r="BF163" s="231">
        <f>IF(N163="snížená",J163,0)</f>
        <v>0</v>
      </c>
      <c r="BG163" s="231">
        <f>IF(N163="zákl. přenesená",J163,0)</f>
        <v>0</v>
      </c>
      <c r="BH163" s="231">
        <f>IF(N163="sníž. přenesená",J163,0)</f>
        <v>0</v>
      </c>
      <c r="BI163" s="231">
        <f>IF(N163="nulová",J163,0)</f>
        <v>0</v>
      </c>
      <c r="BJ163" s="18" t="s">
        <v>84</v>
      </c>
      <c r="BK163" s="231">
        <f>ROUND(I163*H163,2)</f>
        <v>0</v>
      </c>
      <c r="BL163" s="18" t="s">
        <v>182</v>
      </c>
      <c r="BM163" s="230" t="s">
        <v>334</v>
      </c>
    </row>
    <row r="164" s="13" customFormat="1">
      <c r="A164" s="13"/>
      <c r="B164" s="232"/>
      <c r="C164" s="233"/>
      <c r="D164" s="234" t="s">
        <v>184</v>
      </c>
      <c r="E164" s="235" t="s">
        <v>1</v>
      </c>
      <c r="F164" s="236" t="s">
        <v>4287</v>
      </c>
      <c r="G164" s="233"/>
      <c r="H164" s="237">
        <v>1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184</v>
      </c>
      <c r="AU164" s="243" t="s">
        <v>84</v>
      </c>
      <c r="AV164" s="13" t="s">
        <v>86</v>
      </c>
      <c r="AW164" s="13" t="s">
        <v>32</v>
      </c>
      <c r="AX164" s="13" t="s">
        <v>76</v>
      </c>
      <c r="AY164" s="243" t="s">
        <v>175</v>
      </c>
    </row>
    <row r="165" s="15" customFormat="1">
      <c r="A165" s="15"/>
      <c r="B165" s="254"/>
      <c r="C165" s="255"/>
      <c r="D165" s="234" t="s">
        <v>184</v>
      </c>
      <c r="E165" s="256" t="s">
        <v>1</v>
      </c>
      <c r="F165" s="257" t="s">
        <v>201</v>
      </c>
      <c r="G165" s="255"/>
      <c r="H165" s="258">
        <v>1</v>
      </c>
      <c r="I165" s="259"/>
      <c r="J165" s="255"/>
      <c r="K165" s="255"/>
      <c r="L165" s="260"/>
      <c r="M165" s="261"/>
      <c r="N165" s="262"/>
      <c r="O165" s="262"/>
      <c r="P165" s="262"/>
      <c r="Q165" s="262"/>
      <c r="R165" s="262"/>
      <c r="S165" s="262"/>
      <c r="T165" s="263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4" t="s">
        <v>184</v>
      </c>
      <c r="AU165" s="264" t="s">
        <v>84</v>
      </c>
      <c r="AV165" s="15" t="s">
        <v>182</v>
      </c>
      <c r="AW165" s="15" t="s">
        <v>32</v>
      </c>
      <c r="AX165" s="15" t="s">
        <v>84</v>
      </c>
      <c r="AY165" s="264" t="s">
        <v>175</v>
      </c>
    </row>
    <row r="166" s="2" customFormat="1" ht="16.5" customHeight="1">
      <c r="A166" s="39"/>
      <c r="B166" s="40"/>
      <c r="C166" s="219" t="s">
        <v>246</v>
      </c>
      <c r="D166" s="219" t="s">
        <v>177</v>
      </c>
      <c r="E166" s="220" t="s">
        <v>4721</v>
      </c>
      <c r="F166" s="221" t="s">
        <v>4722</v>
      </c>
      <c r="G166" s="222" t="s">
        <v>2748</v>
      </c>
      <c r="H166" s="223">
        <v>1</v>
      </c>
      <c r="I166" s="224"/>
      <c r="J166" s="225">
        <f>ROUND(I166*H166,2)</f>
        <v>0</v>
      </c>
      <c r="K166" s="221" t="s">
        <v>1</v>
      </c>
      <c r="L166" s="45"/>
      <c r="M166" s="226" t="s">
        <v>1</v>
      </c>
      <c r="N166" s="227" t="s">
        <v>41</v>
      </c>
      <c r="O166" s="92"/>
      <c r="P166" s="228">
        <f>O166*H166</f>
        <v>0</v>
      </c>
      <c r="Q166" s="228">
        <v>0</v>
      </c>
      <c r="R166" s="228">
        <f>Q166*H166</f>
        <v>0</v>
      </c>
      <c r="S166" s="228">
        <v>0</v>
      </c>
      <c r="T166" s="229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0" t="s">
        <v>182</v>
      </c>
      <c r="AT166" s="230" t="s">
        <v>177</v>
      </c>
      <c r="AU166" s="230" t="s">
        <v>84</v>
      </c>
      <c r="AY166" s="18" t="s">
        <v>175</v>
      </c>
      <c r="BE166" s="231">
        <f>IF(N166="základní",J166,0)</f>
        <v>0</v>
      </c>
      <c r="BF166" s="231">
        <f>IF(N166="snížená",J166,0)</f>
        <v>0</v>
      </c>
      <c r="BG166" s="231">
        <f>IF(N166="zákl. přenesená",J166,0)</f>
        <v>0</v>
      </c>
      <c r="BH166" s="231">
        <f>IF(N166="sníž. přenesená",J166,0)</f>
        <v>0</v>
      </c>
      <c r="BI166" s="231">
        <f>IF(N166="nulová",J166,0)</f>
        <v>0</v>
      </c>
      <c r="BJ166" s="18" t="s">
        <v>84</v>
      </c>
      <c r="BK166" s="231">
        <f>ROUND(I166*H166,2)</f>
        <v>0</v>
      </c>
      <c r="BL166" s="18" t="s">
        <v>182</v>
      </c>
      <c r="BM166" s="230" t="s">
        <v>351</v>
      </c>
    </row>
    <row r="167" s="13" customFormat="1">
      <c r="A167" s="13"/>
      <c r="B167" s="232"/>
      <c r="C167" s="233"/>
      <c r="D167" s="234" t="s">
        <v>184</v>
      </c>
      <c r="E167" s="235" t="s">
        <v>1</v>
      </c>
      <c r="F167" s="236" t="s">
        <v>4287</v>
      </c>
      <c r="G167" s="233"/>
      <c r="H167" s="237">
        <v>1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184</v>
      </c>
      <c r="AU167" s="243" t="s">
        <v>84</v>
      </c>
      <c r="AV167" s="13" t="s">
        <v>86</v>
      </c>
      <c r="AW167" s="13" t="s">
        <v>32</v>
      </c>
      <c r="AX167" s="13" t="s">
        <v>76</v>
      </c>
      <c r="AY167" s="243" t="s">
        <v>175</v>
      </c>
    </row>
    <row r="168" s="15" customFormat="1">
      <c r="A168" s="15"/>
      <c r="B168" s="254"/>
      <c r="C168" s="255"/>
      <c r="D168" s="234" t="s">
        <v>184</v>
      </c>
      <c r="E168" s="256" t="s">
        <v>1</v>
      </c>
      <c r="F168" s="257" t="s">
        <v>201</v>
      </c>
      <c r="G168" s="255"/>
      <c r="H168" s="258">
        <v>1</v>
      </c>
      <c r="I168" s="259"/>
      <c r="J168" s="255"/>
      <c r="K168" s="255"/>
      <c r="L168" s="260"/>
      <c r="M168" s="261"/>
      <c r="N168" s="262"/>
      <c r="O168" s="262"/>
      <c r="P168" s="262"/>
      <c r="Q168" s="262"/>
      <c r="R168" s="262"/>
      <c r="S168" s="262"/>
      <c r="T168" s="263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4" t="s">
        <v>184</v>
      </c>
      <c r="AU168" s="264" t="s">
        <v>84</v>
      </c>
      <c r="AV168" s="15" t="s">
        <v>182</v>
      </c>
      <c r="AW168" s="15" t="s">
        <v>32</v>
      </c>
      <c r="AX168" s="15" t="s">
        <v>84</v>
      </c>
      <c r="AY168" s="264" t="s">
        <v>175</v>
      </c>
    </row>
    <row r="169" s="2" customFormat="1" ht="16.5" customHeight="1">
      <c r="A169" s="39"/>
      <c r="B169" s="40"/>
      <c r="C169" s="219" t="s">
        <v>252</v>
      </c>
      <c r="D169" s="219" t="s">
        <v>177</v>
      </c>
      <c r="E169" s="220" t="s">
        <v>4723</v>
      </c>
      <c r="F169" s="221" t="s">
        <v>4724</v>
      </c>
      <c r="G169" s="222" t="s">
        <v>2748</v>
      </c>
      <c r="H169" s="223">
        <v>3</v>
      </c>
      <c r="I169" s="224"/>
      <c r="J169" s="225">
        <f>ROUND(I169*H169,2)</f>
        <v>0</v>
      </c>
      <c r="K169" s="221" t="s">
        <v>1</v>
      </c>
      <c r="L169" s="45"/>
      <c r="M169" s="226" t="s">
        <v>1</v>
      </c>
      <c r="N169" s="227" t="s">
        <v>41</v>
      </c>
      <c r="O169" s="92"/>
      <c r="P169" s="228">
        <f>O169*H169</f>
        <v>0</v>
      </c>
      <c r="Q169" s="228">
        <v>0</v>
      </c>
      <c r="R169" s="228">
        <f>Q169*H169</f>
        <v>0</v>
      </c>
      <c r="S169" s="228">
        <v>0</v>
      </c>
      <c r="T169" s="229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0" t="s">
        <v>182</v>
      </c>
      <c r="AT169" s="230" t="s">
        <v>177</v>
      </c>
      <c r="AU169" s="230" t="s">
        <v>84</v>
      </c>
      <c r="AY169" s="18" t="s">
        <v>175</v>
      </c>
      <c r="BE169" s="231">
        <f>IF(N169="základní",J169,0)</f>
        <v>0</v>
      </c>
      <c r="BF169" s="231">
        <f>IF(N169="snížená",J169,0)</f>
        <v>0</v>
      </c>
      <c r="BG169" s="231">
        <f>IF(N169="zákl. přenesená",J169,0)</f>
        <v>0</v>
      </c>
      <c r="BH169" s="231">
        <f>IF(N169="sníž. přenesená",J169,0)</f>
        <v>0</v>
      </c>
      <c r="BI169" s="231">
        <f>IF(N169="nulová",J169,0)</f>
        <v>0</v>
      </c>
      <c r="BJ169" s="18" t="s">
        <v>84</v>
      </c>
      <c r="BK169" s="231">
        <f>ROUND(I169*H169,2)</f>
        <v>0</v>
      </c>
      <c r="BL169" s="18" t="s">
        <v>182</v>
      </c>
      <c r="BM169" s="230" t="s">
        <v>372</v>
      </c>
    </row>
    <row r="170" s="13" customFormat="1">
      <c r="A170" s="13"/>
      <c r="B170" s="232"/>
      <c r="C170" s="233"/>
      <c r="D170" s="234" t="s">
        <v>184</v>
      </c>
      <c r="E170" s="235" t="s">
        <v>1</v>
      </c>
      <c r="F170" s="236" t="s">
        <v>4294</v>
      </c>
      <c r="G170" s="233"/>
      <c r="H170" s="237">
        <v>3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184</v>
      </c>
      <c r="AU170" s="243" t="s">
        <v>84</v>
      </c>
      <c r="AV170" s="13" t="s">
        <v>86</v>
      </c>
      <c r="AW170" s="13" t="s">
        <v>32</v>
      </c>
      <c r="AX170" s="13" t="s">
        <v>76</v>
      </c>
      <c r="AY170" s="243" t="s">
        <v>175</v>
      </c>
    </row>
    <row r="171" s="15" customFormat="1">
      <c r="A171" s="15"/>
      <c r="B171" s="254"/>
      <c r="C171" s="255"/>
      <c r="D171" s="234" t="s">
        <v>184</v>
      </c>
      <c r="E171" s="256" t="s">
        <v>1</v>
      </c>
      <c r="F171" s="257" t="s">
        <v>201</v>
      </c>
      <c r="G171" s="255"/>
      <c r="H171" s="258">
        <v>3</v>
      </c>
      <c r="I171" s="259"/>
      <c r="J171" s="255"/>
      <c r="K171" s="255"/>
      <c r="L171" s="260"/>
      <c r="M171" s="261"/>
      <c r="N171" s="262"/>
      <c r="O171" s="262"/>
      <c r="P171" s="262"/>
      <c r="Q171" s="262"/>
      <c r="R171" s="262"/>
      <c r="S171" s="262"/>
      <c r="T171" s="263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4" t="s">
        <v>184</v>
      </c>
      <c r="AU171" s="264" t="s">
        <v>84</v>
      </c>
      <c r="AV171" s="15" t="s">
        <v>182</v>
      </c>
      <c r="AW171" s="15" t="s">
        <v>32</v>
      </c>
      <c r="AX171" s="15" t="s">
        <v>84</v>
      </c>
      <c r="AY171" s="264" t="s">
        <v>175</v>
      </c>
    </row>
    <row r="172" s="2" customFormat="1" ht="16.5" customHeight="1">
      <c r="A172" s="39"/>
      <c r="B172" s="40"/>
      <c r="C172" s="219" t="s">
        <v>262</v>
      </c>
      <c r="D172" s="219" t="s">
        <v>177</v>
      </c>
      <c r="E172" s="220" t="s">
        <v>4725</v>
      </c>
      <c r="F172" s="221" t="s">
        <v>4726</v>
      </c>
      <c r="G172" s="222" t="s">
        <v>2748</v>
      </c>
      <c r="H172" s="223">
        <v>1</v>
      </c>
      <c r="I172" s="224"/>
      <c r="J172" s="225">
        <f>ROUND(I172*H172,2)</f>
        <v>0</v>
      </c>
      <c r="K172" s="221" t="s">
        <v>1</v>
      </c>
      <c r="L172" s="45"/>
      <c r="M172" s="226" t="s">
        <v>1</v>
      </c>
      <c r="N172" s="227" t="s">
        <v>41</v>
      </c>
      <c r="O172" s="92"/>
      <c r="P172" s="228">
        <f>O172*H172</f>
        <v>0</v>
      </c>
      <c r="Q172" s="228">
        <v>0</v>
      </c>
      <c r="R172" s="228">
        <f>Q172*H172</f>
        <v>0</v>
      </c>
      <c r="S172" s="228">
        <v>0</v>
      </c>
      <c r="T172" s="229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0" t="s">
        <v>182</v>
      </c>
      <c r="AT172" s="230" t="s">
        <v>177</v>
      </c>
      <c r="AU172" s="230" t="s">
        <v>84</v>
      </c>
      <c r="AY172" s="18" t="s">
        <v>175</v>
      </c>
      <c r="BE172" s="231">
        <f>IF(N172="základní",J172,0)</f>
        <v>0</v>
      </c>
      <c r="BF172" s="231">
        <f>IF(N172="snížená",J172,0)</f>
        <v>0</v>
      </c>
      <c r="BG172" s="231">
        <f>IF(N172="zákl. přenesená",J172,0)</f>
        <v>0</v>
      </c>
      <c r="BH172" s="231">
        <f>IF(N172="sníž. přenesená",J172,0)</f>
        <v>0</v>
      </c>
      <c r="BI172" s="231">
        <f>IF(N172="nulová",J172,0)</f>
        <v>0</v>
      </c>
      <c r="BJ172" s="18" t="s">
        <v>84</v>
      </c>
      <c r="BK172" s="231">
        <f>ROUND(I172*H172,2)</f>
        <v>0</v>
      </c>
      <c r="BL172" s="18" t="s">
        <v>182</v>
      </c>
      <c r="BM172" s="230" t="s">
        <v>386</v>
      </c>
    </row>
    <row r="173" s="13" customFormat="1">
      <c r="A173" s="13"/>
      <c r="B173" s="232"/>
      <c r="C173" s="233"/>
      <c r="D173" s="234" t="s">
        <v>184</v>
      </c>
      <c r="E173" s="235" t="s">
        <v>1</v>
      </c>
      <c r="F173" s="236" t="s">
        <v>4287</v>
      </c>
      <c r="G173" s="233"/>
      <c r="H173" s="237">
        <v>1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184</v>
      </c>
      <c r="AU173" s="243" t="s">
        <v>84</v>
      </c>
      <c r="AV173" s="13" t="s">
        <v>86</v>
      </c>
      <c r="AW173" s="13" t="s">
        <v>32</v>
      </c>
      <c r="AX173" s="13" t="s">
        <v>76</v>
      </c>
      <c r="AY173" s="243" t="s">
        <v>175</v>
      </c>
    </row>
    <row r="174" s="15" customFormat="1">
      <c r="A174" s="15"/>
      <c r="B174" s="254"/>
      <c r="C174" s="255"/>
      <c r="D174" s="234" t="s">
        <v>184</v>
      </c>
      <c r="E174" s="256" t="s">
        <v>1</v>
      </c>
      <c r="F174" s="257" t="s">
        <v>201</v>
      </c>
      <c r="G174" s="255"/>
      <c r="H174" s="258">
        <v>1</v>
      </c>
      <c r="I174" s="259"/>
      <c r="J174" s="255"/>
      <c r="K174" s="255"/>
      <c r="L174" s="260"/>
      <c r="M174" s="261"/>
      <c r="N174" s="262"/>
      <c r="O174" s="262"/>
      <c r="P174" s="262"/>
      <c r="Q174" s="262"/>
      <c r="R174" s="262"/>
      <c r="S174" s="262"/>
      <c r="T174" s="263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4" t="s">
        <v>184</v>
      </c>
      <c r="AU174" s="264" t="s">
        <v>84</v>
      </c>
      <c r="AV174" s="15" t="s">
        <v>182</v>
      </c>
      <c r="AW174" s="15" t="s">
        <v>32</v>
      </c>
      <c r="AX174" s="15" t="s">
        <v>84</v>
      </c>
      <c r="AY174" s="264" t="s">
        <v>175</v>
      </c>
    </row>
    <row r="175" s="2" customFormat="1" ht="24.15" customHeight="1">
      <c r="A175" s="39"/>
      <c r="B175" s="40"/>
      <c r="C175" s="219" t="s">
        <v>273</v>
      </c>
      <c r="D175" s="219" t="s">
        <v>177</v>
      </c>
      <c r="E175" s="220" t="s">
        <v>4727</v>
      </c>
      <c r="F175" s="221" t="s">
        <v>4728</v>
      </c>
      <c r="G175" s="222" t="s">
        <v>4396</v>
      </c>
      <c r="H175" s="223">
        <v>1</v>
      </c>
      <c r="I175" s="224"/>
      <c r="J175" s="225">
        <f>ROUND(I175*H175,2)</f>
        <v>0</v>
      </c>
      <c r="K175" s="221" t="s">
        <v>1</v>
      </c>
      <c r="L175" s="45"/>
      <c r="M175" s="226" t="s">
        <v>1</v>
      </c>
      <c r="N175" s="227" t="s">
        <v>41</v>
      </c>
      <c r="O175" s="92"/>
      <c r="P175" s="228">
        <f>O175*H175</f>
        <v>0</v>
      </c>
      <c r="Q175" s="228">
        <v>0</v>
      </c>
      <c r="R175" s="228">
        <f>Q175*H175</f>
        <v>0</v>
      </c>
      <c r="S175" s="228">
        <v>0</v>
      </c>
      <c r="T175" s="229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0" t="s">
        <v>182</v>
      </c>
      <c r="AT175" s="230" t="s">
        <v>177</v>
      </c>
      <c r="AU175" s="230" t="s">
        <v>84</v>
      </c>
      <c r="AY175" s="18" t="s">
        <v>175</v>
      </c>
      <c r="BE175" s="231">
        <f>IF(N175="základní",J175,0)</f>
        <v>0</v>
      </c>
      <c r="BF175" s="231">
        <f>IF(N175="snížená",J175,0)</f>
        <v>0</v>
      </c>
      <c r="BG175" s="231">
        <f>IF(N175="zákl. přenesená",J175,0)</f>
        <v>0</v>
      </c>
      <c r="BH175" s="231">
        <f>IF(N175="sníž. přenesená",J175,0)</f>
        <v>0</v>
      </c>
      <c r="BI175" s="231">
        <f>IF(N175="nulová",J175,0)</f>
        <v>0</v>
      </c>
      <c r="BJ175" s="18" t="s">
        <v>84</v>
      </c>
      <c r="BK175" s="231">
        <f>ROUND(I175*H175,2)</f>
        <v>0</v>
      </c>
      <c r="BL175" s="18" t="s">
        <v>182</v>
      </c>
      <c r="BM175" s="230" t="s">
        <v>430</v>
      </c>
    </row>
    <row r="176" s="2" customFormat="1" ht="16.5" customHeight="1">
      <c r="A176" s="39"/>
      <c r="B176" s="40"/>
      <c r="C176" s="219" t="s">
        <v>240</v>
      </c>
      <c r="D176" s="219" t="s">
        <v>177</v>
      </c>
      <c r="E176" s="220" t="s">
        <v>4656</v>
      </c>
      <c r="F176" s="221" t="s">
        <v>4657</v>
      </c>
      <c r="G176" s="222" t="s">
        <v>2748</v>
      </c>
      <c r="H176" s="223">
        <v>2</v>
      </c>
      <c r="I176" s="224"/>
      <c r="J176" s="225">
        <f>ROUND(I176*H176,2)</f>
        <v>0</v>
      </c>
      <c r="K176" s="221" t="s">
        <v>1</v>
      </c>
      <c r="L176" s="45"/>
      <c r="M176" s="226" t="s">
        <v>1</v>
      </c>
      <c r="N176" s="227" t="s">
        <v>41</v>
      </c>
      <c r="O176" s="92"/>
      <c r="P176" s="228">
        <f>O176*H176</f>
        <v>0</v>
      </c>
      <c r="Q176" s="228">
        <v>0</v>
      </c>
      <c r="R176" s="228">
        <f>Q176*H176</f>
        <v>0</v>
      </c>
      <c r="S176" s="228">
        <v>0</v>
      </c>
      <c r="T176" s="229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0" t="s">
        <v>182</v>
      </c>
      <c r="AT176" s="230" t="s">
        <v>177</v>
      </c>
      <c r="AU176" s="230" t="s">
        <v>84</v>
      </c>
      <c r="AY176" s="18" t="s">
        <v>175</v>
      </c>
      <c r="BE176" s="231">
        <f>IF(N176="základní",J176,0)</f>
        <v>0</v>
      </c>
      <c r="BF176" s="231">
        <f>IF(N176="snížená",J176,0)</f>
        <v>0</v>
      </c>
      <c r="BG176" s="231">
        <f>IF(N176="zákl. přenesená",J176,0)</f>
        <v>0</v>
      </c>
      <c r="BH176" s="231">
        <f>IF(N176="sníž. přenesená",J176,0)</f>
        <v>0</v>
      </c>
      <c r="BI176" s="231">
        <f>IF(N176="nulová",J176,0)</f>
        <v>0</v>
      </c>
      <c r="BJ176" s="18" t="s">
        <v>84</v>
      </c>
      <c r="BK176" s="231">
        <f>ROUND(I176*H176,2)</f>
        <v>0</v>
      </c>
      <c r="BL176" s="18" t="s">
        <v>182</v>
      </c>
      <c r="BM176" s="230" t="s">
        <v>440</v>
      </c>
    </row>
    <row r="177" s="2" customFormat="1">
      <c r="A177" s="39"/>
      <c r="B177" s="40"/>
      <c r="C177" s="41"/>
      <c r="D177" s="234" t="s">
        <v>266</v>
      </c>
      <c r="E177" s="41"/>
      <c r="F177" s="275" t="s">
        <v>4584</v>
      </c>
      <c r="G177" s="41"/>
      <c r="H177" s="41"/>
      <c r="I177" s="276"/>
      <c r="J177" s="41"/>
      <c r="K177" s="41"/>
      <c r="L177" s="45"/>
      <c r="M177" s="277"/>
      <c r="N177" s="278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266</v>
      </c>
      <c r="AU177" s="18" t="s">
        <v>84</v>
      </c>
    </row>
    <row r="178" s="12" customFormat="1" ht="25.92" customHeight="1">
      <c r="A178" s="12"/>
      <c r="B178" s="203"/>
      <c r="C178" s="204"/>
      <c r="D178" s="205" t="s">
        <v>75</v>
      </c>
      <c r="E178" s="206" t="s">
        <v>3798</v>
      </c>
      <c r="F178" s="206" t="s">
        <v>1</v>
      </c>
      <c r="G178" s="204"/>
      <c r="H178" s="204"/>
      <c r="I178" s="207"/>
      <c r="J178" s="208">
        <f>BK178</f>
        <v>0</v>
      </c>
      <c r="K178" s="204"/>
      <c r="L178" s="209"/>
      <c r="M178" s="210"/>
      <c r="N178" s="211"/>
      <c r="O178" s="211"/>
      <c r="P178" s="212">
        <f>SUM(P179:P196)</f>
        <v>0</v>
      </c>
      <c r="Q178" s="211"/>
      <c r="R178" s="212">
        <f>SUM(R179:R196)</f>
        <v>0</v>
      </c>
      <c r="S178" s="211"/>
      <c r="T178" s="213">
        <f>SUM(T179:T196)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14" t="s">
        <v>84</v>
      </c>
      <c r="AT178" s="215" t="s">
        <v>75</v>
      </c>
      <c r="AU178" s="215" t="s">
        <v>76</v>
      </c>
      <c r="AY178" s="214" t="s">
        <v>175</v>
      </c>
      <c r="BK178" s="216">
        <f>SUM(BK179:BK196)</f>
        <v>0</v>
      </c>
    </row>
    <row r="179" s="2" customFormat="1" ht="66.75" customHeight="1">
      <c r="A179" s="39"/>
      <c r="B179" s="40"/>
      <c r="C179" s="219" t="s">
        <v>281</v>
      </c>
      <c r="D179" s="219" t="s">
        <v>177</v>
      </c>
      <c r="E179" s="220" t="s">
        <v>4729</v>
      </c>
      <c r="F179" s="221" t="s">
        <v>4730</v>
      </c>
      <c r="G179" s="222" t="s">
        <v>2748</v>
      </c>
      <c r="H179" s="223">
        <v>2</v>
      </c>
      <c r="I179" s="224"/>
      <c r="J179" s="225">
        <f>ROUND(I179*H179,2)</f>
        <v>0</v>
      </c>
      <c r="K179" s="221" t="s">
        <v>1</v>
      </c>
      <c r="L179" s="45"/>
      <c r="M179" s="226" t="s">
        <v>1</v>
      </c>
      <c r="N179" s="227" t="s">
        <v>41</v>
      </c>
      <c r="O179" s="92"/>
      <c r="P179" s="228">
        <f>O179*H179</f>
        <v>0</v>
      </c>
      <c r="Q179" s="228">
        <v>0</v>
      </c>
      <c r="R179" s="228">
        <f>Q179*H179</f>
        <v>0</v>
      </c>
      <c r="S179" s="228">
        <v>0</v>
      </c>
      <c r="T179" s="229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0" t="s">
        <v>182</v>
      </c>
      <c r="AT179" s="230" t="s">
        <v>177</v>
      </c>
      <c r="AU179" s="230" t="s">
        <v>84</v>
      </c>
      <c r="AY179" s="18" t="s">
        <v>175</v>
      </c>
      <c r="BE179" s="231">
        <f>IF(N179="základní",J179,0)</f>
        <v>0</v>
      </c>
      <c r="BF179" s="231">
        <f>IF(N179="snížená",J179,0)</f>
        <v>0</v>
      </c>
      <c r="BG179" s="231">
        <f>IF(N179="zákl. přenesená",J179,0)</f>
        <v>0</v>
      </c>
      <c r="BH179" s="231">
        <f>IF(N179="sníž. přenesená",J179,0)</f>
        <v>0</v>
      </c>
      <c r="BI179" s="231">
        <f>IF(N179="nulová",J179,0)</f>
        <v>0</v>
      </c>
      <c r="BJ179" s="18" t="s">
        <v>84</v>
      </c>
      <c r="BK179" s="231">
        <f>ROUND(I179*H179,2)</f>
        <v>0</v>
      </c>
      <c r="BL179" s="18" t="s">
        <v>182</v>
      </c>
      <c r="BM179" s="230" t="s">
        <v>452</v>
      </c>
    </row>
    <row r="180" s="13" customFormat="1">
      <c r="A180" s="13"/>
      <c r="B180" s="232"/>
      <c r="C180" s="233"/>
      <c r="D180" s="234" t="s">
        <v>184</v>
      </c>
      <c r="E180" s="235" t="s">
        <v>1</v>
      </c>
      <c r="F180" s="236" t="s">
        <v>4305</v>
      </c>
      <c r="G180" s="233"/>
      <c r="H180" s="237">
        <v>2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184</v>
      </c>
      <c r="AU180" s="243" t="s">
        <v>84</v>
      </c>
      <c r="AV180" s="13" t="s">
        <v>86</v>
      </c>
      <c r="AW180" s="13" t="s">
        <v>32</v>
      </c>
      <c r="AX180" s="13" t="s">
        <v>76</v>
      </c>
      <c r="AY180" s="243" t="s">
        <v>175</v>
      </c>
    </row>
    <row r="181" s="15" customFormat="1">
      <c r="A181" s="15"/>
      <c r="B181" s="254"/>
      <c r="C181" s="255"/>
      <c r="D181" s="234" t="s">
        <v>184</v>
      </c>
      <c r="E181" s="256" t="s">
        <v>1</v>
      </c>
      <c r="F181" s="257" t="s">
        <v>201</v>
      </c>
      <c r="G181" s="255"/>
      <c r="H181" s="258">
        <v>2</v>
      </c>
      <c r="I181" s="259"/>
      <c r="J181" s="255"/>
      <c r="K181" s="255"/>
      <c r="L181" s="260"/>
      <c r="M181" s="261"/>
      <c r="N181" s="262"/>
      <c r="O181" s="262"/>
      <c r="P181" s="262"/>
      <c r="Q181" s="262"/>
      <c r="R181" s="262"/>
      <c r="S181" s="262"/>
      <c r="T181" s="263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4" t="s">
        <v>184</v>
      </c>
      <c r="AU181" s="264" t="s">
        <v>84</v>
      </c>
      <c r="AV181" s="15" t="s">
        <v>182</v>
      </c>
      <c r="AW181" s="15" t="s">
        <v>32</v>
      </c>
      <c r="AX181" s="15" t="s">
        <v>84</v>
      </c>
      <c r="AY181" s="264" t="s">
        <v>175</v>
      </c>
    </row>
    <row r="182" s="2" customFormat="1" ht="16.5" customHeight="1">
      <c r="A182" s="39"/>
      <c r="B182" s="40"/>
      <c r="C182" s="219" t="s">
        <v>289</v>
      </c>
      <c r="D182" s="219" t="s">
        <v>177</v>
      </c>
      <c r="E182" s="220" t="s">
        <v>4731</v>
      </c>
      <c r="F182" s="221" t="s">
        <v>4732</v>
      </c>
      <c r="G182" s="222" t="s">
        <v>2748</v>
      </c>
      <c r="H182" s="223">
        <v>2</v>
      </c>
      <c r="I182" s="224"/>
      <c r="J182" s="225">
        <f>ROUND(I182*H182,2)</f>
        <v>0</v>
      </c>
      <c r="K182" s="221" t="s">
        <v>1</v>
      </c>
      <c r="L182" s="45"/>
      <c r="M182" s="226" t="s">
        <v>1</v>
      </c>
      <c r="N182" s="227" t="s">
        <v>41</v>
      </c>
      <c r="O182" s="92"/>
      <c r="P182" s="228">
        <f>O182*H182</f>
        <v>0</v>
      </c>
      <c r="Q182" s="228">
        <v>0</v>
      </c>
      <c r="R182" s="228">
        <f>Q182*H182</f>
        <v>0</v>
      </c>
      <c r="S182" s="228">
        <v>0</v>
      </c>
      <c r="T182" s="229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0" t="s">
        <v>182</v>
      </c>
      <c r="AT182" s="230" t="s">
        <v>177</v>
      </c>
      <c r="AU182" s="230" t="s">
        <v>84</v>
      </c>
      <c r="AY182" s="18" t="s">
        <v>175</v>
      </c>
      <c r="BE182" s="231">
        <f>IF(N182="základní",J182,0)</f>
        <v>0</v>
      </c>
      <c r="BF182" s="231">
        <f>IF(N182="snížená",J182,0)</f>
        <v>0</v>
      </c>
      <c r="BG182" s="231">
        <f>IF(N182="zákl. přenesená",J182,0)</f>
        <v>0</v>
      </c>
      <c r="BH182" s="231">
        <f>IF(N182="sníž. přenesená",J182,0)</f>
        <v>0</v>
      </c>
      <c r="BI182" s="231">
        <f>IF(N182="nulová",J182,0)</f>
        <v>0</v>
      </c>
      <c r="BJ182" s="18" t="s">
        <v>84</v>
      </c>
      <c r="BK182" s="231">
        <f>ROUND(I182*H182,2)</f>
        <v>0</v>
      </c>
      <c r="BL182" s="18" t="s">
        <v>182</v>
      </c>
      <c r="BM182" s="230" t="s">
        <v>462</v>
      </c>
    </row>
    <row r="183" s="13" customFormat="1">
      <c r="A183" s="13"/>
      <c r="B183" s="232"/>
      <c r="C183" s="233"/>
      <c r="D183" s="234" t="s">
        <v>184</v>
      </c>
      <c r="E183" s="235" t="s">
        <v>1</v>
      </c>
      <c r="F183" s="236" t="s">
        <v>4305</v>
      </c>
      <c r="G183" s="233"/>
      <c r="H183" s="237">
        <v>2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184</v>
      </c>
      <c r="AU183" s="243" t="s">
        <v>84</v>
      </c>
      <c r="AV183" s="13" t="s">
        <v>86</v>
      </c>
      <c r="AW183" s="13" t="s">
        <v>32</v>
      </c>
      <c r="AX183" s="13" t="s">
        <v>76</v>
      </c>
      <c r="AY183" s="243" t="s">
        <v>175</v>
      </c>
    </row>
    <row r="184" s="15" customFormat="1">
      <c r="A184" s="15"/>
      <c r="B184" s="254"/>
      <c r="C184" s="255"/>
      <c r="D184" s="234" t="s">
        <v>184</v>
      </c>
      <c r="E184" s="256" t="s">
        <v>1</v>
      </c>
      <c r="F184" s="257" t="s">
        <v>201</v>
      </c>
      <c r="G184" s="255"/>
      <c r="H184" s="258">
        <v>2</v>
      </c>
      <c r="I184" s="259"/>
      <c r="J184" s="255"/>
      <c r="K184" s="255"/>
      <c r="L184" s="260"/>
      <c r="M184" s="261"/>
      <c r="N184" s="262"/>
      <c r="O184" s="262"/>
      <c r="P184" s="262"/>
      <c r="Q184" s="262"/>
      <c r="R184" s="262"/>
      <c r="S184" s="262"/>
      <c r="T184" s="263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4" t="s">
        <v>184</v>
      </c>
      <c r="AU184" s="264" t="s">
        <v>84</v>
      </c>
      <c r="AV184" s="15" t="s">
        <v>182</v>
      </c>
      <c r="AW184" s="15" t="s">
        <v>32</v>
      </c>
      <c r="AX184" s="15" t="s">
        <v>84</v>
      </c>
      <c r="AY184" s="264" t="s">
        <v>175</v>
      </c>
    </row>
    <row r="185" s="2" customFormat="1" ht="24.15" customHeight="1">
      <c r="A185" s="39"/>
      <c r="B185" s="40"/>
      <c r="C185" s="219" t="s">
        <v>294</v>
      </c>
      <c r="D185" s="219" t="s">
        <v>177</v>
      </c>
      <c r="E185" s="220" t="s">
        <v>4733</v>
      </c>
      <c r="F185" s="221" t="s">
        <v>4734</v>
      </c>
      <c r="G185" s="222" t="s">
        <v>2748</v>
      </c>
      <c r="H185" s="223">
        <v>2</v>
      </c>
      <c r="I185" s="224"/>
      <c r="J185" s="225">
        <f>ROUND(I185*H185,2)</f>
        <v>0</v>
      </c>
      <c r="K185" s="221" t="s">
        <v>1</v>
      </c>
      <c r="L185" s="45"/>
      <c r="M185" s="226" t="s">
        <v>1</v>
      </c>
      <c r="N185" s="227" t="s">
        <v>41</v>
      </c>
      <c r="O185" s="92"/>
      <c r="P185" s="228">
        <f>O185*H185</f>
        <v>0</v>
      </c>
      <c r="Q185" s="228">
        <v>0</v>
      </c>
      <c r="R185" s="228">
        <f>Q185*H185</f>
        <v>0</v>
      </c>
      <c r="S185" s="228">
        <v>0</v>
      </c>
      <c r="T185" s="229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0" t="s">
        <v>182</v>
      </c>
      <c r="AT185" s="230" t="s">
        <v>177</v>
      </c>
      <c r="AU185" s="230" t="s">
        <v>84</v>
      </c>
      <c r="AY185" s="18" t="s">
        <v>175</v>
      </c>
      <c r="BE185" s="231">
        <f>IF(N185="základní",J185,0)</f>
        <v>0</v>
      </c>
      <c r="BF185" s="231">
        <f>IF(N185="snížená",J185,0)</f>
        <v>0</v>
      </c>
      <c r="BG185" s="231">
        <f>IF(N185="zákl. přenesená",J185,0)</f>
        <v>0</v>
      </c>
      <c r="BH185" s="231">
        <f>IF(N185="sníž. přenesená",J185,0)</f>
        <v>0</v>
      </c>
      <c r="BI185" s="231">
        <f>IF(N185="nulová",J185,0)</f>
        <v>0</v>
      </c>
      <c r="BJ185" s="18" t="s">
        <v>84</v>
      </c>
      <c r="BK185" s="231">
        <f>ROUND(I185*H185,2)</f>
        <v>0</v>
      </c>
      <c r="BL185" s="18" t="s">
        <v>182</v>
      </c>
      <c r="BM185" s="230" t="s">
        <v>470</v>
      </c>
    </row>
    <row r="186" s="13" customFormat="1">
      <c r="A186" s="13"/>
      <c r="B186" s="232"/>
      <c r="C186" s="233"/>
      <c r="D186" s="234" t="s">
        <v>184</v>
      </c>
      <c r="E186" s="235" t="s">
        <v>1</v>
      </c>
      <c r="F186" s="236" t="s">
        <v>4305</v>
      </c>
      <c r="G186" s="233"/>
      <c r="H186" s="237">
        <v>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184</v>
      </c>
      <c r="AU186" s="243" t="s">
        <v>84</v>
      </c>
      <c r="AV186" s="13" t="s">
        <v>86</v>
      </c>
      <c r="AW186" s="13" t="s">
        <v>32</v>
      </c>
      <c r="AX186" s="13" t="s">
        <v>76</v>
      </c>
      <c r="AY186" s="243" t="s">
        <v>175</v>
      </c>
    </row>
    <row r="187" s="15" customFormat="1">
      <c r="A187" s="15"/>
      <c r="B187" s="254"/>
      <c r="C187" s="255"/>
      <c r="D187" s="234" t="s">
        <v>184</v>
      </c>
      <c r="E187" s="256" t="s">
        <v>1</v>
      </c>
      <c r="F187" s="257" t="s">
        <v>201</v>
      </c>
      <c r="G187" s="255"/>
      <c r="H187" s="258">
        <v>2</v>
      </c>
      <c r="I187" s="259"/>
      <c r="J187" s="255"/>
      <c r="K187" s="255"/>
      <c r="L187" s="260"/>
      <c r="M187" s="261"/>
      <c r="N187" s="262"/>
      <c r="O187" s="262"/>
      <c r="P187" s="262"/>
      <c r="Q187" s="262"/>
      <c r="R187" s="262"/>
      <c r="S187" s="262"/>
      <c r="T187" s="263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4" t="s">
        <v>184</v>
      </c>
      <c r="AU187" s="264" t="s">
        <v>84</v>
      </c>
      <c r="AV187" s="15" t="s">
        <v>182</v>
      </c>
      <c r="AW187" s="15" t="s">
        <v>32</v>
      </c>
      <c r="AX187" s="15" t="s">
        <v>84</v>
      </c>
      <c r="AY187" s="264" t="s">
        <v>175</v>
      </c>
    </row>
    <row r="188" s="2" customFormat="1" ht="76.35" customHeight="1">
      <c r="A188" s="39"/>
      <c r="B188" s="40"/>
      <c r="C188" s="219" t="s">
        <v>7</v>
      </c>
      <c r="D188" s="219" t="s">
        <v>177</v>
      </c>
      <c r="E188" s="220" t="s">
        <v>4735</v>
      </c>
      <c r="F188" s="221" t="s">
        <v>4736</v>
      </c>
      <c r="G188" s="222" t="s">
        <v>2748</v>
      </c>
      <c r="H188" s="223">
        <v>2</v>
      </c>
      <c r="I188" s="224"/>
      <c r="J188" s="225">
        <f>ROUND(I188*H188,2)</f>
        <v>0</v>
      </c>
      <c r="K188" s="221" t="s">
        <v>1</v>
      </c>
      <c r="L188" s="45"/>
      <c r="M188" s="226" t="s">
        <v>1</v>
      </c>
      <c r="N188" s="227" t="s">
        <v>41</v>
      </c>
      <c r="O188" s="92"/>
      <c r="P188" s="228">
        <f>O188*H188</f>
        <v>0</v>
      </c>
      <c r="Q188" s="228">
        <v>0</v>
      </c>
      <c r="R188" s="228">
        <f>Q188*H188</f>
        <v>0</v>
      </c>
      <c r="S188" s="228">
        <v>0</v>
      </c>
      <c r="T188" s="229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0" t="s">
        <v>182</v>
      </c>
      <c r="AT188" s="230" t="s">
        <v>177</v>
      </c>
      <c r="AU188" s="230" t="s">
        <v>84</v>
      </c>
      <c r="AY188" s="18" t="s">
        <v>175</v>
      </c>
      <c r="BE188" s="231">
        <f>IF(N188="základní",J188,0)</f>
        <v>0</v>
      </c>
      <c r="BF188" s="231">
        <f>IF(N188="snížená",J188,0)</f>
        <v>0</v>
      </c>
      <c r="BG188" s="231">
        <f>IF(N188="zákl. přenesená",J188,0)</f>
        <v>0</v>
      </c>
      <c r="BH188" s="231">
        <f>IF(N188="sníž. přenesená",J188,0)</f>
        <v>0</v>
      </c>
      <c r="BI188" s="231">
        <f>IF(N188="nulová",J188,0)</f>
        <v>0</v>
      </c>
      <c r="BJ188" s="18" t="s">
        <v>84</v>
      </c>
      <c r="BK188" s="231">
        <f>ROUND(I188*H188,2)</f>
        <v>0</v>
      </c>
      <c r="BL188" s="18" t="s">
        <v>182</v>
      </c>
      <c r="BM188" s="230" t="s">
        <v>481</v>
      </c>
    </row>
    <row r="189" s="13" customFormat="1">
      <c r="A189" s="13"/>
      <c r="B189" s="232"/>
      <c r="C189" s="233"/>
      <c r="D189" s="234" t="s">
        <v>184</v>
      </c>
      <c r="E189" s="235" t="s">
        <v>1</v>
      </c>
      <c r="F189" s="236" t="s">
        <v>4305</v>
      </c>
      <c r="G189" s="233"/>
      <c r="H189" s="237">
        <v>2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184</v>
      </c>
      <c r="AU189" s="243" t="s">
        <v>84</v>
      </c>
      <c r="AV189" s="13" t="s">
        <v>86</v>
      </c>
      <c r="AW189" s="13" t="s">
        <v>32</v>
      </c>
      <c r="AX189" s="13" t="s">
        <v>76</v>
      </c>
      <c r="AY189" s="243" t="s">
        <v>175</v>
      </c>
    </row>
    <row r="190" s="15" customFormat="1">
      <c r="A190" s="15"/>
      <c r="B190" s="254"/>
      <c r="C190" s="255"/>
      <c r="D190" s="234" t="s">
        <v>184</v>
      </c>
      <c r="E190" s="256" t="s">
        <v>1</v>
      </c>
      <c r="F190" s="257" t="s">
        <v>201</v>
      </c>
      <c r="G190" s="255"/>
      <c r="H190" s="258">
        <v>2</v>
      </c>
      <c r="I190" s="259"/>
      <c r="J190" s="255"/>
      <c r="K190" s="255"/>
      <c r="L190" s="260"/>
      <c r="M190" s="261"/>
      <c r="N190" s="262"/>
      <c r="O190" s="262"/>
      <c r="P190" s="262"/>
      <c r="Q190" s="262"/>
      <c r="R190" s="262"/>
      <c r="S190" s="262"/>
      <c r="T190" s="263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4" t="s">
        <v>184</v>
      </c>
      <c r="AU190" s="264" t="s">
        <v>84</v>
      </c>
      <c r="AV190" s="15" t="s">
        <v>182</v>
      </c>
      <c r="AW190" s="15" t="s">
        <v>32</v>
      </c>
      <c r="AX190" s="15" t="s">
        <v>84</v>
      </c>
      <c r="AY190" s="264" t="s">
        <v>175</v>
      </c>
    </row>
    <row r="191" s="2" customFormat="1" ht="66.75" customHeight="1">
      <c r="A191" s="39"/>
      <c r="B191" s="40"/>
      <c r="C191" s="219" t="s">
        <v>302</v>
      </c>
      <c r="D191" s="219" t="s">
        <v>177</v>
      </c>
      <c r="E191" s="220" t="s">
        <v>4737</v>
      </c>
      <c r="F191" s="221" t="s">
        <v>4738</v>
      </c>
      <c r="G191" s="222" t="s">
        <v>2748</v>
      </c>
      <c r="H191" s="223">
        <v>2</v>
      </c>
      <c r="I191" s="224"/>
      <c r="J191" s="225">
        <f>ROUND(I191*H191,2)</f>
        <v>0</v>
      </c>
      <c r="K191" s="221" t="s">
        <v>1</v>
      </c>
      <c r="L191" s="45"/>
      <c r="M191" s="226" t="s">
        <v>1</v>
      </c>
      <c r="N191" s="227" t="s">
        <v>41</v>
      </c>
      <c r="O191" s="92"/>
      <c r="P191" s="228">
        <f>O191*H191</f>
        <v>0</v>
      </c>
      <c r="Q191" s="228">
        <v>0</v>
      </c>
      <c r="R191" s="228">
        <f>Q191*H191</f>
        <v>0</v>
      </c>
      <c r="S191" s="228">
        <v>0</v>
      </c>
      <c r="T191" s="229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0" t="s">
        <v>182</v>
      </c>
      <c r="AT191" s="230" t="s">
        <v>177</v>
      </c>
      <c r="AU191" s="230" t="s">
        <v>84</v>
      </c>
      <c r="AY191" s="18" t="s">
        <v>175</v>
      </c>
      <c r="BE191" s="231">
        <f>IF(N191="základní",J191,0)</f>
        <v>0</v>
      </c>
      <c r="BF191" s="231">
        <f>IF(N191="snížená",J191,0)</f>
        <v>0</v>
      </c>
      <c r="BG191" s="231">
        <f>IF(N191="zákl. přenesená",J191,0)</f>
        <v>0</v>
      </c>
      <c r="BH191" s="231">
        <f>IF(N191="sníž. přenesená",J191,0)</f>
        <v>0</v>
      </c>
      <c r="BI191" s="231">
        <f>IF(N191="nulová",J191,0)</f>
        <v>0</v>
      </c>
      <c r="BJ191" s="18" t="s">
        <v>84</v>
      </c>
      <c r="BK191" s="231">
        <f>ROUND(I191*H191,2)</f>
        <v>0</v>
      </c>
      <c r="BL191" s="18" t="s">
        <v>182</v>
      </c>
      <c r="BM191" s="230" t="s">
        <v>491</v>
      </c>
    </row>
    <row r="192" s="13" customFormat="1">
      <c r="A192" s="13"/>
      <c r="B192" s="232"/>
      <c r="C192" s="233"/>
      <c r="D192" s="234" t="s">
        <v>184</v>
      </c>
      <c r="E192" s="235" t="s">
        <v>1</v>
      </c>
      <c r="F192" s="236" t="s">
        <v>4305</v>
      </c>
      <c r="G192" s="233"/>
      <c r="H192" s="237">
        <v>2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184</v>
      </c>
      <c r="AU192" s="243" t="s">
        <v>84</v>
      </c>
      <c r="AV192" s="13" t="s">
        <v>86</v>
      </c>
      <c r="AW192" s="13" t="s">
        <v>32</v>
      </c>
      <c r="AX192" s="13" t="s">
        <v>76</v>
      </c>
      <c r="AY192" s="243" t="s">
        <v>175</v>
      </c>
    </row>
    <row r="193" s="15" customFormat="1">
      <c r="A193" s="15"/>
      <c r="B193" s="254"/>
      <c r="C193" s="255"/>
      <c r="D193" s="234" t="s">
        <v>184</v>
      </c>
      <c r="E193" s="256" t="s">
        <v>1</v>
      </c>
      <c r="F193" s="257" t="s">
        <v>201</v>
      </c>
      <c r="G193" s="255"/>
      <c r="H193" s="258">
        <v>2</v>
      </c>
      <c r="I193" s="259"/>
      <c r="J193" s="255"/>
      <c r="K193" s="255"/>
      <c r="L193" s="260"/>
      <c r="M193" s="261"/>
      <c r="N193" s="262"/>
      <c r="O193" s="262"/>
      <c r="P193" s="262"/>
      <c r="Q193" s="262"/>
      <c r="R193" s="262"/>
      <c r="S193" s="262"/>
      <c r="T193" s="263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4" t="s">
        <v>184</v>
      </c>
      <c r="AU193" s="264" t="s">
        <v>84</v>
      </c>
      <c r="AV193" s="15" t="s">
        <v>182</v>
      </c>
      <c r="AW193" s="15" t="s">
        <v>32</v>
      </c>
      <c r="AX193" s="15" t="s">
        <v>84</v>
      </c>
      <c r="AY193" s="264" t="s">
        <v>175</v>
      </c>
    </row>
    <row r="194" s="2" customFormat="1" ht="16.5" customHeight="1">
      <c r="A194" s="39"/>
      <c r="B194" s="40"/>
      <c r="C194" s="219" t="s">
        <v>307</v>
      </c>
      <c r="D194" s="219" t="s">
        <v>177</v>
      </c>
      <c r="E194" s="220" t="s">
        <v>4739</v>
      </c>
      <c r="F194" s="221" t="s">
        <v>4740</v>
      </c>
      <c r="G194" s="222" t="s">
        <v>4396</v>
      </c>
      <c r="H194" s="223">
        <v>2</v>
      </c>
      <c r="I194" s="224"/>
      <c r="J194" s="225">
        <f>ROUND(I194*H194,2)</f>
        <v>0</v>
      </c>
      <c r="K194" s="221" t="s">
        <v>1</v>
      </c>
      <c r="L194" s="45"/>
      <c r="M194" s="226" t="s">
        <v>1</v>
      </c>
      <c r="N194" s="227" t="s">
        <v>41</v>
      </c>
      <c r="O194" s="92"/>
      <c r="P194" s="228">
        <f>O194*H194</f>
        <v>0</v>
      </c>
      <c r="Q194" s="228">
        <v>0</v>
      </c>
      <c r="R194" s="228">
        <f>Q194*H194</f>
        <v>0</v>
      </c>
      <c r="S194" s="228">
        <v>0</v>
      </c>
      <c r="T194" s="229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0" t="s">
        <v>182</v>
      </c>
      <c r="AT194" s="230" t="s">
        <v>177</v>
      </c>
      <c r="AU194" s="230" t="s">
        <v>84</v>
      </c>
      <c r="AY194" s="18" t="s">
        <v>175</v>
      </c>
      <c r="BE194" s="231">
        <f>IF(N194="základní",J194,0)</f>
        <v>0</v>
      </c>
      <c r="BF194" s="231">
        <f>IF(N194="snížená",J194,0)</f>
        <v>0</v>
      </c>
      <c r="BG194" s="231">
        <f>IF(N194="zákl. přenesená",J194,0)</f>
        <v>0</v>
      </c>
      <c r="BH194" s="231">
        <f>IF(N194="sníž. přenesená",J194,0)</f>
        <v>0</v>
      </c>
      <c r="BI194" s="231">
        <f>IF(N194="nulová",J194,0)</f>
        <v>0</v>
      </c>
      <c r="BJ194" s="18" t="s">
        <v>84</v>
      </c>
      <c r="BK194" s="231">
        <f>ROUND(I194*H194,2)</f>
        <v>0</v>
      </c>
      <c r="BL194" s="18" t="s">
        <v>182</v>
      </c>
      <c r="BM194" s="230" t="s">
        <v>499</v>
      </c>
    </row>
    <row r="195" s="13" customFormat="1">
      <c r="A195" s="13"/>
      <c r="B195" s="232"/>
      <c r="C195" s="233"/>
      <c r="D195" s="234" t="s">
        <v>184</v>
      </c>
      <c r="E195" s="235" t="s">
        <v>1</v>
      </c>
      <c r="F195" s="236" t="s">
        <v>4305</v>
      </c>
      <c r="G195" s="233"/>
      <c r="H195" s="237">
        <v>2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184</v>
      </c>
      <c r="AU195" s="243" t="s">
        <v>84</v>
      </c>
      <c r="AV195" s="13" t="s">
        <v>86</v>
      </c>
      <c r="AW195" s="13" t="s">
        <v>32</v>
      </c>
      <c r="AX195" s="13" t="s">
        <v>76</v>
      </c>
      <c r="AY195" s="243" t="s">
        <v>175</v>
      </c>
    </row>
    <row r="196" s="15" customFormat="1">
      <c r="A196" s="15"/>
      <c r="B196" s="254"/>
      <c r="C196" s="255"/>
      <c r="D196" s="234" t="s">
        <v>184</v>
      </c>
      <c r="E196" s="256" t="s">
        <v>1</v>
      </c>
      <c r="F196" s="257" t="s">
        <v>201</v>
      </c>
      <c r="G196" s="255"/>
      <c r="H196" s="258">
        <v>2</v>
      </c>
      <c r="I196" s="259"/>
      <c r="J196" s="255"/>
      <c r="K196" s="255"/>
      <c r="L196" s="260"/>
      <c r="M196" s="261"/>
      <c r="N196" s="262"/>
      <c r="O196" s="262"/>
      <c r="P196" s="262"/>
      <c r="Q196" s="262"/>
      <c r="R196" s="262"/>
      <c r="S196" s="262"/>
      <c r="T196" s="263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4" t="s">
        <v>184</v>
      </c>
      <c r="AU196" s="264" t="s">
        <v>84</v>
      </c>
      <c r="AV196" s="15" t="s">
        <v>182</v>
      </c>
      <c r="AW196" s="15" t="s">
        <v>32</v>
      </c>
      <c r="AX196" s="15" t="s">
        <v>84</v>
      </c>
      <c r="AY196" s="264" t="s">
        <v>175</v>
      </c>
    </row>
    <row r="197" s="12" customFormat="1" ht="25.92" customHeight="1">
      <c r="A197" s="12"/>
      <c r="B197" s="203"/>
      <c r="C197" s="204"/>
      <c r="D197" s="205" t="s">
        <v>75</v>
      </c>
      <c r="E197" s="206" t="s">
        <v>3798</v>
      </c>
      <c r="F197" s="206" t="s">
        <v>1</v>
      </c>
      <c r="G197" s="204"/>
      <c r="H197" s="204"/>
      <c r="I197" s="207"/>
      <c r="J197" s="208">
        <f>BK197</f>
        <v>0</v>
      </c>
      <c r="K197" s="204"/>
      <c r="L197" s="209"/>
      <c r="M197" s="210"/>
      <c r="N197" s="211"/>
      <c r="O197" s="211"/>
      <c r="P197" s="212">
        <f>SUM(P198:P215)</f>
        <v>0</v>
      </c>
      <c r="Q197" s="211"/>
      <c r="R197" s="212">
        <f>SUM(R198:R215)</f>
        <v>0</v>
      </c>
      <c r="S197" s="211"/>
      <c r="T197" s="213">
        <f>SUM(T198:T215)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4" t="s">
        <v>84</v>
      </c>
      <c r="AT197" s="215" t="s">
        <v>75</v>
      </c>
      <c r="AU197" s="215" t="s">
        <v>76</v>
      </c>
      <c r="AY197" s="214" t="s">
        <v>175</v>
      </c>
      <c r="BK197" s="216">
        <f>SUM(BK198:BK215)</f>
        <v>0</v>
      </c>
    </row>
    <row r="198" s="2" customFormat="1" ht="66.75" customHeight="1">
      <c r="A198" s="39"/>
      <c r="B198" s="40"/>
      <c r="C198" s="219" t="s">
        <v>312</v>
      </c>
      <c r="D198" s="219" t="s">
        <v>177</v>
      </c>
      <c r="E198" s="220" t="s">
        <v>4715</v>
      </c>
      <c r="F198" s="221" t="s">
        <v>4716</v>
      </c>
      <c r="G198" s="222" t="s">
        <v>2748</v>
      </c>
      <c r="H198" s="223">
        <v>12</v>
      </c>
      <c r="I198" s="224"/>
      <c r="J198" s="225">
        <f>ROUND(I198*H198,2)</f>
        <v>0</v>
      </c>
      <c r="K198" s="221" t="s">
        <v>1</v>
      </c>
      <c r="L198" s="45"/>
      <c r="M198" s="226" t="s">
        <v>1</v>
      </c>
      <c r="N198" s="227" t="s">
        <v>41</v>
      </c>
      <c r="O198" s="92"/>
      <c r="P198" s="228">
        <f>O198*H198</f>
        <v>0</v>
      </c>
      <c r="Q198" s="228">
        <v>0</v>
      </c>
      <c r="R198" s="228">
        <f>Q198*H198</f>
        <v>0</v>
      </c>
      <c r="S198" s="228">
        <v>0</v>
      </c>
      <c r="T198" s="229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0" t="s">
        <v>182</v>
      </c>
      <c r="AT198" s="230" t="s">
        <v>177</v>
      </c>
      <c r="AU198" s="230" t="s">
        <v>84</v>
      </c>
      <c r="AY198" s="18" t="s">
        <v>175</v>
      </c>
      <c r="BE198" s="231">
        <f>IF(N198="základní",J198,0)</f>
        <v>0</v>
      </c>
      <c r="BF198" s="231">
        <f>IF(N198="snížená",J198,0)</f>
        <v>0</v>
      </c>
      <c r="BG198" s="231">
        <f>IF(N198="zákl. přenesená",J198,0)</f>
        <v>0</v>
      </c>
      <c r="BH198" s="231">
        <f>IF(N198="sníž. přenesená",J198,0)</f>
        <v>0</v>
      </c>
      <c r="BI198" s="231">
        <f>IF(N198="nulová",J198,0)</f>
        <v>0</v>
      </c>
      <c r="BJ198" s="18" t="s">
        <v>84</v>
      </c>
      <c r="BK198" s="231">
        <f>ROUND(I198*H198,2)</f>
        <v>0</v>
      </c>
      <c r="BL198" s="18" t="s">
        <v>182</v>
      </c>
      <c r="BM198" s="230" t="s">
        <v>519</v>
      </c>
    </row>
    <row r="199" s="13" customFormat="1">
      <c r="A199" s="13"/>
      <c r="B199" s="232"/>
      <c r="C199" s="233"/>
      <c r="D199" s="234" t="s">
        <v>184</v>
      </c>
      <c r="E199" s="235" t="s">
        <v>1</v>
      </c>
      <c r="F199" s="236" t="s">
        <v>4741</v>
      </c>
      <c r="G199" s="233"/>
      <c r="H199" s="237">
        <v>12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184</v>
      </c>
      <c r="AU199" s="243" t="s">
        <v>84</v>
      </c>
      <c r="AV199" s="13" t="s">
        <v>86</v>
      </c>
      <c r="AW199" s="13" t="s">
        <v>32</v>
      </c>
      <c r="AX199" s="13" t="s">
        <v>76</v>
      </c>
      <c r="AY199" s="243" t="s">
        <v>175</v>
      </c>
    </row>
    <row r="200" s="15" customFormat="1">
      <c r="A200" s="15"/>
      <c r="B200" s="254"/>
      <c r="C200" s="255"/>
      <c r="D200" s="234" t="s">
        <v>184</v>
      </c>
      <c r="E200" s="256" t="s">
        <v>1</v>
      </c>
      <c r="F200" s="257" t="s">
        <v>201</v>
      </c>
      <c r="G200" s="255"/>
      <c r="H200" s="258">
        <v>12</v>
      </c>
      <c r="I200" s="259"/>
      <c r="J200" s="255"/>
      <c r="K200" s="255"/>
      <c r="L200" s="260"/>
      <c r="M200" s="261"/>
      <c r="N200" s="262"/>
      <c r="O200" s="262"/>
      <c r="P200" s="262"/>
      <c r="Q200" s="262"/>
      <c r="R200" s="262"/>
      <c r="S200" s="262"/>
      <c r="T200" s="263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4" t="s">
        <v>184</v>
      </c>
      <c r="AU200" s="264" t="s">
        <v>84</v>
      </c>
      <c r="AV200" s="15" t="s">
        <v>182</v>
      </c>
      <c r="AW200" s="15" t="s">
        <v>32</v>
      </c>
      <c r="AX200" s="15" t="s">
        <v>84</v>
      </c>
      <c r="AY200" s="264" t="s">
        <v>175</v>
      </c>
    </row>
    <row r="201" s="2" customFormat="1" ht="16.5" customHeight="1">
      <c r="A201" s="39"/>
      <c r="B201" s="40"/>
      <c r="C201" s="219" t="s">
        <v>320</v>
      </c>
      <c r="D201" s="219" t="s">
        <v>177</v>
      </c>
      <c r="E201" s="220" t="s">
        <v>4731</v>
      </c>
      <c r="F201" s="221" t="s">
        <v>4732</v>
      </c>
      <c r="G201" s="222" t="s">
        <v>2748</v>
      </c>
      <c r="H201" s="223">
        <v>12</v>
      </c>
      <c r="I201" s="224"/>
      <c r="J201" s="225">
        <f>ROUND(I201*H201,2)</f>
        <v>0</v>
      </c>
      <c r="K201" s="221" t="s">
        <v>1</v>
      </c>
      <c r="L201" s="45"/>
      <c r="M201" s="226" t="s">
        <v>1</v>
      </c>
      <c r="N201" s="227" t="s">
        <v>41</v>
      </c>
      <c r="O201" s="92"/>
      <c r="P201" s="228">
        <f>O201*H201</f>
        <v>0</v>
      </c>
      <c r="Q201" s="228">
        <v>0</v>
      </c>
      <c r="R201" s="228">
        <f>Q201*H201</f>
        <v>0</v>
      </c>
      <c r="S201" s="228">
        <v>0</v>
      </c>
      <c r="T201" s="229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0" t="s">
        <v>182</v>
      </c>
      <c r="AT201" s="230" t="s">
        <v>177</v>
      </c>
      <c r="AU201" s="230" t="s">
        <v>84</v>
      </c>
      <c r="AY201" s="18" t="s">
        <v>175</v>
      </c>
      <c r="BE201" s="231">
        <f>IF(N201="základní",J201,0)</f>
        <v>0</v>
      </c>
      <c r="BF201" s="231">
        <f>IF(N201="snížená",J201,0)</f>
        <v>0</v>
      </c>
      <c r="BG201" s="231">
        <f>IF(N201="zákl. přenesená",J201,0)</f>
        <v>0</v>
      </c>
      <c r="BH201" s="231">
        <f>IF(N201="sníž. přenesená",J201,0)</f>
        <v>0</v>
      </c>
      <c r="BI201" s="231">
        <f>IF(N201="nulová",J201,0)</f>
        <v>0</v>
      </c>
      <c r="BJ201" s="18" t="s">
        <v>84</v>
      </c>
      <c r="BK201" s="231">
        <f>ROUND(I201*H201,2)</f>
        <v>0</v>
      </c>
      <c r="BL201" s="18" t="s">
        <v>182</v>
      </c>
      <c r="BM201" s="230" t="s">
        <v>529</v>
      </c>
    </row>
    <row r="202" s="13" customFormat="1">
      <c r="A202" s="13"/>
      <c r="B202" s="232"/>
      <c r="C202" s="233"/>
      <c r="D202" s="234" t="s">
        <v>184</v>
      </c>
      <c r="E202" s="235" t="s">
        <v>1</v>
      </c>
      <c r="F202" s="236" t="s">
        <v>4741</v>
      </c>
      <c r="G202" s="233"/>
      <c r="H202" s="237">
        <v>12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184</v>
      </c>
      <c r="AU202" s="243" t="s">
        <v>84</v>
      </c>
      <c r="AV202" s="13" t="s">
        <v>86</v>
      </c>
      <c r="AW202" s="13" t="s">
        <v>32</v>
      </c>
      <c r="AX202" s="13" t="s">
        <v>76</v>
      </c>
      <c r="AY202" s="243" t="s">
        <v>175</v>
      </c>
    </row>
    <row r="203" s="15" customFormat="1">
      <c r="A203" s="15"/>
      <c r="B203" s="254"/>
      <c r="C203" s="255"/>
      <c r="D203" s="234" t="s">
        <v>184</v>
      </c>
      <c r="E203" s="256" t="s">
        <v>1</v>
      </c>
      <c r="F203" s="257" t="s">
        <v>201</v>
      </c>
      <c r="G203" s="255"/>
      <c r="H203" s="258">
        <v>12</v>
      </c>
      <c r="I203" s="259"/>
      <c r="J203" s="255"/>
      <c r="K203" s="255"/>
      <c r="L203" s="260"/>
      <c r="M203" s="261"/>
      <c r="N203" s="262"/>
      <c r="O203" s="262"/>
      <c r="P203" s="262"/>
      <c r="Q203" s="262"/>
      <c r="R203" s="262"/>
      <c r="S203" s="262"/>
      <c r="T203" s="263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4" t="s">
        <v>184</v>
      </c>
      <c r="AU203" s="264" t="s">
        <v>84</v>
      </c>
      <c r="AV203" s="15" t="s">
        <v>182</v>
      </c>
      <c r="AW203" s="15" t="s">
        <v>32</v>
      </c>
      <c r="AX203" s="15" t="s">
        <v>84</v>
      </c>
      <c r="AY203" s="264" t="s">
        <v>175</v>
      </c>
    </row>
    <row r="204" s="2" customFormat="1" ht="24.15" customHeight="1">
      <c r="A204" s="39"/>
      <c r="B204" s="40"/>
      <c r="C204" s="219" t="s">
        <v>325</v>
      </c>
      <c r="D204" s="219" t="s">
        <v>177</v>
      </c>
      <c r="E204" s="220" t="s">
        <v>4733</v>
      </c>
      <c r="F204" s="221" t="s">
        <v>4734</v>
      </c>
      <c r="G204" s="222" t="s">
        <v>2748</v>
      </c>
      <c r="H204" s="223">
        <v>12</v>
      </c>
      <c r="I204" s="224"/>
      <c r="J204" s="225">
        <f>ROUND(I204*H204,2)</f>
        <v>0</v>
      </c>
      <c r="K204" s="221" t="s">
        <v>1</v>
      </c>
      <c r="L204" s="45"/>
      <c r="M204" s="226" t="s">
        <v>1</v>
      </c>
      <c r="N204" s="227" t="s">
        <v>41</v>
      </c>
      <c r="O204" s="92"/>
      <c r="P204" s="228">
        <f>O204*H204</f>
        <v>0</v>
      </c>
      <c r="Q204" s="228">
        <v>0</v>
      </c>
      <c r="R204" s="228">
        <f>Q204*H204</f>
        <v>0</v>
      </c>
      <c r="S204" s="228">
        <v>0</v>
      </c>
      <c r="T204" s="229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0" t="s">
        <v>182</v>
      </c>
      <c r="AT204" s="230" t="s">
        <v>177</v>
      </c>
      <c r="AU204" s="230" t="s">
        <v>84</v>
      </c>
      <c r="AY204" s="18" t="s">
        <v>175</v>
      </c>
      <c r="BE204" s="231">
        <f>IF(N204="základní",J204,0)</f>
        <v>0</v>
      </c>
      <c r="BF204" s="231">
        <f>IF(N204="snížená",J204,0)</f>
        <v>0</v>
      </c>
      <c r="BG204" s="231">
        <f>IF(N204="zákl. přenesená",J204,0)</f>
        <v>0</v>
      </c>
      <c r="BH204" s="231">
        <f>IF(N204="sníž. přenesená",J204,0)</f>
        <v>0</v>
      </c>
      <c r="BI204" s="231">
        <f>IF(N204="nulová",J204,0)</f>
        <v>0</v>
      </c>
      <c r="BJ204" s="18" t="s">
        <v>84</v>
      </c>
      <c r="BK204" s="231">
        <f>ROUND(I204*H204,2)</f>
        <v>0</v>
      </c>
      <c r="BL204" s="18" t="s">
        <v>182</v>
      </c>
      <c r="BM204" s="230" t="s">
        <v>538</v>
      </c>
    </row>
    <row r="205" s="13" customFormat="1">
      <c r="A205" s="13"/>
      <c r="B205" s="232"/>
      <c r="C205" s="233"/>
      <c r="D205" s="234" t="s">
        <v>184</v>
      </c>
      <c r="E205" s="235" t="s">
        <v>1</v>
      </c>
      <c r="F205" s="236" t="s">
        <v>4741</v>
      </c>
      <c r="G205" s="233"/>
      <c r="H205" s="237">
        <v>12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184</v>
      </c>
      <c r="AU205" s="243" t="s">
        <v>84</v>
      </c>
      <c r="AV205" s="13" t="s">
        <v>86</v>
      </c>
      <c r="AW205" s="13" t="s">
        <v>32</v>
      </c>
      <c r="AX205" s="13" t="s">
        <v>76</v>
      </c>
      <c r="AY205" s="243" t="s">
        <v>175</v>
      </c>
    </row>
    <row r="206" s="15" customFormat="1">
      <c r="A206" s="15"/>
      <c r="B206" s="254"/>
      <c r="C206" s="255"/>
      <c r="D206" s="234" t="s">
        <v>184</v>
      </c>
      <c r="E206" s="256" t="s">
        <v>1</v>
      </c>
      <c r="F206" s="257" t="s">
        <v>201</v>
      </c>
      <c r="G206" s="255"/>
      <c r="H206" s="258">
        <v>12</v>
      </c>
      <c r="I206" s="259"/>
      <c r="J206" s="255"/>
      <c r="K206" s="255"/>
      <c r="L206" s="260"/>
      <c r="M206" s="261"/>
      <c r="N206" s="262"/>
      <c r="O206" s="262"/>
      <c r="P206" s="262"/>
      <c r="Q206" s="262"/>
      <c r="R206" s="262"/>
      <c r="S206" s="262"/>
      <c r="T206" s="263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4" t="s">
        <v>184</v>
      </c>
      <c r="AU206" s="264" t="s">
        <v>84</v>
      </c>
      <c r="AV206" s="15" t="s">
        <v>182</v>
      </c>
      <c r="AW206" s="15" t="s">
        <v>32</v>
      </c>
      <c r="AX206" s="15" t="s">
        <v>84</v>
      </c>
      <c r="AY206" s="264" t="s">
        <v>175</v>
      </c>
    </row>
    <row r="207" s="2" customFormat="1" ht="66.75" customHeight="1">
      <c r="A207" s="39"/>
      <c r="B207" s="40"/>
      <c r="C207" s="219" t="s">
        <v>329</v>
      </c>
      <c r="D207" s="219" t="s">
        <v>177</v>
      </c>
      <c r="E207" s="220" t="s">
        <v>4742</v>
      </c>
      <c r="F207" s="221" t="s">
        <v>4743</v>
      </c>
      <c r="G207" s="222" t="s">
        <v>2748</v>
      </c>
      <c r="H207" s="223">
        <v>12</v>
      </c>
      <c r="I207" s="224"/>
      <c r="J207" s="225">
        <f>ROUND(I207*H207,2)</f>
        <v>0</v>
      </c>
      <c r="K207" s="221" t="s">
        <v>1</v>
      </c>
      <c r="L207" s="45"/>
      <c r="M207" s="226" t="s">
        <v>1</v>
      </c>
      <c r="N207" s="227" t="s">
        <v>41</v>
      </c>
      <c r="O207" s="92"/>
      <c r="P207" s="228">
        <f>O207*H207</f>
        <v>0</v>
      </c>
      <c r="Q207" s="228">
        <v>0</v>
      </c>
      <c r="R207" s="228">
        <f>Q207*H207</f>
        <v>0</v>
      </c>
      <c r="S207" s="228">
        <v>0</v>
      </c>
      <c r="T207" s="229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0" t="s">
        <v>182</v>
      </c>
      <c r="AT207" s="230" t="s">
        <v>177</v>
      </c>
      <c r="AU207" s="230" t="s">
        <v>84</v>
      </c>
      <c r="AY207" s="18" t="s">
        <v>175</v>
      </c>
      <c r="BE207" s="231">
        <f>IF(N207="základní",J207,0)</f>
        <v>0</v>
      </c>
      <c r="BF207" s="231">
        <f>IF(N207="snížená",J207,0)</f>
        <v>0</v>
      </c>
      <c r="BG207" s="231">
        <f>IF(N207="zákl. přenesená",J207,0)</f>
        <v>0</v>
      </c>
      <c r="BH207" s="231">
        <f>IF(N207="sníž. přenesená",J207,0)</f>
        <v>0</v>
      </c>
      <c r="BI207" s="231">
        <f>IF(N207="nulová",J207,0)</f>
        <v>0</v>
      </c>
      <c r="BJ207" s="18" t="s">
        <v>84</v>
      </c>
      <c r="BK207" s="231">
        <f>ROUND(I207*H207,2)</f>
        <v>0</v>
      </c>
      <c r="BL207" s="18" t="s">
        <v>182</v>
      </c>
      <c r="BM207" s="230" t="s">
        <v>547</v>
      </c>
    </row>
    <row r="208" s="13" customFormat="1">
      <c r="A208" s="13"/>
      <c r="B208" s="232"/>
      <c r="C208" s="233"/>
      <c r="D208" s="234" t="s">
        <v>184</v>
      </c>
      <c r="E208" s="235" t="s">
        <v>1</v>
      </c>
      <c r="F208" s="236" t="s">
        <v>4741</v>
      </c>
      <c r="G208" s="233"/>
      <c r="H208" s="237">
        <v>12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184</v>
      </c>
      <c r="AU208" s="243" t="s">
        <v>84</v>
      </c>
      <c r="AV208" s="13" t="s">
        <v>86</v>
      </c>
      <c r="AW208" s="13" t="s">
        <v>32</v>
      </c>
      <c r="AX208" s="13" t="s">
        <v>76</v>
      </c>
      <c r="AY208" s="243" t="s">
        <v>175</v>
      </c>
    </row>
    <row r="209" s="15" customFormat="1">
      <c r="A209" s="15"/>
      <c r="B209" s="254"/>
      <c r="C209" s="255"/>
      <c r="D209" s="234" t="s">
        <v>184</v>
      </c>
      <c r="E209" s="256" t="s">
        <v>1</v>
      </c>
      <c r="F209" s="257" t="s">
        <v>201</v>
      </c>
      <c r="G209" s="255"/>
      <c r="H209" s="258">
        <v>12</v>
      </c>
      <c r="I209" s="259"/>
      <c r="J209" s="255"/>
      <c r="K209" s="255"/>
      <c r="L209" s="260"/>
      <c r="M209" s="261"/>
      <c r="N209" s="262"/>
      <c r="O209" s="262"/>
      <c r="P209" s="262"/>
      <c r="Q209" s="262"/>
      <c r="R209" s="262"/>
      <c r="S209" s="262"/>
      <c r="T209" s="263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4" t="s">
        <v>184</v>
      </c>
      <c r="AU209" s="264" t="s">
        <v>84</v>
      </c>
      <c r="AV209" s="15" t="s">
        <v>182</v>
      </c>
      <c r="AW209" s="15" t="s">
        <v>32</v>
      </c>
      <c r="AX209" s="15" t="s">
        <v>84</v>
      </c>
      <c r="AY209" s="264" t="s">
        <v>175</v>
      </c>
    </row>
    <row r="210" s="2" customFormat="1" ht="62.7" customHeight="1">
      <c r="A210" s="39"/>
      <c r="B210" s="40"/>
      <c r="C210" s="219" t="s">
        <v>334</v>
      </c>
      <c r="D210" s="219" t="s">
        <v>177</v>
      </c>
      <c r="E210" s="220" t="s">
        <v>4744</v>
      </c>
      <c r="F210" s="221" t="s">
        <v>4745</v>
      </c>
      <c r="G210" s="222" t="s">
        <v>2748</v>
      </c>
      <c r="H210" s="223">
        <v>12</v>
      </c>
      <c r="I210" s="224"/>
      <c r="J210" s="225">
        <f>ROUND(I210*H210,2)</f>
        <v>0</v>
      </c>
      <c r="K210" s="221" t="s">
        <v>1</v>
      </c>
      <c r="L210" s="45"/>
      <c r="M210" s="226" t="s">
        <v>1</v>
      </c>
      <c r="N210" s="227" t="s">
        <v>41</v>
      </c>
      <c r="O210" s="92"/>
      <c r="P210" s="228">
        <f>O210*H210</f>
        <v>0</v>
      </c>
      <c r="Q210" s="228">
        <v>0</v>
      </c>
      <c r="R210" s="228">
        <f>Q210*H210</f>
        <v>0</v>
      </c>
      <c r="S210" s="228">
        <v>0</v>
      </c>
      <c r="T210" s="229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0" t="s">
        <v>182</v>
      </c>
      <c r="AT210" s="230" t="s">
        <v>177</v>
      </c>
      <c r="AU210" s="230" t="s">
        <v>84</v>
      </c>
      <c r="AY210" s="18" t="s">
        <v>175</v>
      </c>
      <c r="BE210" s="231">
        <f>IF(N210="základní",J210,0)</f>
        <v>0</v>
      </c>
      <c r="BF210" s="231">
        <f>IF(N210="snížená",J210,0)</f>
        <v>0</v>
      </c>
      <c r="BG210" s="231">
        <f>IF(N210="zákl. přenesená",J210,0)</f>
        <v>0</v>
      </c>
      <c r="BH210" s="231">
        <f>IF(N210="sníž. přenesená",J210,0)</f>
        <v>0</v>
      </c>
      <c r="BI210" s="231">
        <f>IF(N210="nulová",J210,0)</f>
        <v>0</v>
      </c>
      <c r="BJ210" s="18" t="s">
        <v>84</v>
      </c>
      <c r="BK210" s="231">
        <f>ROUND(I210*H210,2)</f>
        <v>0</v>
      </c>
      <c r="BL210" s="18" t="s">
        <v>182</v>
      </c>
      <c r="BM210" s="230" t="s">
        <v>559</v>
      </c>
    </row>
    <row r="211" s="13" customFormat="1">
      <c r="A211" s="13"/>
      <c r="B211" s="232"/>
      <c r="C211" s="233"/>
      <c r="D211" s="234" t="s">
        <v>184</v>
      </c>
      <c r="E211" s="235" t="s">
        <v>1</v>
      </c>
      <c r="F211" s="236" t="s">
        <v>4741</v>
      </c>
      <c r="G211" s="233"/>
      <c r="H211" s="237">
        <v>12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184</v>
      </c>
      <c r="AU211" s="243" t="s">
        <v>84</v>
      </c>
      <c r="AV211" s="13" t="s">
        <v>86</v>
      </c>
      <c r="AW211" s="13" t="s">
        <v>32</v>
      </c>
      <c r="AX211" s="13" t="s">
        <v>76</v>
      </c>
      <c r="AY211" s="243" t="s">
        <v>175</v>
      </c>
    </row>
    <row r="212" s="15" customFormat="1">
      <c r="A212" s="15"/>
      <c r="B212" s="254"/>
      <c r="C212" s="255"/>
      <c r="D212" s="234" t="s">
        <v>184</v>
      </c>
      <c r="E212" s="256" t="s">
        <v>1</v>
      </c>
      <c r="F212" s="257" t="s">
        <v>201</v>
      </c>
      <c r="G212" s="255"/>
      <c r="H212" s="258">
        <v>12</v>
      </c>
      <c r="I212" s="259"/>
      <c r="J212" s="255"/>
      <c r="K212" s="255"/>
      <c r="L212" s="260"/>
      <c r="M212" s="261"/>
      <c r="N212" s="262"/>
      <c r="O212" s="262"/>
      <c r="P212" s="262"/>
      <c r="Q212" s="262"/>
      <c r="R212" s="262"/>
      <c r="S212" s="262"/>
      <c r="T212" s="263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4" t="s">
        <v>184</v>
      </c>
      <c r="AU212" s="264" t="s">
        <v>84</v>
      </c>
      <c r="AV212" s="15" t="s">
        <v>182</v>
      </c>
      <c r="AW212" s="15" t="s">
        <v>32</v>
      </c>
      <c r="AX212" s="15" t="s">
        <v>84</v>
      </c>
      <c r="AY212" s="264" t="s">
        <v>175</v>
      </c>
    </row>
    <row r="213" s="2" customFormat="1" ht="16.5" customHeight="1">
      <c r="A213" s="39"/>
      <c r="B213" s="40"/>
      <c r="C213" s="219" t="s">
        <v>339</v>
      </c>
      <c r="D213" s="219" t="s">
        <v>177</v>
      </c>
      <c r="E213" s="220" t="s">
        <v>4739</v>
      </c>
      <c r="F213" s="221" t="s">
        <v>4740</v>
      </c>
      <c r="G213" s="222" t="s">
        <v>4396</v>
      </c>
      <c r="H213" s="223">
        <v>12</v>
      </c>
      <c r="I213" s="224"/>
      <c r="J213" s="225">
        <f>ROUND(I213*H213,2)</f>
        <v>0</v>
      </c>
      <c r="K213" s="221" t="s">
        <v>1</v>
      </c>
      <c r="L213" s="45"/>
      <c r="M213" s="226" t="s">
        <v>1</v>
      </c>
      <c r="N213" s="227" t="s">
        <v>41</v>
      </c>
      <c r="O213" s="92"/>
      <c r="P213" s="228">
        <f>O213*H213</f>
        <v>0</v>
      </c>
      <c r="Q213" s="228">
        <v>0</v>
      </c>
      <c r="R213" s="228">
        <f>Q213*H213</f>
        <v>0</v>
      </c>
      <c r="S213" s="228">
        <v>0</v>
      </c>
      <c r="T213" s="229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0" t="s">
        <v>182</v>
      </c>
      <c r="AT213" s="230" t="s">
        <v>177</v>
      </c>
      <c r="AU213" s="230" t="s">
        <v>84</v>
      </c>
      <c r="AY213" s="18" t="s">
        <v>175</v>
      </c>
      <c r="BE213" s="231">
        <f>IF(N213="základní",J213,0)</f>
        <v>0</v>
      </c>
      <c r="BF213" s="231">
        <f>IF(N213="snížená",J213,0)</f>
        <v>0</v>
      </c>
      <c r="BG213" s="231">
        <f>IF(N213="zákl. přenesená",J213,0)</f>
        <v>0</v>
      </c>
      <c r="BH213" s="231">
        <f>IF(N213="sníž. přenesená",J213,0)</f>
        <v>0</v>
      </c>
      <c r="BI213" s="231">
        <f>IF(N213="nulová",J213,0)</f>
        <v>0</v>
      </c>
      <c r="BJ213" s="18" t="s">
        <v>84</v>
      </c>
      <c r="BK213" s="231">
        <f>ROUND(I213*H213,2)</f>
        <v>0</v>
      </c>
      <c r="BL213" s="18" t="s">
        <v>182</v>
      </c>
      <c r="BM213" s="230" t="s">
        <v>572</v>
      </c>
    </row>
    <row r="214" s="2" customFormat="1" ht="16.5" customHeight="1">
      <c r="A214" s="39"/>
      <c r="B214" s="40"/>
      <c r="C214" s="219" t="s">
        <v>351</v>
      </c>
      <c r="D214" s="219" t="s">
        <v>177</v>
      </c>
      <c r="E214" s="220" t="s">
        <v>4617</v>
      </c>
      <c r="F214" s="221" t="s">
        <v>4618</v>
      </c>
      <c r="G214" s="222" t="s">
        <v>2748</v>
      </c>
      <c r="H214" s="223">
        <v>1</v>
      </c>
      <c r="I214" s="224"/>
      <c r="J214" s="225">
        <f>ROUND(I214*H214,2)</f>
        <v>0</v>
      </c>
      <c r="K214" s="221" t="s">
        <v>1</v>
      </c>
      <c r="L214" s="45"/>
      <c r="M214" s="226" t="s">
        <v>1</v>
      </c>
      <c r="N214" s="227" t="s">
        <v>41</v>
      </c>
      <c r="O214" s="92"/>
      <c r="P214" s="228">
        <f>O214*H214</f>
        <v>0</v>
      </c>
      <c r="Q214" s="228">
        <v>0</v>
      </c>
      <c r="R214" s="228">
        <f>Q214*H214</f>
        <v>0</v>
      </c>
      <c r="S214" s="228">
        <v>0</v>
      </c>
      <c r="T214" s="229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0" t="s">
        <v>182</v>
      </c>
      <c r="AT214" s="230" t="s">
        <v>177</v>
      </c>
      <c r="AU214" s="230" t="s">
        <v>84</v>
      </c>
      <c r="AY214" s="18" t="s">
        <v>175</v>
      </c>
      <c r="BE214" s="231">
        <f>IF(N214="základní",J214,0)</f>
        <v>0</v>
      </c>
      <c r="BF214" s="231">
        <f>IF(N214="snížená",J214,0)</f>
        <v>0</v>
      </c>
      <c r="BG214" s="231">
        <f>IF(N214="zákl. přenesená",J214,0)</f>
        <v>0</v>
      </c>
      <c r="BH214" s="231">
        <f>IF(N214="sníž. přenesená",J214,0)</f>
        <v>0</v>
      </c>
      <c r="BI214" s="231">
        <f>IF(N214="nulová",J214,0)</f>
        <v>0</v>
      </c>
      <c r="BJ214" s="18" t="s">
        <v>84</v>
      </c>
      <c r="BK214" s="231">
        <f>ROUND(I214*H214,2)</f>
        <v>0</v>
      </c>
      <c r="BL214" s="18" t="s">
        <v>182</v>
      </c>
      <c r="BM214" s="230" t="s">
        <v>583</v>
      </c>
    </row>
    <row r="215" s="2" customFormat="1">
      <c r="A215" s="39"/>
      <c r="B215" s="40"/>
      <c r="C215" s="41"/>
      <c r="D215" s="234" t="s">
        <v>266</v>
      </c>
      <c r="E215" s="41"/>
      <c r="F215" s="275" t="s">
        <v>4581</v>
      </c>
      <c r="G215" s="41"/>
      <c r="H215" s="41"/>
      <c r="I215" s="276"/>
      <c r="J215" s="41"/>
      <c r="K215" s="41"/>
      <c r="L215" s="45"/>
      <c r="M215" s="277"/>
      <c r="N215" s="278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266</v>
      </c>
      <c r="AU215" s="18" t="s">
        <v>84</v>
      </c>
    </row>
    <row r="216" s="12" customFormat="1" ht="25.92" customHeight="1">
      <c r="A216" s="12"/>
      <c r="B216" s="203"/>
      <c r="C216" s="204"/>
      <c r="D216" s="205" t="s">
        <v>75</v>
      </c>
      <c r="E216" s="206" t="s">
        <v>3798</v>
      </c>
      <c r="F216" s="206" t="s">
        <v>1</v>
      </c>
      <c r="G216" s="204"/>
      <c r="H216" s="204"/>
      <c r="I216" s="207"/>
      <c r="J216" s="208">
        <f>BK216</f>
        <v>0</v>
      </c>
      <c r="K216" s="204"/>
      <c r="L216" s="209"/>
      <c r="M216" s="210"/>
      <c r="N216" s="211"/>
      <c r="O216" s="211"/>
      <c r="P216" s="212">
        <f>SUM(P217:P236)</f>
        <v>0</v>
      </c>
      <c r="Q216" s="211"/>
      <c r="R216" s="212">
        <f>SUM(R217:R236)</f>
        <v>0</v>
      </c>
      <c r="S216" s="211"/>
      <c r="T216" s="213">
        <f>SUM(T217:T236)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4" t="s">
        <v>84</v>
      </c>
      <c r="AT216" s="215" t="s">
        <v>75</v>
      </c>
      <c r="AU216" s="215" t="s">
        <v>76</v>
      </c>
      <c r="AY216" s="214" t="s">
        <v>175</v>
      </c>
      <c r="BK216" s="216">
        <f>SUM(BK217:BK236)</f>
        <v>0</v>
      </c>
    </row>
    <row r="217" s="2" customFormat="1" ht="16.5" customHeight="1">
      <c r="A217" s="39"/>
      <c r="B217" s="40"/>
      <c r="C217" s="219" t="s">
        <v>366</v>
      </c>
      <c r="D217" s="219" t="s">
        <v>177</v>
      </c>
      <c r="E217" s="220" t="s">
        <v>4746</v>
      </c>
      <c r="F217" s="221" t="s">
        <v>4559</v>
      </c>
      <c r="G217" s="222" t="s">
        <v>437</v>
      </c>
      <c r="H217" s="223">
        <v>255</v>
      </c>
      <c r="I217" s="224"/>
      <c r="J217" s="225">
        <f>ROUND(I217*H217,2)</f>
        <v>0</v>
      </c>
      <c r="K217" s="221" t="s">
        <v>1</v>
      </c>
      <c r="L217" s="45"/>
      <c r="M217" s="226" t="s">
        <v>1</v>
      </c>
      <c r="N217" s="227" t="s">
        <v>41</v>
      </c>
      <c r="O217" s="92"/>
      <c r="P217" s="228">
        <f>O217*H217</f>
        <v>0</v>
      </c>
      <c r="Q217" s="228">
        <v>0</v>
      </c>
      <c r="R217" s="228">
        <f>Q217*H217</f>
        <v>0</v>
      </c>
      <c r="S217" s="228">
        <v>0</v>
      </c>
      <c r="T217" s="229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0" t="s">
        <v>182</v>
      </c>
      <c r="AT217" s="230" t="s">
        <v>177</v>
      </c>
      <c r="AU217" s="230" t="s">
        <v>84</v>
      </c>
      <c r="AY217" s="18" t="s">
        <v>175</v>
      </c>
      <c r="BE217" s="231">
        <f>IF(N217="základní",J217,0)</f>
        <v>0</v>
      </c>
      <c r="BF217" s="231">
        <f>IF(N217="snížená",J217,0)</f>
        <v>0</v>
      </c>
      <c r="BG217" s="231">
        <f>IF(N217="zákl. přenesená",J217,0)</f>
        <v>0</v>
      </c>
      <c r="BH217" s="231">
        <f>IF(N217="sníž. přenesená",J217,0)</f>
        <v>0</v>
      </c>
      <c r="BI217" s="231">
        <f>IF(N217="nulová",J217,0)</f>
        <v>0</v>
      </c>
      <c r="BJ217" s="18" t="s">
        <v>84</v>
      </c>
      <c r="BK217" s="231">
        <f>ROUND(I217*H217,2)</f>
        <v>0</v>
      </c>
      <c r="BL217" s="18" t="s">
        <v>182</v>
      </c>
      <c r="BM217" s="230" t="s">
        <v>593</v>
      </c>
    </row>
    <row r="218" s="2" customFormat="1" ht="16.5" customHeight="1">
      <c r="A218" s="39"/>
      <c r="B218" s="40"/>
      <c r="C218" s="219" t="s">
        <v>372</v>
      </c>
      <c r="D218" s="219" t="s">
        <v>177</v>
      </c>
      <c r="E218" s="220" t="s">
        <v>4747</v>
      </c>
      <c r="F218" s="221" t="s">
        <v>4748</v>
      </c>
      <c r="G218" s="222" t="s">
        <v>437</v>
      </c>
      <c r="H218" s="223">
        <v>120</v>
      </c>
      <c r="I218" s="224"/>
      <c r="J218" s="225">
        <f>ROUND(I218*H218,2)</f>
        <v>0</v>
      </c>
      <c r="K218" s="221" t="s">
        <v>1</v>
      </c>
      <c r="L218" s="45"/>
      <c r="M218" s="226" t="s">
        <v>1</v>
      </c>
      <c r="N218" s="227" t="s">
        <v>41</v>
      </c>
      <c r="O218" s="92"/>
      <c r="P218" s="228">
        <f>O218*H218</f>
        <v>0</v>
      </c>
      <c r="Q218" s="228">
        <v>0</v>
      </c>
      <c r="R218" s="228">
        <f>Q218*H218</f>
        <v>0</v>
      </c>
      <c r="S218" s="228">
        <v>0</v>
      </c>
      <c r="T218" s="229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0" t="s">
        <v>182</v>
      </c>
      <c r="AT218" s="230" t="s">
        <v>177</v>
      </c>
      <c r="AU218" s="230" t="s">
        <v>84</v>
      </c>
      <c r="AY218" s="18" t="s">
        <v>175</v>
      </c>
      <c r="BE218" s="231">
        <f>IF(N218="základní",J218,0)</f>
        <v>0</v>
      </c>
      <c r="BF218" s="231">
        <f>IF(N218="snížená",J218,0)</f>
        <v>0</v>
      </c>
      <c r="BG218" s="231">
        <f>IF(N218="zákl. přenesená",J218,0)</f>
        <v>0</v>
      </c>
      <c r="BH218" s="231">
        <f>IF(N218="sníž. přenesená",J218,0)</f>
        <v>0</v>
      </c>
      <c r="BI218" s="231">
        <f>IF(N218="nulová",J218,0)</f>
        <v>0</v>
      </c>
      <c r="BJ218" s="18" t="s">
        <v>84</v>
      </c>
      <c r="BK218" s="231">
        <f>ROUND(I218*H218,2)</f>
        <v>0</v>
      </c>
      <c r="BL218" s="18" t="s">
        <v>182</v>
      </c>
      <c r="BM218" s="230" t="s">
        <v>609</v>
      </c>
    </row>
    <row r="219" s="13" customFormat="1">
      <c r="A219" s="13"/>
      <c r="B219" s="232"/>
      <c r="C219" s="233"/>
      <c r="D219" s="234" t="s">
        <v>184</v>
      </c>
      <c r="E219" s="235" t="s">
        <v>1</v>
      </c>
      <c r="F219" s="236" t="s">
        <v>4504</v>
      </c>
      <c r="G219" s="233"/>
      <c r="H219" s="237">
        <v>120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184</v>
      </c>
      <c r="AU219" s="243" t="s">
        <v>84</v>
      </c>
      <c r="AV219" s="13" t="s">
        <v>86</v>
      </c>
      <c r="AW219" s="13" t="s">
        <v>32</v>
      </c>
      <c r="AX219" s="13" t="s">
        <v>76</v>
      </c>
      <c r="AY219" s="243" t="s">
        <v>175</v>
      </c>
    </row>
    <row r="220" s="15" customFormat="1">
      <c r="A220" s="15"/>
      <c r="B220" s="254"/>
      <c r="C220" s="255"/>
      <c r="D220" s="234" t="s">
        <v>184</v>
      </c>
      <c r="E220" s="256" t="s">
        <v>1</v>
      </c>
      <c r="F220" s="257" t="s">
        <v>201</v>
      </c>
      <c r="G220" s="255"/>
      <c r="H220" s="258">
        <v>120</v>
      </c>
      <c r="I220" s="259"/>
      <c r="J220" s="255"/>
      <c r="K220" s="255"/>
      <c r="L220" s="260"/>
      <c r="M220" s="261"/>
      <c r="N220" s="262"/>
      <c r="O220" s="262"/>
      <c r="P220" s="262"/>
      <c r="Q220" s="262"/>
      <c r="R220" s="262"/>
      <c r="S220" s="262"/>
      <c r="T220" s="263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64" t="s">
        <v>184</v>
      </c>
      <c r="AU220" s="264" t="s">
        <v>84</v>
      </c>
      <c r="AV220" s="15" t="s">
        <v>182</v>
      </c>
      <c r="AW220" s="15" t="s">
        <v>32</v>
      </c>
      <c r="AX220" s="15" t="s">
        <v>84</v>
      </c>
      <c r="AY220" s="264" t="s">
        <v>175</v>
      </c>
    </row>
    <row r="221" s="2" customFormat="1" ht="16.5" customHeight="1">
      <c r="A221" s="39"/>
      <c r="B221" s="40"/>
      <c r="C221" s="219" t="s">
        <v>381</v>
      </c>
      <c r="D221" s="219" t="s">
        <v>177</v>
      </c>
      <c r="E221" s="220" t="s">
        <v>4749</v>
      </c>
      <c r="F221" s="221" t="s">
        <v>4750</v>
      </c>
      <c r="G221" s="222" t="s">
        <v>437</v>
      </c>
      <c r="H221" s="223">
        <v>30</v>
      </c>
      <c r="I221" s="224"/>
      <c r="J221" s="225">
        <f>ROUND(I221*H221,2)</f>
        <v>0</v>
      </c>
      <c r="K221" s="221" t="s">
        <v>1</v>
      </c>
      <c r="L221" s="45"/>
      <c r="M221" s="226" t="s">
        <v>1</v>
      </c>
      <c r="N221" s="227" t="s">
        <v>41</v>
      </c>
      <c r="O221" s="92"/>
      <c r="P221" s="228">
        <f>O221*H221</f>
        <v>0</v>
      </c>
      <c r="Q221" s="228">
        <v>0</v>
      </c>
      <c r="R221" s="228">
        <f>Q221*H221</f>
        <v>0</v>
      </c>
      <c r="S221" s="228">
        <v>0</v>
      </c>
      <c r="T221" s="229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0" t="s">
        <v>182</v>
      </c>
      <c r="AT221" s="230" t="s">
        <v>177</v>
      </c>
      <c r="AU221" s="230" t="s">
        <v>84</v>
      </c>
      <c r="AY221" s="18" t="s">
        <v>175</v>
      </c>
      <c r="BE221" s="231">
        <f>IF(N221="základní",J221,0)</f>
        <v>0</v>
      </c>
      <c r="BF221" s="231">
        <f>IF(N221="snížená",J221,0)</f>
        <v>0</v>
      </c>
      <c r="BG221" s="231">
        <f>IF(N221="zákl. přenesená",J221,0)</f>
        <v>0</v>
      </c>
      <c r="BH221" s="231">
        <f>IF(N221="sníž. přenesená",J221,0)</f>
        <v>0</v>
      </c>
      <c r="BI221" s="231">
        <f>IF(N221="nulová",J221,0)</f>
        <v>0</v>
      </c>
      <c r="BJ221" s="18" t="s">
        <v>84</v>
      </c>
      <c r="BK221" s="231">
        <f>ROUND(I221*H221,2)</f>
        <v>0</v>
      </c>
      <c r="BL221" s="18" t="s">
        <v>182</v>
      </c>
      <c r="BM221" s="230" t="s">
        <v>634</v>
      </c>
    </row>
    <row r="222" s="2" customFormat="1" ht="16.5" customHeight="1">
      <c r="A222" s="39"/>
      <c r="B222" s="40"/>
      <c r="C222" s="219" t="s">
        <v>386</v>
      </c>
      <c r="D222" s="219" t="s">
        <v>177</v>
      </c>
      <c r="E222" s="220" t="s">
        <v>4751</v>
      </c>
      <c r="F222" s="221" t="s">
        <v>4752</v>
      </c>
      <c r="G222" s="222" t="s">
        <v>2748</v>
      </c>
      <c r="H222" s="223">
        <v>33</v>
      </c>
      <c r="I222" s="224"/>
      <c r="J222" s="225">
        <f>ROUND(I222*H222,2)</f>
        <v>0</v>
      </c>
      <c r="K222" s="221" t="s">
        <v>1</v>
      </c>
      <c r="L222" s="45"/>
      <c r="M222" s="226" t="s">
        <v>1</v>
      </c>
      <c r="N222" s="227" t="s">
        <v>41</v>
      </c>
      <c r="O222" s="92"/>
      <c r="P222" s="228">
        <f>O222*H222</f>
        <v>0</v>
      </c>
      <c r="Q222" s="228">
        <v>0</v>
      </c>
      <c r="R222" s="228">
        <f>Q222*H222</f>
        <v>0</v>
      </c>
      <c r="S222" s="228">
        <v>0</v>
      </c>
      <c r="T222" s="229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0" t="s">
        <v>182</v>
      </c>
      <c r="AT222" s="230" t="s">
        <v>177</v>
      </c>
      <c r="AU222" s="230" t="s">
        <v>84</v>
      </c>
      <c r="AY222" s="18" t="s">
        <v>175</v>
      </c>
      <c r="BE222" s="231">
        <f>IF(N222="základní",J222,0)</f>
        <v>0</v>
      </c>
      <c r="BF222" s="231">
        <f>IF(N222="snížená",J222,0)</f>
        <v>0</v>
      </c>
      <c r="BG222" s="231">
        <f>IF(N222="zákl. přenesená",J222,0)</f>
        <v>0</v>
      </c>
      <c r="BH222" s="231">
        <f>IF(N222="sníž. přenesená",J222,0)</f>
        <v>0</v>
      </c>
      <c r="BI222" s="231">
        <f>IF(N222="nulová",J222,0)</f>
        <v>0</v>
      </c>
      <c r="BJ222" s="18" t="s">
        <v>84</v>
      </c>
      <c r="BK222" s="231">
        <f>ROUND(I222*H222,2)</f>
        <v>0</v>
      </c>
      <c r="BL222" s="18" t="s">
        <v>182</v>
      </c>
      <c r="BM222" s="230" t="s">
        <v>649</v>
      </c>
    </row>
    <row r="223" s="13" customFormat="1">
      <c r="A223" s="13"/>
      <c r="B223" s="232"/>
      <c r="C223" s="233"/>
      <c r="D223" s="234" t="s">
        <v>184</v>
      </c>
      <c r="E223" s="235" t="s">
        <v>1</v>
      </c>
      <c r="F223" s="236" t="s">
        <v>4479</v>
      </c>
      <c r="G223" s="233"/>
      <c r="H223" s="237">
        <v>33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184</v>
      </c>
      <c r="AU223" s="243" t="s">
        <v>84</v>
      </c>
      <c r="AV223" s="13" t="s">
        <v>86</v>
      </c>
      <c r="AW223" s="13" t="s">
        <v>32</v>
      </c>
      <c r="AX223" s="13" t="s">
        <v>76</v>
      </c>
      <c r="AY223" s="243" t="s">
        <v>175</v>
      </c>
    </row>
    <row r="224" s="15" customFormat="1">
      <c r="A224" s="15"/>
      <c r="B224" s="254"/>
      <c r="C224" s="255"/>
      <c r="D224" s="234" t="s">
        <v>184</v>
      </c>
      <c r="E224" s="256" t="s">
        <v>1</v>
      </c>
      <c r="F224" s="257" t="s">
        <v>201</v>
      </c>
      <c r="G224" s="255"/>
      <c r="H224" s="258">
        <v>33</v>
      </c>
      <c r="I224" s="259"/>
      <c r="J224" s="255"/>
      <c r="K224" s="255"/>
      <c r="L224" s="260"/>
      <c r="M224" s="261"/>
      <c r="N224" s="262"/>
      <c r="O224" s="262"/>
      <c r="P224" s="262"/>
      <c r="Q224" s="262"/>
      <c r="R224" s="262"/>
      <c r="S224" s="262"/>
      <c r="T224" s="263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4" t="s">
        <v>184</v>
      </c>
      <c r="AU224" s="264" t="s">
        <v>84</v>
      </c>
      <c r="AV224" s="15" t="s">
        <v>182</v>
      </c>
      <c r="AW224" s="15" t="s">
        <v>32</v>
      </c>
      <c r="AX224" s="15" t="s">
        <v>84</v>
      </c>
      <c r="AY224" s="264" t="s">
        <v>175</v>
      </c>
    </row>
    <row r="225" s="2" customFormat="1" ht="16.5" customHeight="1">
      <c r="A225" s="39"/>
      <c r="B225" s="40"/>
      <c r="C225" s="219" t="s">
        <v>425</v>
      </c>
      <c r="D225" s="219" t="s">
        <v>177</v>
      </c>
      <c r="E225" s="220" t="s">
        <v>4753</v>
      </c>
      <c r="F225" s="221" t="s">
        <v>4754</v>
      </c>
      <c r="G225" s="222" t="s">
        <v>437</v>
      </c>
      <c r="H225" s="223">
        <v>33</v>
      </c>
      <c r="I225" s="224"/>
      <c r="J225" s="225">
        <f>ROUND(I225*H225,2)</f>
        <v>0</v>
      </c>
      <c r="K225" s="221" t="s">
        <v>1</v>
      </c>
      <c r="L225" s="45"/>
      <c r="M225" s="226" t="s">
        <v>1</v>
      </c>
      <c r="N225" s="227" t="s">
        <v>41</v>
      </c>
      <c r="O225" s="92"/>
      <c r="P225" s="228">
        <f>O225*H225</f>
        <v>0</v>
      </c>
      <c r="Q225" s="228">
        <v>0</v>
      </c>
      <c r="R225" s="228">
        <f>Q225*H225</f>
        <v>0</v>
      </c>
      <c r="S225" s="228">
        <v>0</v>
      </c>
      <c r="T225" s="229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0" t="s">
        <v>182</v>
      </c>
      <c r="AT225" s="230" t="s">
        <v>177</v>
      </c>
      <c r="AU225" s="230" t="s">
        <v>84</v>
      </c>
      <c r="AY225" s="18" t="s">
        <v>175</v>
      </c>
      <c r="BE225" s="231">
        <f>IF(N225="základní",J225,0)</f>
        <v>0</v>
      </c>
      <c r="BF225" s="231">
        <f>IF(N225="snížená",J225,0)</f>
        <v>0</v>
      </c>
      <c r="BG225" s="231">
        <f>IF(N225="zákl. přenesená",J225,0)</f>
        <v>0</v>
      </c>
      <c r="BH225" s="231">
        <f>IF(N225="sníž. přenesená",J225,0)</f>
        <v>0</v>
      </c>
      <c r="BI225" s="231">
        <f>IF(N225="nulová",J225,0)</f>
        <v>0</v>
      </c>
      <c r="BJ225" s="18" t="s">
        <v>84</v>
      </c>
      <c r="BK225" s="231">
        <f>ROUND(I225*H225,2)</f>
        <v>0</v>
      </c>
      <c r="BL225" s="18" t="s">
        <v>182</v>
      </c>
      <c r="BM225" s="230" t="s">
        <v>664</v>
      </c>
    </row>
    <row r="226" s="13" customFormat="1">
      <c r="A226" s="13"/>
      <c r="B226" s="232"/>
      <c r="C226" s="233"/>
      <c r="D226" s="234" t="s">
        <v>184</v>
      </c>
      <c r="E226" s="235" t="s">
        <v>1</v>
      </c>
      <c r="F226" s="236" t="s">
        <v>4479</v>
      </c>
      <c r="G226" s="233"/>
      <c r="H226" s="237">
        <v>33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184</v>
      </c>
      <c r="AU226" s="243" t="s">
        <v>84</v>
      </c>
      <c r="AV226" s="13" t="s">
        <v>86</v>
      </c>
      <c r="AW226" s="13" t="s">
        <v>32</v>
      </c>
      <c r="AX226" s="13" t="s">
        <v>76</v>
      </c>
      <c r="AY226" s="243" t="s">
        <v>175</v>
      </c>
    </row>
    <row r="227" s="15" customFormat="1">
      <c r="A227" s="15"/>
      <c r="B227" s="254"/>
      <c r="C227" s="255"/>
      <c r="D227" s="234" t="s">
        <v>184</v>
      </c>
      <c r="E227" s="256" t="s">
        <v>1</v>
      </c>
      <c r="F227" s="257" t="s">
        <v>201</v>
      </c>
      <c r="G227" s="255"/>
      <c r="H227" s="258">
        <v>33</v>
      </c>
      <c r="I227" s="259"/>
      <c r="J227" s="255"/>
      <c r="K227" s="255"/>
      <c r="L227" s="260"/>
      <c r="M227" s="261"/>
      <c r="N227" s="262"/>
      <c r="O227" s="262"/>
      <c r="P227" s="262"/>
      <c r="Q227" s="262"/>
      <c r="R227" s="262"/>
      <c r="S227" s="262"/>
      <c r="T227" s="263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4" t="s">
        <v>184</v>
      </c>
      <c r="AU227" s="264" t="s">
        <v>84</v>
      </c>
      <c r="AV227" s="15" t="s">
        <v>182</v>
      </c>
      <c r="AW227" s="15" t="s">
        <v>32</v>
      </c>
      <c r="AX227" s="15" t="s">
        <v>84</v>
      </c>
      <c r="AY227" s="264" t="s">
        <v>175</v>
      </c>
    </row>
    <row r="228" s="2" customFormat="1" ht="16.5" customHeight="1">
      <c r="A228" s="39"/>
      <c r="B228" s="40"/>
      <c r="C228" s="219" t="s">
        <v>430</v>
      </c>
      <c r="D228" s="219" t="s">
        <v>177</v>
      </c>
      <c r="E228" s="220" t="s">
        <v>4755</v>
      </c>
      <c r="F228" s="221" t="s">
        <v>4756</v>
      </c>
      <c r="G228" s="222" t="s">
        <v>2748</v>
      </c>
      <c r="H228" s="223">
        <v>17</v>
      </c>
      <c r="I228" s="224"/>
      <c r="J228" s="225">
        <f>ROUND(I228*H228,2)</f>
        <v>0</v>
      </c>
      <c r="K228" s="221" t="s">
        <v>1</v>
      </c>
      <c r="L228" s="45"/>
      <c r="M228" s="226" t="s">
        <v>1</v>
      </c>
      <c r="N228" s="227" t="s">
        <v>41</v>
      </c>
      <c r="O228" s="92"/>
      <c r="P228" s="228">
        <f>O228*H228</f>
        <v>0</v>
      </c>
      <c r="Q228" s="228">
        <v>0</v>
      </c>
      <c r="R228" s="228">
        <f>Q228*H228</f>
        <v>0</v>
      </c>
      <c r="S228" s="228">
        <v>0</v>
      </c>
      <c r="T228" s="229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0" t="s">
        <v>182</v>
      </c>
      <c r="AT228" s="230" t="s">
        <v>177</v>
      </c>
      <c r="AU228" s="230" t="s">
        <v>84</v>
      </c>
      <c r="AY228" s="18" t="s">
        <v>175</v>
      </c>
      <c r="BE228" s="231">
        <f>IF(N228="základní",J228,0)</f>
        <v>0</v>
      </c>
      <c r="BF228" s="231">
        <f>IF(N228="snížená",J228,0)</f>
        <v>0</v>
      </c>
      <c r="BG228" s="231">
        <f>IF(N228="zákl. přenesená",J228,0)</f>
        <v>0</v>
      </c>
      <c r="BH228" s="231">
        <f>IF(N228="sníž. přenesená",J228,0)</f>
        <v>0</v>
      </c>
      <c r="BI228" s="231">
        <f>IF(N228="nulová",J228,0)</f>
        <v>0</v>
      </c>
      <c r="BJ228" s="18" t="s">
        <v>84</v>
      </c>
      <c r="BK228" s="231">
        <f>ROUND(I228*H228,2)</f>
        <v>0</v>
      </c>
      <c r="BL228" s="18" t="s">
        <v>182</v>
      </c>
      <c r="BM228" s="230" t="s">
        <v>676</v>
      </c>
    </row>
    <row r="229" s="13" customFormat="1">
      <c r="A229" s="13"/>
      <c r="B229" s="232"/>
      <c r="C229" s="233"/>
      <c r="D229" s="234" t="s">
        <v>184</v>
      </c>
      <c r="E229" s="235" t="s">
        <v>1</v>
      </c>
      <c r="F229" s="236" t="s">
        <v>4757</v>
      </c>
      <c r="G229" s="233"/>
      <c r="H229" s="237">
        <v>17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184</v>
      </c>
      <c r="AU229" s="243" t="s">
        <v>84</v>
      </c>
      <c r="AV229" s="13" t="s">
        <v>86</v>
      </c>
      <c r="AW229" s="13" t="s">
        <v>32</v>
      </c>
      <c r="AX229" s="13" t="s">
        <v>76</v>
      </c>
      <c r="AY229" s="243" t="s">
        <v>175</v>
      </c>
    </row>
    <row r="230" s="15" customFormat="1">
      <c r="A230" s="15"/>
      <c r="B230" s="254"/>
      <c r="C230" s="255"/>
      <c r="D230" s="234" t="s">
        <v>184</v>
      </c>
      <c r="E230" s="256" t="s">
        <v>1</v>
      </c>
      <c r="F230" s="257" t="s">
        <v>201</v>
      </c>
      <c r="G230" s="255"/>
      <c r="H230" s="258">
        <v>17</v>
      </c>
      <c r="I230" s="259"/>
      <c r="J230" s="255"/>
      <c r="K230" s="255"/>
      <c r="L230" s="260"/>
      <c r="M230" s="261"/>
      <c r="N230" s="262"/>
      <c r="O230" s="262"/>
      <c r="P230" s="262"/>
      <c r="Q230" s="262"/>
      <c r="R230" s="262"/>
      <c r="S230" s="262"/>
      <c r="T230" s="263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4" t="s">
        <v>184</v>
      </c>
      <c r="AU230" s="264" t="s">
        <v>84</v>
      </c>
      <c r="AV230" s="15" t="s">
        <v>182</v>
      </c>
      <c r="AW230" s="15" t="s">
        <v>32</v>
      </c>
      <c r="AX230" s="15" t="s">
        <v>84</v>
      </c>
      <c r="AY230" s="264" t="s">
        <v>175</v>
      </c>
    </row>
    <row r="231" s="2" customFormat="1" ht="16.5" customHeight="1">
      <c r="A231" s="39"/>
      <c r="B231" s="40"/>
      <c r="C231" s="219" t="s">
        <v>434</v>
      </c>
      <c r="D231" s="219" t="s">
        <v>177</v>
      </c>
      <c r="E231" s="220" t="s">
        <v>4758</v>
      </c>
      <c r="F231" s="221" t="s">
        <v>4759</v>
      </c>
      <c r="G231" s="222" t="s">
        <v>2748</v>
      </c>
      <c r="H231" s="223">
        <v>56</v>
      </c>
      <c r="I231" s="224"/>
      <c r="J231" s="225">
        <f>ROUND(I231*H231,2)</f>
        <v>0</v>
      </c>
      <c r="K231" s="221" t="s">
        <v>1</v>
      </c>
      <c r="L231" s="45"/>
      <c r="M231" s="226" t="s">
        <v>1</v>
      </c>
      <c r="N231" s="227" t="s">
        <v>41</v>
      </c>
      <c r="O231" s="92"/>
      <c r="P231" s="228">
        <f>O231*H231</f>
        <v>0</v>
      </c>
      <c r="Q231" s="228">
        <v>0</v>
      </c>
      <c r="R231" s="228">
        <f>Q231*H231</f>
        <v>0</v>
      </c>
      <c r="S231" s="228">
        <v>0</v>
      </c>
      <c r="T231" s="229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0" t="s">
        <v>182</v>
      </c>
      <c r="AT231" s="230" t="s">
        <v>177</v>
      </c>
      <c r="AU231" s="230" t="s">
        <v>84</v>
      </c>
      <c r="AY231" s="18" t="s">
        <v>175</v>
      </c>
      <c r="BE231" s="231">
        <f>IF(N231="základní",J231,0)</f>
        <v>0</v>
      </c>
      <c r="BF231" s="231">
        <f>IF(N231="snížená",J231,0)</f>
        <v>0</v>
      </c>
      <c r="BG231" s="231">
        <f>IF(N231="zákl. přenesená",J231,0)</f>
        <v>0</v>
      </c>
      <c r="BH231" s="231">
        <f>IF(N231="sníž. přenesená",J231,0)</f>
        <v>0</v>
      </c>
      <c r="BI231" s="231">
        <f>IF(N231="nulová",J231,0)</f>
        <v>0</v>
      </c>
      <c r="BJ231" s="18" t="s">
        <v>84</v>
      </c>
      <c r="BK231" s="231">
        <f>ROUND(I231*H231,2)</f>
        <v>0</v>
      </c>
      <c r="BL231" s="18" t="s">
        <v>182</v>
      </c>
      <c r="BM231" s="230" t="s">
        <v>685</v>
      </c>
    </row>
    <row r="232" s="13" customFormat="1">
      <c r="A232" s="13"/>
      <c r="B232" s="232"/>
      <c r="C232" s="233"/>
      <c r="D232" s="234" t="s">
        <v>184</v>
      </c>
      <c r="E232" s="235" t="s">
        <v>1</v>
      </c>
      <c r="F232" s="236" t="s">
        <v>4760</v>
      </c>
      <c r="G232" s="233"/>
      <c r="H232" s="237">
        <v>56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184</v>
      </c>
      <c r="AU232" s="243" t="s">
        <v>84</v>
      </c>
      <c r="AV232" s="13" t="s">
        <v>86</v>
      </c>
      <c r="AW232" s="13" t="s">
        <v>32</v>
      </c>
      <c r="AX232" s="13" t="s">
        <v>76</v>
      </c>
      <c r="AY232" s="243" t="s">
        <v>175</v>
      </c>
    </row>
    <row r="233" s="15" customFormat="1">
      <c r="A233" s="15"/>
      <c r="B233" s="254"/>
      <c r="C233" s="255"/>
      <c r="D233" s="234" t="s">
        <v>184</v>
      </c>
      <c r="E233" s="256" t="s">
        <v>1</v>
      </c>
      <c r="F233" s="257" t="s">
        <v>201</v>
      </c>
      <c r="G233" s="255"/>
      <c r="H233" s="258">
        <v>56</v>
      </c>
      <c r="I233" s="259"/>
      <c r="J233" s="255"/>
      <c r="K233" s="255"/>
      <c r="L233" s="260"/>
      <c r="M233" s="261"/>
      <c r="N233" s="262"/>
      <c r="O233" s="262"/>
      <c r="P233" s="262"/>
      <c r="Q233" s="262"/>
      <c r="R233" s="262"/>
      <c r="S233" s="262"/>
      <c r="T233" s="263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4" t="s">
        <v>184</v>
      </c>
      <c r="AU233" s="264" t="s">
        <v>84</v>
      </c>
      <c r="AV233" s="15" t="s">
        <v>182</v>
      </c>
      <c r="AW233" s="15" t="s">
        <v>32</v>
      </c>
      <c r="AX233" s="15" t="s">
        <v>84</v>
      </c>
      <c r="AY233" s="264" t="s">
        <v>175</v>
      </c>
    </row>
    <row r="234" s="2" customFormat="1" ht="16.5" customHeight="1">
      <c r="A234" s="39"/>
      <c r="B234" s="40"/>
      <c r="C234" s="219" t="s">
        <v>440</v>
      </c>
      <c r="D234" s="219" t="s">
        <v>177</v>
      </c>
      <c r="E234" s="220" t="s">
        <v>4672</v>
      </c>
      <c r="F234" s="221" t="s">
        <v>4673</v>
      </c>
      <c r="G234" s="222" t="s">
        <v>437</v>
      </c>
      <c r="H234" s="223">
        <v>200</v>
      </c>
      <c r="I234" s="224"/>
      <c r="J234" s="225">
        <f>ROUND(I234*H234,2)</f>
        <v>0</v>
      </c>
      <c r="K234" s="221" t="s">
        <v>1</v>
      </c>
      <c r="L234" s="45"/>
      <c r="M234" s="226" t="s">
        <v>1</v>
      </c>
      <c r="N234" s="227" t="s">
        <v>41</v>
      </c>
      <c r="O234" s="92"/>
      <c r="P234" s="228">
        <f>O234*H234</f>
        <v>0</v>
      </c>
      <c r="Q234" s="228">
        <v>0</v>
      </c>
      <c r="R234" s="228">
        <f>Q234*H234</f>
        <v>0</v>
      </c>
      <c r="S234" s="228">
        <v>0</v>
      </c>
      <c r="T234" s="229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0" t="s">
        <v>182</v>
      </c>
      <c r="AT234" s="230" t="s">
        <v>177</v>
      </c>
      <c r="AU234" s="230" t="s">
        <v>84</v>
      </c>
      <c r="AY234" s="18" t="s">
        <v>175</v>
      </c>
      <c r="BE234" s="231">
        <f>IF(N234="základní",J234,0)</f>
        <v>0</v>
      </c>
      <c r="BF234" s="231">
        <f>IF(N234="snížená",J234,0)</f>
        <v>0</v>
      </c>
      <c r="BG234" s="231">
        <f>IF(N234="zákl. přenesená",J234,0)</f>
        <v>0</v>
      </c>
      <c r="BH234" s="231">
        <f>IF(N234="sníž. přenesená",J234,0)</f>
        <v>0</v>
      </c>
      <c r="BI234" s="231">
        <f>IF(N234="nulová",J234,0)</f>
        <v>0</v>
      </c>
      <c r="BJ234" s="18" t="s">
        <v>84</v>
      </c>
      <c r="BK234" s="231">
        <f>ROUND(I234*H234,2)</f>
        <v>0</v>
      </c>
      <c r="BL234" s="18" t="s">
        <v>182</v>
      </c>
      <c r="BM234" s="230" t="s">
        <v>697</v>
      </c>
    </row>
    <row r="235" s="13" customFormat="1">
      <c r="A235" s="13"/>
      <c r="B235" s="232"/>
      <c r="C235" s="233"/>
      <c r="D235" s="234" t="s">
        <v>184</v>
      </c>
      <c r="E235" s="235" t="s">
        <v>1</v>
      </c>
      <c r="F235" s="236" t="s">
        <v>4761</v>
      </c>
      <c r="G235" s="233"/>
      <c r="H235" s="237">
        <v>200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184</v>
      </c>
      <c r="AU235" s="243" t="s">
        <v>84</v>
      </c>
      <c r="AV235" s="13" t="s">
        <v>86</v>
      </c>
      <c r="AW235" s="13" t="s">
        <v>32</v>
      </c>
      <c r="AX235" s="13" t="s">
        <v>76</v>
      </c>
      <c r="AY235" s="243" t="s">
        <v>175</v>
      </c>
    </row>
    <row r="236" s="15" customFormat="1">
      <c r="A236" s="15"/>
      <c r="B236" s="254"/>
      <c r="C236" s="255"/>
      <c r="D236" s="234" t="s">
        <v>184</v>
      </c>
      <c r="E236" s="256" t="s">
        <v>1</v>
      </c>
      <c r="F236" s="257" t="s">
        <v>201</v>
      </c>
      <c r="G236" s="255"/>
      <c r="H236" s="258">
        <v>200</v>
      </c>
      <c r="I236" s="259"/>
      <c r="J236" s="255"/>
      <c r="K236" s="255"/>
      <c r="L236" s="260"/>
      <c r="M236" s="261"/>
      <c r="N236" s="262"/>
      <c r="O236" s="262"/>
      <c r="P236" s="262"/>
      <c r="Q236" s="262"/>
      <c r="R236" s="262"/>
      <c r="S236" s="262"/>
      <c r="T236" s="263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4" t="s">
        <v>184</v>
      </c>
      <c r="AU236" s="264" t="s">
        <v>84</v>
      </c>
      <c r="AV236" s="15" t="s">
        <v>182</v>
      </c>
      <c r="AW236" s="15" t="s">
        <v>32</v>
      </c>
      <c r="AX236" s="15" t="s">
        <v>84</v>
      </c>
      <c r="AY236" s="264" t="s">
        <v>175</v>
      </c>
    </row>
    <row r="237" s="12" customFormat="1" ht="25.92" customHeight="1">
      <c r="A237" s="12"/>
      <c r="B237" s="203"/>
      <c r="C237" s="204"/>
      <c r="D237" s="205" t="s">
        <v>75</v>
      </c>
      <c r="E237" s="206" t="s">
        <v>3798</v>
      </c>
      <c r="F237" s="206" t="s">
        <v>1</v>
      </c>
      <c r="G237" s="204"/>
      <c r="H237" s="204"/>
      <c r="I237" s="207"/>
      <c r="J237" s="208">
        <f>BK237</f>
        <v>0</v>
      </c>
      <c r="K237" s="204"/>
      <c r="L237" s="209"/>
      <c r="M237" s="210"/>
      <c r="N237" s="211"/>
      <c r="O237" s="211"/>
      <c r="P237" s="212">
        <f>SUM(P238:P245)</f>
        <v>0</v>
      </c>
      <c r="Q237" s="211"/>
      <c r="R237" s="212">
        <f>SUM(R238:R245)</f>
        <v>0</v>
      </c>
      <c r="S237" s="211"/>
      <c r="T237" s="213">
        <f>SUM(T238:T245)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4" t="s">
        <v>84</v>
      </c>
      <c r="AT237" s="215" t="s">
        <v>75</v>
      </c>
      <c r="AU237" s="215" t="s">
        <v>76</v>
      </c>
      <c r="AY237" s="214" t="s">
        <v>175</v>
      </c>
      <c r="BK237" s="216">
        <f>SUM(BK238:BK245)</f>
        <v>0</v>
      </c>
    </row>
    <row r="238" s="2" customFormat="1" ht="21.75" customHeight="1">
      <c r="A238" s="39"/>
      <c r="B238" s="40"/>
      <c r="C238" s="219" t="s">
        <v>447</v>
      </c>
      <c r="D238" s="219" t="s">
        <v>177</v>
      </c>
      <c r="E238" s="220" t="s">
        <v>4762</v>
      </c>
      <c r="F238" s="221" t="s">
        <v>4763</v>
      </c>
      <c r="G238" s="222" t="s">
        <v>2748</v>
      </c>
      <c r="H238" s="223">
        <v>1</v>
      </c>
      <c r="I238" s="224"/>
      <c r="J238" s="225">
        <f>ROUND(I238*H238,2)</f>
        <v>0</v>
      </c>
      <c r="K238" s="221" t="s">
        <v>1</v>
      </c>
      <c r="L238" s="45"/>
      <c r="M238" s="226" t="s">
        <v>1</v>
      </c>
      <c r="N238" s="227" t="s">
        <v>41</v>
      </c>
      <c r="O238" s="92"/>
      <c r="P238" s="228">
        <f>O238*H238</f>
        <v>0</v>
      </c>
      <c r="Q238" s="228">
        <v>0</v>
      </c>
      <c r="R238" s="228">
        <f>Q238*H238</f>
        <v>0</v>
      </c>
      <c r="S238" s="228">
        <v>0</v>
      </c>
      <c r="T238" s="229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0" t="s">
        <v>182</v>
      </c>
      <c r="AT238" s="230" t="s">
        <v>177</v>
      </c>
      <c r="AU238" s="230" t="s">
        <v>84</v>
      </c>
      <c r="AY238" s="18" t="s">
        <v>175</v>
      </c>
      <c r="BE238" s="231">
        <f>IF(N238="základní",J238,0)</f>
        <v>0</v>
      </c>
      <c r="BF238" s="231">
        <f>IF(N238="snížená",J238,0)</f>
        <v>0</v>
      </c>
      <c r="BG238" s="231">
        <f>IF(N238="zákl. přenesená",J238,0)</f>
        <v>0</v>
      </c>
      <c r="BH238" s="231">
        <f>IF(N238="sníž. přenesená",J238,0)</f>
        <v>0</v>
      </c>
      <c r="BI238" s="231">
        <f>IF(N238="nulová",J238,0)</f>
        <v>0</v>
      </c>
      <c r="BJ238" s="18" t="s">
        <v>84</v>
      </c>
      <c r="BK238" s="231">
        <f>ROUND(I238*H238,2)</f>
        <v>0</v>
      </c>
      <c r="BL238" s="18" t="s">
        <v>182</v>
      </c>
      <c r="BM238" s="230" t="s">
        <v>706</v>
      </c>
    </row>
    <row r="239" s="2" customFormat="1" ht="24.15" customHeight="1">
      <c r="A239" s="39"/>
      <c r="B239" s="40"/>
      <c r="C239" s="219" t="s">
        <v>452</v>
      </c>
      <c r="D239" s="219" t="s">
        <v>177</v>
      </c>
      <c r="E239" s="220" t="s">
        <v>4764</v>
      </c>
      <c r="F239" s="221" t="s">
        <v>4765</v>
      </c>
      <c r="G239" s="222" t="s">
        <v>4407</v>
      </c>
      <c r="H239" s="223">
        <v>5</v>
      </c>
      <c r="I239" s="224"/>
      <c r="J239" s="225">
        <f>ROUND(I239*H239,2)</f>
        <v>0</v>
      </c>
      <c r="K239" s="221" t="s">
        <v>1</v>
      </c>
      <c r="L239" s="45"/>
      <c r="M239" s="226" t="s">
        <v>1</v>
      </c>
      <c r="N239" s="227" t="s">
        <v>41</v>
      </c>
      <c r="O239" s="92"/>
      <c r="P239" s="228">
        <f>O239*H239</f>
        <v>0</v>
      </c>
      <c r="Q239" s="228">
        <v>0</v>
      </c>
      <c r="R239" s="228">
        <f>Q239*H239</f>
        <v>0</v>
      </c>
      <c r="S239" s="228">
        <v>0</v>
      </c>
      <c r="T239" s="229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0" t="s">
        <v>182</v>
      </c>
      <c r="AT239" s="230" t="s">
        <v>177</v>
      </c>
      <c r="AU239" s="230" t="s">
        <v>84</v>
      </c>
      <c r="AY239" s="18" t="s">
        <v>175</v>
      </c>
      <c r="BE239" s="231">
        <f>IF(N239="základní",J239,0)</f>
        <v>0</v>
      </c>
      <c r="BF239" s="231">
        <f>IF(N239="snížená",J239,0)</f>
        <v>0</v>
      </c>
      <c r="BG239" s="231">
        <f>IF(N239="zákl. přenesená",J239,0)</f>
        <v>0</v>
      </c>
      <c r="BH239" s="231">
        <f>IF(N239="sníž. přenesená",J239,0)</f>
        <v>0</v>
      </c>
      <c r="BI239" s="231">
        <f>IF(N239="nulová",J239,0)</f>
        <v>0</v>
      </c>
      <c r="BJ239" s="18" t="s">
        <v>84</v>
      </c>
      <c r="BK239" s="231">
        <f>ROUND(I239*H239,2)</f>
        <v>0</v>
      </c>
      <c r="BL239" s="18" t="s">
        <v>182</v>
      </c>
      <c r="BM239" s="230" t="s">
        <v>730</v>
      </c>
    </row>
    <row r="240" s="2" customFormat="1" ht="16.5" customHeight="1">
      <c r="A240" s="39"/>
      <c r="B240" s="40"/>
      <c r="C240" s="219" t="s">
        <v>456</v>
      </c>
      <c r="D240" s="219" t="s">
        <v>177</v>
      </c>
      <c r="E240" s="220" t="s">
        <v>4766</v>
      </c>
      <c r="F240" s="221" t="s">
        <v>4767</v>
      </c>
      <c r="G240" s="222" t="s">
        <v>4407</v>
      </c>
      <c r="H240" s="223">
        <v>5</v>
      </c>
      <c r="I240" s="224"/>
      <c r="J240" s="225">
        <f>ROUND(I240*H240,2)</f>
        <v>0</v>
      </c>
      <c r="K240" s="221" t="s">
        <v>1</v>
      </c>
      <c r="L240" s="45"/>
      <c r="M240" s="226" t="s">
        <v>1</v>
      </c>
      <c r="N240" s="227" t="s">
        <v>41</v>
      </c>
      <c r="O240" s="92"/>
      <c r="P240" s="228">
        <f>O240*H240</f>
        <v>0</v>
      </c>
      <c r="Q240" s="228">
        <v>0</v>
      </c>
      <c r="R240" s="228">
        <f>Q240*H240</f>
        <v>0</v>
      </c>
      <c r="S240" s="228">
        <v>0</v>
      </c>
      <c r="T240" s="229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0" t="s">
        <v>182</v>
      </c>
      <c r="AT240" s="230" t="s">
        <v>177</v>
      </c>
      <c r="AU240" s="230" t="s">
        <v>84</v>
      </c>
      <c r="AY240" s="18" t="s">
        <v>175</v>
      </c>
      <c r="BE240" s="231">
        <f>IF(N240="základní",J240,0)</f>
        <v>0</v>
      </c>
      <c r="BF240" s="231">
        <f>IF(N240="snížená",J240,0)</f>
        <v>0</v>
      </c>
      <c r="BG240" s="231">
        <f>IF(N240="zákl. přenesená",J240,0)</f>
        <v>0</v>
      </c>
      <c r="BH240" s="231">
        <f>IF(N240="sníž. přenesená",J240,0)</f>
        <v>0</v>
      </c>
      <c r="BI240" s="231">
        <f>IF(N240="nulová",J240,0)</f>
        <v>0</v>
      </c>
      <c r="BJ240" s="18" t="s">
        <v>84</v>
      </c>
      <c r="BK240" s="231">
        <f>ROUND(I240*H240,2)</f>
        <v>0</v>
      </c>
      <c r="BL240" s="18" t="s">
        <v>182</v>
      </c>
      <c r="BM240" s="230" t="s">
        <v>741</v>
      </c>
    </row>
    <row r="241" s="2" customFormat="1" ht="16.5" customHeight="1">
      <c r="A241" s="39"/>
      <c r="B241" s="40"/>
      <c r="C241" s="219" t="s">
        <v>462</v>
      </c>
      <c r="D241" s="219" t="s">
        <v>177</v>
      </c>
      <c r="E241" s="220" t="s">
        <v>4768</v>
      </c>
      <c r="F241" s="221" t="s">
        <v>4393</v>
      </c>
      <c r="G241" s="222" t="s">
        <v>2748</v>
      </c>
      <c r="H241" s="223">
        <v>1</v>
      </c>
      <c r="I241" s="224"/>
      <c r="J241" s="225">
        <f>ROUND(I241*H241,2)</f>
        <v>0</v>
      </c>
      <c r="K241" s="221" t="s">
        <v>1</v>
      </c>
      <c r="L241" s="45"/>
      <c r="M241" s="226" t="s">
        <v>1</v>
      </c>
      <c r="N241" s="227" t="s">
        <v>41</v>
      </c>
      <c r="O241" s="92"/>
      <c r="P241" s="228">
        <f>O241*H241</f>
        <v>0</v>
      </c>
      <c r="Q241" s="228">
        <v>0</v>
      </c>
      <c r="R241" s="228">
        <f>Q241*H241</f>
        <v>0</v>
      </c>
      <c r="S241" s="228">
        <v>0</v>
      </c>
      <c r="T241" s="229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0" t="s">
        <v>182</v>
      </c>
      <c r="AT241" s="230" t="s">
        <v>177</v>
      </c>
      <c r="AU241" s="230" t="s">
        <v>84</v>
      </c>
      <c r="AY241" s="18" t="s">
        <v>175</v>
      </c>
      <c r="BE241" s="231">
        <f>IF(N241="základní",J241,0)</f>
        <v>0</v>
      </c>
      <c r="BF241" s="231">
        <f>IF(N241="snížená",J241,0)</f>
        <v>0</v>
      </c>
      <c r="BG241" s="231">
        <f>IF(N241="zákl. přenesená",J241,0)</f>
        <v>0</v>
      </c>
      <c r="BH241" s="231">
        <f>IF(N241="sníž. přenesená",J241,0)</f>
        <v>0</v>
      </c>
      <c r="BI241" s="231">
        <f>IF(N241="nulová",J241,0)</f>
        <v>0</v>
      </c>
      <c r="BJ241" s="18" t="s">
        <v>84</v>
      </c>
      <c r="BK241" s="231">
        <f>ROUND(I241*H241,2)</f>
        <v>0</v>
      </c>
      <c r="BL241" s="18" t="s">
        <v>182</v>
      </c>
      <c r="BM241" s="230" t="s">
        <v>749</v>
      </c>
    </row>
    <row r="242" s="2" customFormat="1" ht="16.5" customHeight="1">
      <c r="A242" s="39"/>
      <c r="B242" s="40"/>
      <c r="C242" s="219" t="s">
        <v>466</v>
      </c>
      <c r="D242" s="219" t="s">
        <v>177</v>
      </c>
      <c r="E242" s="220" t="s">
        <v>4769</v>
      </c>
      <c r="F242" s="221" t="s">
        <v>4770</v>
      </c>
      <c r="G242" s="222" t="s">
        <v>2748</v>
      </c>
      <c r="H242" s="223">
        <v>1</v>
      </c>
      <c r="I242" s="224"/>
      <c r="J242" s="225">
        <f>ROUND(I242*H242,2)</f>
        <v>0</v>
      </c>
      <c r="K242" s="221" t="s">
        <v>1</v>
      </c>
      <c r="L242" s="45"/>
      <c r="M242" s="226" t="s">
        <v>1</v>
      </c>
      <c r="N242" s="227" t="s">
        <v>41</v>
      </c>
      <c r="O242" s="92"/>
      <c r="P242" s="228">
        <f>O242*H242</f>
        <v>0</v>
      </c>
      <c r="Q242" s="228">
        <v>0</v>
      </c>
      <c r="R242" s="228">
        <f>Q242*H242</f>
        <v>0</v>
      </c>
      <c r="S242" s="228">
        <v>0</v>
      </c>
      <c r="T242" s="229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0" t="s">
        <v>182</v>
      </c>
      <c r="AT242" s="230" t="s">
        <v>177</v>
      </c>
      <c r="AU242" s="230" t="s">
        <v>84</v>
      </c>
      <c r="AY242" s="18" t="s">
        <v>175</v>
      </c>
      <c r="BE242" s="231">
        <f>IF(N242="základní",J242,0)</f>
        <v>0</v>
      </c>
      <c r="BF242" s="231">
        <f>IF(N242="snížená",J242,0)</f>
        <v>0</v>
      </c>
      <c r="BG242" s="231">
        <f>IF(N242="zákl. přenesená",J242,0)</f>
        <v>0</v>
      </c>
      <c r="BH242" s="231">
        <f>IF(N242="sníž. přenesená",J242,0)</f>
        <v>0</v>
      </c>
      <c r="BI242" s="231">
        <f>IF(N242="nulová",J242,0)</f>
        <v>0</v>
      </c>
      <c r="BJ242" s="18" t="s">
        <v>84</v>
      </c>
      <c r="BK242" s="231">
        <f>ROUND(I242*H242,2)</f>
        <v>0</v>
      </c>
      <c r="BL242" s="18" t="s">
        <v>182</v>
      </c>
      <c r="BM242" s="230" t="s">
        <v>758</v>
      </c>
    </row>
    <row r="243" s="2" customFormat="1" ht="16.5" customHeight="1">
      <c r="A243" s="39"/>
      <c r="B243" s="40"/>
      <c r="C243" s="219" t="s">
        <v>470</v>
      </c>
      <c r="D243" s="219" t="s">
        <v>177</v>
      </c>
      <c r="E243" s="220" t="s">
        <v>4771</v>
      </c>
      <c r="F243" s="221" t="s">
        <v>4772</v>
      </c>
      <c r="G243" s="222" t="s">
        <v>4407</v>
      </c>
      <c r="H243" s="223">
        <v>20</v>
      </c>
      <c r="I243" s="224"/>
      <c r="J243" s="225">
        <f>ROUND(I243*H243,2)</f>
        <v>0</v>
      </c>
      <c r="K243" s="221" t="s">
        <v>1</v>
      </c>
      <c r="L243" s="45"/>
      <c r="M243" s="226" t="s">
        <v>1</v>
      </c>
      <c r="N243" s="227" t="s">
        <v>41</v>
      </c>
      <c r="O243" s="92"/>
      <c r="P243" s="228">
        <f>O243*H243</f>
        <v>0</v>
      </c>
      <c r="Q243" s="228">
        <v>0</v>
      </c>
      <c r="R243" s="228">
        <f>Q243*H243</f>
        <v>0</v>
      </c>
      <c r="S243" s="228">
        <v>0</v>
      </c>
      <c r="T243" s="229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0" t="s">
        <v>182</v>
      </c>
      <c r="AT243" s="230" t="s">
        <v>177</v>
      </c>
      <c r="AU243" s="230" t="s">
        <v>84</v>
      </c>
      <c r="AY243" s="18" t="s">
        <v>175</v>
      </c>
      <c r="BE243" s="231">
        <f>IF(N243="základní",J243,0)</f>
        <v>0</v>
      </c>
      <c r="BF243" s="231">
        <f>IF(N243="snížená",J243,0)</f>
        <v>0</v>
      </c>
      <c r="BG243" s="231">
        <f>IF(N243="zákl. přenesená",J243,0)</f>
        <v>0</v>
      </c>
      <c r="BH243" s="231">
        <f>IF(N243="sníž. přenesená",J243,0)</f>
        <v>0</v>
      </c>
      <c r="BI243" s="231">
        <f>IF(N243="nulová",J243,0)</f>
        <v>0</v>
      </c>
      <c r="BJ243" s="18" t="s">
        <v>84</v>
      </c>
      <c r="BK243" s="231">
        <f>ROUND(I243*H243,2)</f>
        <v>0</v>
      </c>
      <c r="BL243" s="18" t="s">
        <v>182</v>
      </c>
      <c r="BM243" s="230" t="s">
        <v>775</v>
      </c>
    </row>
    <row r="244" s="2" customFormat="1" ht="24.15" customHeight="1">
      <c r="A244" s="39"/>
      <c r="B244" s="40"/>
      <c r="C244" s="219" t="s">
        <v>476</v>
      </c>
      <c r="D244" s="219" t="s">
        <v>177</v>
      </c>
      <c r="E244" s="220" t="s">
        <v>4527</v>
      </c>
      <c r="F244" s="221" t="s">
        <v>4528</v>
      </c>
      <c r="G244" s="222" t="s">
        <v>4407</v>
      </c>
      <c r="H244" s="223">
        <v>10</v>
      </c>
      <c r="I244" s="224"/>
      <c r="J244" s="225">
        <f>ROUND(I244*H244,2)</f>
        <v>0</v>
      </c>
      <c r="K244" s="221" t="s">
        <v>1</v>
      </c>
      <c r="L244" s="45"/>
      <c r="M244" s="226" t="s">
        <v>1</v>
      </c>
      <c r="N244" s="227" t="s">
        <v>41</v>
      </c>
      <c r="O244" s="92"/>
      <c r="P244" s="228">
        <f>O244*H244</f>
        <v>0</v>
      </c>
      <c r="Q244" s="228">
        <v>0</v>
      </c>
      <c r="R244" s="228">
        <f>Q244*H244</f>
        <v>0</v>
      </c>
      <c r="S244" s="228">
        <v>0</v>
      </c>
      <c r="T244" s="229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0" t="s">
        <v>182</v>
      </c>
      <c r="AT244" s="230" t="s">
        <v>177</v>
      </c>
      <c r="AU244" s="230" t="s">
        <v>84</v>
      </c>
      <c r="AY244" s="18" t="s">
        <v>175</v>
      </c>
      <c r="BE244" s="231">
        <f>IF(N244="základní",J244,0)</f>
        <v>0</v>
      </c>
      <c r="BF244" s="231">
        <f>IF(N244="snížená",J244,0)</f>
        <v>0</v>
      </c>
      <c r="BG244" s="231">
        <f>IF(N244="zákl. přenesená",J244,0)</f>
        <v>0</v>
      </c>
      <c r="BH244" s="231">
        <f>IF(N244="sníž. přenesená",J244,0)</f>
        <v>0</v>
      </c>
      <c r="BI244" s="231">
        <f>IF(N244="nulová",J244,0)</f>
        <v>0</v>
      </c>
      <c r="BJ244" s="18" t="s">
        <v>84</v>
      </c>
      <c r="BK244" s="231">
        <f>ROUND(I244*H244,2)</f>
        <v>0</v>
      </c>
      <c r="BL244" s="18" t="s">
        <v>182</v>
      </c>
      <c r="BM244" s="230" t="s">
        <v>792</v>
      </c>
    </row>
    <row r="245" s="2" customFormat="1" ht="49.05" customHeight="1">
      <c r="A245" s="39"/>
      <c r="B245" s="40"/>
      <c r="C245" s="219" t="s">
        <v>481</v>
      </c>
      <c r="D245" s="219" t="s">
        <v>177</v>
      </c>
      <c r="E245" s="220" t="s">
        <v>4409</v>
      </c>
      <c r="F245" s="221" t="s">
        <v>4410</v>
      </c>
      <c r="G245" s="222" t="s">
        <v>4396</v>
      </c>
      <c r="H245" s="223">
        <v>1</v>
      </c>
      <c r="I245" s="224"/>
      <c r="J245" s="225">
        <f>ROUND(I245*H245,2)</f>
        <v>0</v>
      </c>
      <c r="K245" s="221" t="s">
        <v>1</v>
      </c>
      <c r="L245" s="45"/>
      <c r="M245" s="299" t="s">
        <v>1</v>
      </c>
      <c r="N245" s="300" t="s">
        <v>41</v>
      </c>
      <c r="O245" s="294"/>
      <c r="P245" s="301">
        <f>O245*H245</f>
        <v>0</v>
      </c>
      <c r="Q245" s="301">
        <v>0</v>
      </c>
      <c r="R245" s="301">
        <f>Q245*H245</f>
        <v>0</v>
      </c>
      <c r="S245" s="301">
        <v>0</v>
      </c>
      <c r="T245" s="302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0" t="s">
        <v>182</v>
      </c>
      <c r="AT245" s="230" t="s">
        <v>177</v>
      </c>
      <c r="AU245" s="230" t="s">
        <v>84</v>
      </c>
      <c r="AY245" s="18" t="s">
        <v>175</v>
      </c>
      <c r="BE245" s="231">
        <f>IF(N245="základní",J245,0)</f>
        <v>0</v>
      </c>
      <c r="BF245" s="231">
        <f>IF(N245="snížená",J245,0)</f>
        <v>0</v>
      </c>
      <c r="BG245" s="231">
        <f>IF(N245="zákl. přenesená",J245,0)</f>
        <v>0</v>
      </c>
      <c r="BH245" s="231">
        <f>IF(N245="sníž. přenesená",J245,0)</f>
        <v>0</v>
      </c>
      <c r="BI245" s="231">
        <f>IF(N245="nulová",J245,0)</f>
        <v>0</v>
      </c>
      <c r="BJ245" s="18" t="s">
        <v>84</v>
      </c>
      <c r="BK245" s="231">
        <f>ROUND(I245*H245,2)</f>
        <v>0</v>
      </c>
      <c r="BL245" s="18" t="s">
        <v>182</v>
      </c>
      <c r="BM245" s="230" t="s">
        <v>810</v>
      </c>
    </row>
    <row r="246" s="2" customFormat="1" ht="6.96" customHeight="1">
      <c r="A246" s="39"/>
      <c r="B246" s="67"/>
      <c r="C246" s="68"/>
      <c r="D246" s="68"/>
      <c r="E246" s="68"/>
      <c r="F246" s="68"/>
      <c r="G246" s="68"/>
      <c r="H246" s="68"/>
      <c r="I246" s="68"/>
      <c r="J246" s="68"/>
      <c r="K246" s="68"/>
      <c r="L246" s="45"/>
      <c r="M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</sheetData>
  <sheetProtection sheet="1" autoFilter="0" formatColumns="0" formatRows="0" objects="1" scenarios="1" spinCount="100000" saltValue="XZICCRO8kFiXr5CjvF9YosbREs9UpsNIXKlQ8X5r6d7VkePrlrS5qSg/TQqb7W8tuRI/eyh2kKbH3vhwJDoKLA==" hashValue="9Ozzk1Yv5gbBEur7FVPMo++UbrEatSoU8LLTHCECp+e9m6baM7FRWnmYeCCi0Y8Dhkn5cCKxOm8EcOvlUV6WQA==" algorithmName="SHA-512" password="CC35"/>
  <autoFilter ref="C120:K245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116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4773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3782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tr">
        <f>IF('Rekapitulace stavby'!E11="","",'Rekapitulace stavby'!E11)</f>
        <v>Město Český Těšín</v>
      </c>
      <c r="F15" s="39"/>
      <c r="G15" s="39"/>
      <c r="H15" s="39"/>
      <c r="I15" s="141" t="s">
        <v>27</v>
      </c>
      <c r="J15" s="144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tr">
        <f>IF('Rekapitulace stavby'!E17="","",'Rekapitulace stavby'!E17)</f>
        <v>ATRIS s.r.o.</v>
      </c>
      <c r="F21" s="39"/>
      <c r="G21" s="39"/>
      <c r="H21" s="39"/>
      <c r="I21" s="141" t="s">
        <v>27</v>
      </c>
      <c r="J21" s="144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tr">
        <f>IF('Rekapitulace stavby'!E20="","",'Rekapitulace stavby'!E20)</f>
        <v>Barbora Kyšková</v>
      </c>
      <c r="F24" s="39"/>
      <c r="G24" s="39"/>
      <c r="H24" s="39"/>
      <c r="I24" s="141" t="s">
        <v>27</v>
      </c>
      <c r="J24" s="144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ROUND(J119,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ROUND((SUM(BE119:BE196)),  2)</f>
        <v>0</v>
      </c>
      <c r="G33" s="39"/>
      <c r="H33" s="39"/>
      <c r="I33" s="156">
        <v>0.21</v>
      </c>
      <c r="J33" s="155">
        <f>ROUND(((SUM(BE119:BE196))*I33),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ROUND((SUM(BF119:BF196)),  2)</f>
        <v>0</v>
      </c>
      <c r="G34" s="39"/>
      <c r="H34" s="39"/>
      <c r="I34" s="156">
        <v>0.12</v>
      </c>
      <c r="J34" s="155">
        <f>ROUND(((SUM(BF119:BF196))*I34),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ROUND((SUM(BG119:BG196)),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ROUND((SUM(BH119:BH196)),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ROUND((SUM(BI119:BI196)),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012 - HR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J119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4283</v>
      </c>
      <c r="E97" s="183"/>
      <c r="F97" s="183"/>
      <c r="G97" s="183"/>
      <c r="H97" s="183"/>
      <c r="I97" s="183"/>
      <c r="J97" s="184">
        <f>J120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0"/>
      <c r="C98" s="181"/>
      <c r="D98" s="182" t="s">
        <v>4283</v>
      </c>
      <c r="E98" s="183"/>
      <c r="F98" s="183"/>
      <c r="G98" s="183"/>
      <c r="H98" s="183"/>
      <c r="I98" s="183"/>
      <c r="J98" s="184">
        <f>J152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0"/>
      <c r="C99" s="181"/>
      <c r="D99" s="182" t="s">
        <v>4283</v>
      </c>
      <c r="E99" s="183"/>
      <c r="F99" s="183"/>
      <c r="G99" s="183"/>
      <c r="H99" s="183"/>
      <c r="I99" s="183"/>
      <c r="J99" s="184">
        <f>J187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160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75" t="str">
        <f>E7</f>
        <v>CELKOVÁ OBNOVA BUDOVY ZŠ KONTEŠINEC PO POŽÁRU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125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77" t="str">
        <f>E9</f>
        <v>012 - HR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20</v>
      </c>
      <c r="D113" s="41"/>
      <c r="E113" s="41"/>
      <c r="F113" s="28" t="str">
        <f>F12</f>
        <v xml:space="preserve"> </v>
      </c>
      <c r="G113" s="41"/>
      <c r="H113" s="41"/>
      <c r="I113" s="33" t="s">
        <v>22</v>
      </c>
      <c r="J113" s="80" t="str">
        <f>IF(J12="","",J12)</f>
        <v>22. 5. 2025</v>
      </c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5.15" customHeight="1">
      <c r="A115" s="39"/>
      <c r="B115" s="40"/>
      <c r="C115" s="33" t="s">
        <v>24</v>
      </c>
      <c r="D115" s="41"/>
      <c r="E115" s="41"/>
      <c r="F115" s="28" t="str">
        <f>E15</f>
        <v>Město Český Těšín</v>
      </c>
      <c r="G115" s="41"/>
      <c r="H115" s="41"/>
      <c r="I115" s="33" t="s">
        <v>30</v>
      </c>
      <c r="J115" s="37" t="str">
        <f>E21</f>
        <v>ATRIS s.r.o.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5.15" customHeight="1">
      <c r="A116" s="39"/>
      <c r="B116" s="40"/>
      <c r="C116" s="33" t="s">
        <v>28</v>
      </c>
      <c r="D116" s="41"/>
      <c r="E116" s="41"/>
      <c r="F116" s="28" t="str">
        <f>IF(E18="","",E18)</f>
        <v>Vyplň údaj</v>
      </c>
      <c r="G116" s="41"/>
      <c r="H116" s="41"/>
      <c r="I116" s="33" t="s">
        <v>33</v>
      </c>
      <c r="J116" s="37" t="str">
        <f>E24</f>
        <v>Barbora Kyšková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0.32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1" customFormat="1" ht="29.28" customHeight="1">
      <c r="A118" s="192"/>
      <c r="B118" s="193"/>
      <c r="C118" s="194" t="s">
        <v>161</v>
      </c>
      <c r="D118" s="195" t="s">
        <v>61</v>
      </c>
      <c r="E118" s="195" t="s">
        <v>57</v>
      </c>
      <c r="F118" s="195" t="s">
        <v>58</v>
      </c>
      <c r="G118" s="195" t="s">
        <v>162</v>
      </c>
      <c r="H118" s="195" t="s">
        <v>163</v>
      </c>
      <c r="I118" s="195" t="s">
        <v>164</v>
      </c>
      <c r="J118" s="195" t="s">
        <v>129</v>
      </c>
      <c r="K118" s="196" t="s">
        <v>165</v>
      </c>
      <c r="L118" s="197"/>
      <c r="M118" s="101" t="s">
        <v>1</v>
      </c>
      <c r="N118" s="102" t="s">
        <v>40</v>
      </c>
      <c r="O118" s="102" t="s">
        <v>166</v>
      </c>
      <c r="P118" s="102" t="s">
        <v>167</v>
      </c>
      <c r="Q118" s="102" t="s">
        <v>168</v>
      </c>
      <c r="R118" s="102" t="s">
        <v>169</v>
      </c>
      <c r="S118" s="102" t="s">
        <v>170</v>
      </c>
      <c r="T118" s="103" t="s">
        <v>171</v>
      </c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</row>
    <row r="119" s="2" customFormat="1" ht="22.8" customHeight="1">
      <c r="A119" s="39"/>
      <c r="B119" s="40"/>
      <c r="C119" s="108" t="s">
        <v>172</v>
      </c>
      <c r="D119" s="41"/>
      <c r="E119" s="41"/>
      <c r="F119" s="41"/>
      <c r="G119" s="41"/>
      <c r="H119" s="41"/>
      <c r="I119" s="41"/>
      <c r="J119" s="198">
        <f>BK119</f>
        <v>0</v>
      </c>
      <c r="K119" s="41"/>
      <c r="L119" s="45"/>
      <c r="M119" s="104"/>
      <c r="N119" s="199"/>
      <c r="O119" s="105"/>
      <c r="P119" s="200">
        <f>P120+P152+P187</f>
        <v>0</v>
      </c>
      <c r="Q119" s="105"/>
      <c r="R119" s="200">
        <f>R120+R152+R187</f>
        <v>0</v>
      </c>
      <c r="S119" s="105"/>
      <c r="T119" s="201">
        <f>T120+T152+T187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75</v>
      </c>
      <c r="AU119" s="18" t="s">
        <v>131</v>
      </c>
      <c r="BK119" s="202">
        <f>BK120+BK152+BK187</f>
        <v>0</v>
      </c>
    </row>
    <row r="120" s="12" customFormat="1" ht="25.92" customHeight="1">
      <c r="A120" s="12"/>
      <c r="B120" s="203"/>
      <c r="C120" s="204"/>
      <c r="D120" s="205" t="s">
        <v>75</v>
      </c>
      <c r="E120" s="206" t="s">
        <v>3798</v>
      </c>
      <c r="F120" s="206" t="s">
        <v>1</v>
      </c>
      <c r="G120" s="204"/>
      <c r="H120" s="204"/>
      <c r="I120" s="207"/>
      <c r="J120" s="208">
        <f>BK120</f>
        <v>0</v>
      </c>
      <c r="K120" s="204"/>
      <c r="L120" s="209"/>
      <c r="M120" s="210"/>
      <c r="N120" s="211"/>
      <c r="O120" s="211"/>
      <c r="P120" s="212">
        <f>SUM(P121:P151)</f>
        <v>0</v>
      </c>
      <c r="Q120" s="211"/>
      <c r="R120" s="212">
        <f>SUM(R121:R151)</f>
        <v>0</v>
      </c>
      <c r="S120" s="211"/>
      <c r="T120" s="213">
        <f>SUM(T121:T151)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4" t="s">
        <v>84</v>
      </c>
      <c r="AT120" s="215" t="s">
        <v>75</v>
      </c>
      <c r="AU120" s="215" t="s">
        <v>76</v>
      </c>
      <c r="AY120" s="214" t="s">
        <v>175</v>
      </c>
      <c r="BK120" s="216">
        <f>SUM(BK121:BK151)</f>
        <v>0</v>
      </c>
    </row>
    <row r="121" s="2" customFormat="1" ht="16.5" customHeight="1">
      <c r="A121" s="39"/>
      <c r="B121" s="40"/>
      <c r="C121" s="219" t="s">
        <v>84</v>
      </c>
      <c r="D121" s="219" t="s">
        <v>177</v>
      </c>
      <c r="E121" s="220" t="s">
        <v>4774</v>
      </c>
      <c r="F121" s="221" t="s">
        <v>4775</v>
      </c>
      <c r="G121" s="222" t="s">
        <v>2748</v>
      </c>
      <c r="H121" s="223">
        <v>31</v>
      </c>
      <c r="I121" s="224"/>
      <c r="J121" s="225">
        <f>ROUND(I121*H121,2)</f>
        <v>0</v>
      </c>
      <c r="K121" s="221" t="s">
        <v>1</v>
      </c>
      <c r="L121" s="45"/>
      <c r="M121" s="226" t="s">
        <v>1</v>
      </c>
      <c r="N121" s="227" t="s">
        <v>41</v>
      </c>
      <c r="O121" s="92"/>
      <c r="P121" s="228">
        <f>O121*H121</f>
        <v>0</v>
      </c>
      <c r="Q121" s="228">
        <v>0</v>
      </c>
      <c r="R121" s="228">
        <f>Q121*H121</f>
        <v>0</v>
      </c>
      <c r="S121" s="228">
        <v>0</v>
      </c>
      <c r="T121" s="229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30" t="s">
        <v>182</v>
      </c>
      <c r="AT121" s="230" t="s">
        <v>177</v>
      </c>
      <c r="AU121" s="230" t="s">
        <v>84</v>
      </c>
      <c r="AY121" s="18" t="s">
        <v>175</v>
      </c>
      <c r="BE121" s="231">
        <f>IF(N121="základní",J121,0)</f>
        <v>0</v>
      </c>
      <c r="BF121" s="231">
        <f>IF(N121="snížená",J121,0)</f>
        <v>0</v>
      </c>
      <c r="BG121" s="231">
        <f>IF(N121="zákl. přenesená",J121,0)</f>
        <v>0</v>
      </c>
      <c r="BH121" s="231">
        <f>IF(N121="sníž. přenesená",J121,0)</f>
        <v>0</v>
      </c>
      <c r="BI121" s="231">
        <f>IF(N121="nulová",J121,0)</f>
        <v>0</v>
      </c>
      <c r="BJ121" s="18" t="s">
        <v>84</v>
      </c>
      <c r="BK121" s="231">
        <f>ROUND(I121*H121,2)</f>
        <v>0</v>
      </c>
      <c r="BL121" s="18" t="s">
        <v>182</v>
      </c>
      <c r="BM121" s="230" t="s">
        <v>86</v>
      </c>
    </row>
    <row r="122" s="2" customFormat="1" ht="16.5" customHeight="1">
      <c r="A122" s="39"/>
      <c r="B122" s="40"/>
      <c r="C122" s="219" t="s">
        <v>86</v>
      </c>
      <c r="D122" s="219" t="s">
        <v>177</v>
      </c>
      <c r="E122" s="220" t="s">
        <v>4776</v>
      </c>
      <c r="F122" s="221" t="s">
        <v>4777</v>
      </c>
      <c r="G122" s="222" t="s">
        <v>2748</v>
      </c>
      <c r="H122" s="223">
        <v>16</v>
      </c>
      <c r="I122" s="224"/>
      <c r="J122" s="225">
        <f>ROUND(I122*H122,2)</f>
        <v>0</v>
      </c>
      <c r="K122" s="221" t="s">
        <v>1</v>
      </c>
      <c r="L122" s="45"/>
      <c r="M122" s="226" t="s">
        <v>1</v>
      </c>
      <c r="N122" s="227" t="s">
        <v>41</v>
      </c>
      <c r="O122" s="92"/>
      <c r="P122" s="228">
        <f>O122*H122</f>
        <v>0</v>
      </c>
      <c r="Q122" s="228">
        <v>0</v>
      </c>
      <c r="R122" s="228">
        <f>Q122*H122</f>
        <v>0</v>
      </c>
      <c r="S122" s="228">
        <v>0</v>
      </c>
      <c r="T122" s="229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30" t="s">
        <v>182</v>
      </c>
      <c r="AT122" s="230" t="s">
        <v>177</v>
      </c>
      <c r="AU122" s="230" t="s">
        <v>84</v>
      </c>
      <c r="AY122" s="18" t="s">
        <v>175</v>
      </c>
      <c r="BE122" s="231">
        <f>IF(N122="základní",J122,0)</f>
        <v>0</v>
      </c>
      <c r="BF122" s="231">
        <f>IF(N122="snížená",J122,0)</f>
        <v>0</v>
      </c>
      <c r="BG122" s="231">
        <f>IF(N122="zákl. přenesená",J122,0)</f>
        <v>0</v>
      </c>
      <c r="BH122" s="231">
        <f>IF(N122="sníž. přenesená",J122,0)</f>
        <v>0</v>
      </c>
      <c r="BI122" s="231">
        <f>IF(N122="nulová",J122,0)</f>
        <v>0</v>
      </c>
      <c r="BJ122" s="18" t="s">
        <v>84</v>
      </c>
      <c r="BK122" s="231">
        <f>ROUND(I122*H122,2)</f>
        <v>0</v>
      </c>
      <c r="BL122" s="18" t="s">
        <v>182</v>
      </c>
      <c r="BM122" s="230" t="s">
        <v>182</v>
      </c>
    </row>
    <row r="123" s="13" customFormat="1">
      <c r="A123" s="13"/>
      <c r="B123" s="232"/>
      <c r="C123" s="233"/>
      <c r="D123" s="234" t="s">
        <v>184</v>
      </c>
      <c r="E123" s="235" t="s">
        <v>1</v>
      </c>
      <c r="F123" s="236" t="s">
        <v>4778</v>
      </c>
      <c r="G123" s="233"/>
      <c r="H123" s="237">
        <v>16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184</v>
      </c>
      <c r="AU123" s="243" t="s">
        <v>84</v>
      </c>
      <c r="AV123" s="13" t="s">
        <v>86</v>
      </c>
      <c r="AW123" s="13" t="s">
        <v>32</v>
      </c>
      <c r="AX123" s="13" t="s">
        <v>76</v>
      </c>
      <c r="AY123" s="243" t="s">
        <v>175</v>
      </c>
    </row>
    <row r="124" s="15" customFormat="1">
      <c r="A124" s="15"/>
      <c r="B124" s="254"/>
      <c r="C124" s="255"/>
      <c r="D124" s="234" t="s">
        <v>184</v>
      </c>
      <c r="E124" s="256" t="s">
        <v>1</v>
      </c>
      <c r="F124" s="257" t="s">
        <v>201</v>
      </c>
      <c r="G124" s="255"/>
      <c r="H124" s="258">
        <v>16</v>
      </c>
      <c r="I124" s="259"/>
      <c r="J124" s="255"/>
      <c r="K124" s="255"/>
      <c r="L124" s="260"/>
      <c r="M124" s="261"/>
      <c r="N124" s="262"/>
      <c r="O124" s="262"/>
      <c r="P124" s="262"/>
      <c r="Q124" s="262"/>
      <c r="R124" s="262"/>
      <c r="S124" s="262"/>
      <c r="T124" s="263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4" t="s">
        <v>184</v>
      </c>
      <c r="AU124" s="264" t="s">
        <v>84</v>
      </c>
      <c r="AV124" s="15" t="s">
        <v>182</v>
      </c>
      <c r="AW124" s="15" t="s">
        <v>32</v>
      </c>
      <c r="AX124" s="15" t="s">
        <v>84</v>
      </c>
      <c r="AY124" s="264" t="s">
        <v>175</v>
      </c>
    </row>
    <row r="125" s="2" customFormat="1" ht="16.5" customHeight="1">
      <c r="A125" s="39"/>
      <c r="B125" s="40"/>
      <c r="C125" s="219" t="s">
        <v>189</v>
      </c>
      <c r="D125" s="219" t="s">
        <v>177</v>
      </c>
      <c r="E125" s="220" t="s">
        <v>4779</v>
      </c>
      <c r="F125" s="221" t="s">
        <v>4780</v>
      </c>
      <c r="G125" s="222" t="s">
        <v>2748</v>
      </c>
      <c r="H125" s="223">
        <v>31</v>
      </c>
      <c r="I125" s="224"/>
      <c r="J125" s="225">
        <f>ROUND(I125*H125,2)</f>
        <v>0</v>
      </c>
      <c r="K125" s="221" t="s">
        <v>1</v>
      </c>
      <c r="L125" s="45"/>
      <c r="M125" s="226" t="s">
        <v>1</v>
      </c>
      <c r="N125" s="227" t="s">
        <v>41</v>
      </c>
      <c r="O125" s="92"/>
      <c r="P125" s="228">
        <f>O125*H125</f>
        <v>0</v>
      </c>
      <c r="Q125" s="228">
        <v>0</v>
      </c>
      <c r="R125" s="228">
        <f>Q125*H125</f>
        <v>0</v>
      </c>
      <c r="S125" s="228">
        <v>0</v>
      </c>
      <c r="T125" s="229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0" t="s">
        <v>182</v>
      </c>
      <c r="AT125" s="230" t="s">
        <v>177</v>
      </c>
      <c r="AU125" s="230" t="s">
        <v>84</v>
      </c>
      <c r="AY125" s="18" t="s">
        <v>175</v>
      </c>
      <c r="BE125" s="231">
        <f>IF(N125="základní",J125,0)</f>
        <v>0</v>
      </c>
      <c r="BF125" s="231">
        <f>IF(N125="snížená",J125,0)</f>
        <v>0</v>
      </c>
      <c r="BG125" s="231">
        <f>IF(N125="zákl. přenesená",J125,0)</f>
        <v>0</v>
      </c>
      <c r="BH125" s="231">
        <f>IF(N125="sníž. přenesená",J125,0)</f>
        <v>0</v>
      </c>
      <c r="BI125" s="231">
        <f>IF(N125="nulová",J125,0)</f>
        <v>0</v>
      </c>
      <c r="BJ125" s="18" t="s">
        <v>84</v>
      </c>
      <c r="BK125" s="231">
        <f>ROUND(I125*H125,2)</f>
        <v>0</v>
      </c>
      <c r="BL125" s="18" t="s">
        <v>182</v>
      </c>
      <c r="BM125" s="230" t="s">
        <v>207</v>
      </c>
    </row>
    <row r="126" s="2" customFormat="1" ht="16.5" customHeight="1">
      <c r="A126" s="39"/>
      <c r="B126" s="40"/>
      <c r="C126" s="219" t="s">
        <v>182</v>
      </c>
      <c r="D126" s="219" t="s">
        <v>177</v>
      </c>
      <c r="E126" s="220" t="s">
        <v>4781</v>
      </c>
      <c r="F126" s="221" t="s">
        <v>4782</v>
      </c>
      <c r="G126" s="222" t="s">
        <v>2748</v>
      </c>
      <c r="H126" s="223">
        <v>16</v>
      </c>
      <c r="I126" s="224"/>
      <c r="J126" s="225">
        <f>ROUND(I126*H126,2)</f>
        <v>0</v>
      </c>
      <c r="K126" s="221" t="s">
        <v>1</v>
      </c>
      <c r="L126" s="45"/>
      <c r="M126" s="226" t="s">
        <v>1</v>
      </c>
      <c r="N126" s="227" t="s">
        <v>41</v>
      </c>
      <c r="O126" s="92"/>
      <c r="P126" s="228">
        <f>O126*H126</f>
        <v>0</v>
      </c>
      <c r="Q126" s="228">
        <v>0</v>
      </c>
      <c r="R126" s="228">
        <f>Q126*H126</f>
        <v>0</v>
      </c>
      <c r="S126" s="228">
        <v>0</v>
      </c>
      <c r="T126" s="229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0" t="s">
        <v>182</v>
      </c>
      <c r="AT126" s="230" t="s">
        <v>177</v>
      </c>
      <c r="AU126" s="230" t="s">
        <v>84</v>
      </c>
      <c r="AY126" s="18" t="s">
        <v>175</v>
      </c>
      <c r="BE126" s="231">
        <f>IF(N126="základní",J126,0)</f>
        <v>0</v>
      </c>
      <c r="BF126" s="231">
        <f>IF(N126="snížená",J126,0)</f>
        <v>0</v>
      </c>
      <c r="BG126" s="231">
        <f>IF(N126="zákl. přenesená",J126,0)</f>
        <v>0</v>
      </c>
      <c r="BH126" s="231">
        <f>IF(N126="sníž. přenesená",J126,0)</f>
        <v>0</v>
      </c>
      <c r="BI126" s="231">
        <f>IF(N126="nulová",J126,0)</f>
        <v>0</v>
      </c>
      <c r="BJ126" s="18" t="s">
        <v>84</v>
      </c>
      <c r="BK126" s="231">
        <f>ROUND(I126*H126,2)</f>
        <v>0</v>
      </c>
      <c r="BL126" s="18" t="s">
        <v>182</v>
      </c>
      <c r="BM126" s="230" t="s">
        <v>216</v>
      </c>
    </row>
    <row r="127" s="13" customFormat="1">
      <c r="A127" s="13"/>
      <c r="B127" s="232"/>
      <c r="C127" s="233"/>
      <c r="D127" s="234" t="s">
        <v>184</v>
      </c>
      <c r="E127" s="235" t="s">
        <v>1</v>
      </c>
      <c r="F127" s="236" t="s">
        <v>4778</v>
      </c>
      <c r="G127" s="233"/>
      <c r="H127" s="237">
        <v>16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184</v>
      </c>
      <c r="AU127" s="243" t="s">
        <v>84</v>
      </c>
      <c r="AV127" s="13" t="s">
        <v>86</v>
      </c>
      <c r="AW127" s="13" t="s">
        <v>32</v>
      </c>
      <c r="AX127" s="13" t="s">
        <v>76</v>
      </c>
      <c r="AY127" s="243" t="s">
        <v>175</v>
      </c>
    </row>
    <row r="128" s="15" customFormat="1">
      <c r="A128" s="15"/>
      <c r="B128" s="254"/>
      <c r="C128" s="255"/>
      <c r="D128" s="234" t="s">
        <v>184</v>
      </c>
      <c r="E128" s="256" t="s">
        <v>1</v>
      </c>
      <c r="F128" s="257" t="s">
        <v>201</v>
      </c>
      <c r="G128" s="255"/>
      <c r="H128" s="258">
        <v>16</v>
      </c>
      <c r="I128" s="259"/>
      <c r="J128" s="255"/>
      <c r="K128" s="255"/>
      <c r="L128" s="260"/>
      <c r="M128" s="261"/>
      <c r="N128" s="262"/>
      <c r="O128" s="262"/>
      <c r="P128" s="262"/>
      <c r="Q128" s="262"/>
      <c r="R128" s="262"/>
      <c r="S128" s="262"/>
      <c r="T128" s="263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4" t="s">
        <v>184</v>
      </c>
      <c r="AU128" s="264" t="s">
        <v>84</v>
      </c>
      <c r="AV128" s="15" t="s">
        <v>182</v>
      </c>
      <c r="AW128" s="15" t="s">
        <v>32</v>
      </c>
      <c r="AX128" s="15" t="s">
        <v>84</v>
      </c>
      <c r="AY128" s="264" t="s">
        <v>175</v>
      </c>
    </row>
    <row r="129" s="2" customFormat="1" ht="16.5" customHeight="1">
      <c r="A129" s="39"/>
      <c r="B129" s="40"/>
      <c r="C129" s="219" t="s">
        <v>202</v>
      </c>
      <c r="D129" s="219" t="s">
        <v>177</v>
      </c>
      <c r="E129" s="220" t="s">
        <v>4783</v>
      </c>
      <c r="F129" s="221" t="s">
        <v>4784</v>
      </c>
      <c r="G129" s="222" t="s">
        <v>2748</v>
      </c>
      <c r="H129" s="223">
        <v>15</v>
      </c>
      <c r="I129" s="224"/>
      <c r="J129" s="225">
        <f>ROUND(I129*H129,2)</f>
        <v>0</v>
      </c>
      <c r="K129" s="221" t="s">
        <v>1</v>
      </c>
      <c r="L129" s="45"/>
      <c r="M129" s="226" t="s">
        <v>1</v>
      </c>
      <c r="N129" s="227" t="s">
        <v>41</v>
      </c>
      <c r="O129" s="92"/>
      <c r="P129" s="228">
        <f>O129*H129</f>
        <v>0</v>
      </c>
      <c r="Q129" s="228">
        <v>0</v>
      </c>
      <c r="R129" s="228">
        <f>Q129*H129</f>
        <v>0</v>
      </c>
      <c r="S129" s="228">
        <v>0</v>
      </c>
      <c r="T129" s="229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0" t="s">
        <v>182</v>
      </c>
      <c r="AT129" s="230" t="s">
        <v>177</v>
      </c>
      <c r="AU129" s="230" t="s">
        <v>84</v>
      </c>
      <c r="AY129" s="18" t="s">
        <v>175</v>
      </c>
      <c r="BE129" s="231">
        <f>IF(N129="základní",J129,0)</f>
        <v>0</v>
      </c>
      <c r="BF129" s="231">
        <f>IF(N129="snížená",J129,0)</f>
        <v>0</v>
      </c>
      <c r="BG129" s="231">
        <f>IF(N129="zákl. přenesená",J129,0)</f>
        <v>0</v>
      </c>
      <c r="BH129" s="231">
        <f>IF(N129="sníž. přenesená",J129,0)</f>
        <v>0</v>
      </c>
      <c r="BI129" s="231">
        <f>IF(N129="nulová",J129,0)</f>
        <v>0</v>
      </c>
      <c r="BJ129" s="18" t="s">
        <v>84</v>
      </c>
      <c r="BK129" s="231">
        <f>ROUND(I129*H129,2)</f>
        <v>0</v>
      </c>
      <c r="BL129" s="18" t="s">
        <v>182</v>
      </c>
      <c r="BM129" s="230" t="s">
        <v>226</v>
      </c>
    </row>
    <row r="130" s="13" customFormat="1">
      <c r="A130" s="13"/>
      <c r="B130" s="232"/>
      <c r="C130" s="233"/>
      <c r="D130" s="234" t="s">
        <v>184</v>
      </c>
      <c r="E130" s="235" t="s">
        <v>1</v>
      </c>
      <c r="F130" s="236" t="s">
        <v>4444</v>
      </c>
      <c r="G130" s="233"/>
      <c r="H130" s="237">
        <v>15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184</v>
      </c>
      <c r="AU130" s="243" t="s">
        <v>84</v>
      </c>
      <c r="AV130" s="13" t="s">
        <v>86</v>
      </c>
      <c r="AW130" s="13" t="s">
        <v>32</v>
      </c>
      <c r="AX130" s="13" t="s">
        <v>76</v>
      </c>
      <c r="AY130" s="243" t="s">
        <v>175</v>
      </c>
    </row>
    <row r="131" s="15" customFormat="1">
      <c r="A131" s="15"/>
      <c r="B131" s="254"/>
      <c r="C131" s="255"/>
      <c r="D131" s="234" t="s">
        <v>184</v>
      </c>
      <c r="E131" s="256" t="s">
        <v>1</v>
      </c>
      <c r="F131" s="257" t="s">
        <v>201</v>
      </c>
      <c r="G131" s="255"/>
      <c r="H131" s="258">
        <v>15</v>
      </c>
      <c r="I131" s="259"/>
      <c r="J131" s="255"/>
      <c r="K131" s="255"/>
      <c r="L131" s="260"/>
      <c r="M131" s="261"/>
      <c r="N131" s="262"/>
      <c r="O131" s="262"/>
      <c r="P131" s="262"/>
      <c r="Q131" s="262"/>
      <c r="R131" s="262"/>
      <c r="S131" s="262"/>
      <c r="T131" s="263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4" t="s">
        <v>184</v>
      </c>
      <c r="AU131" s="264" t="s">
        <v>84</v>
      </c>
      <c r="AV131" s="15" t="s">
        <v>182</v>
      </c>
      <c r="AW131" s="15" t="s">
        <v>32</v>
      </c>
      <c r="AX131" s="15" t="s">
        <v>84</v>
      </c>
      <c r="AY131" s="264" t="s">
        <v>175</v>
      </c>
    </row>
    <row r="132" s="2" customFormat="1" ht="16.5" customHeight="1">
      <c r="A132" s="39"/>
      <c r="B132" s="40"/>
      <c r="C132" s="219" t="s">
        <v>207</v>
      </c>
      <c r="D132" s="219" t="s">
        <v>177</v>
      </c>
      <c r="E132" s="220" t="s">
        <v>4785</v>
      </c>
      <c r="F132" s="221" t="s">
        <v>4786</v>
      </c>
      <c r="G132" s="222" t="s">
        <v>2748</v>
      </c>
      <c r="H132" s="223">
        <v>15</v>
      </c>
      <c r="I132" s="224"/>
      <c r="J132" s="225">
        <f>ROUND(I132*H132,2)</f>
        <v>0</v>
      </c>
      <c r="K132" s="221" t="s">
        <v>1</v>
      </c>
      <c r="L132" s="45"/>
      <c r="M132" s="226" t="s">
        <v>1</v>
      </c>
      <c r="N132" s="227" t="s">
        <v>41</v>
      </c>
      <c r="O132" s="92"/>
      <c r="P132" s="228">
        <f>O132*H132</f>
        <v>0</v>
      </c>
      <c r="Q132" s="228">
        <v>0</v>
      </c>
      <c r="R132" s="228">
        <f>Q132*H132</f>
        <v>0</v>
      </c>
      <c r="S132" s="228">
        <v>0</v>
      </c>
      <c r="T132" s="229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0" t="s">
        <v>182</v>
      </c>
      <c r="AT132" s="230" t="s">
        <v>177</v>
      </c>
      <c r="AU132" s="230" t="s">
        <v>84</v>
      </c>
      <c r="AY132" s="18" t="s">
        <v>175</v>
      </c>
      <c r="BE132" s="231">
        <f>IF(N132="základní",J132,0)</f>
        <v>0</v>
      </c>
      <c r="BF132" s="231">
        <f>IF(N132="snížená",J132,0)</f>
        <v>0</v>
      </c>
      <c r="BG132" s="231">
        <f>IF(N132="zákl. přenesená",J132,0)</f>
        <v>0</v>
      </c>
      <c r="BH132" s="231">
        <f>IF(N132="sníž. přenesená",J132,0)</f>
        <v>0</v>
      </c>
      <c r="BI132" s="231">
        <f>IF(N132="nulová",J132,0)</f>
        <v>0</v>
      </c>
      <c r="BJ132" s="18" t="s">
        <v>84</v>
      </c>
      <c r="BK132" s="231">
        <f>ROUND(I132*H132,2)</f>
        <v>0</v>
      </c>
      <c r="BL132" s="18" t="s">
        <v>182</v>
      </c>
      <c r="BM132" s="230" t="s">
        <v>8</v>
      </c>
    </row>
    <row r="133" s="13" customFormat="1">
      <c r="A133" s="13"/>
      <c r="B133" s="232"/>
      <c r="C133" s="233"/>
      <c r="D133" s="234" t="s">
        <v>184</v>
      </c>
      <c r="E133" s="235" t="s">
        <v>1</v>
      </c>
      <c r="F133" s="236" t="s">
        <v>4444</v>
      </c>
      <c r="G133" s="233"/>
      <c r="H133" s="237">
        <v>15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184</v>
      </c>
      <c r="AU133" s="243" t="s">
        <v>84</v>
      </c>
      <c r="AV133" s="13" t="s">
        <v>86</v>
      </c>
      <c r="AW133" s="13" t="s">
        <v>32</v>
      </c>
      <c r="AX133" s="13" t="s">
        <v>76</v>
      </c>
      <c r="AY133" s="243" t="s">
        <v>175</v>
      </c>
    </row>
    <row r="134" s="15" customFormat="1">
      <c r="A134" s="15"/>
      <c r="B134" s="254"/>
      <c r="C134" s="255"/>
      <c r="D134" s="234" t="s">
        <v>184</v>
      </c>
      <c r="E134" s="256" t="s">
        <v>1</v>
      </c>
      <c r="F134" s="257" t="s">
        <v>201</v>
      </c>
      <c r="G134" s="255"/>
      <c r="H134" s="258">
        <v>15</v>
      </c>
      <c r="I134" s="259"/>
      <c r="J134" s="255"/>
      <c r="K134" s="255"/>
      <c r="L134" s="260"/>
      <c r="M134" s="261"/>
      <c r="N134" s="262"/>
      <c r="O134" s="262"/>
      <c r="P134" s="262"/>
      <c r="Q134" s="262"/>
      <c r="R134" s="262"/>
      <c r="S134" s="262"/>
      <c r="T134" s="263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4" t="s">
        <v>184</v>
      </c>
      <c r="AU134" s="264" t="s">
        <v>84</v>
      </c>
      <c r="AV134" s="15" t="s">
        <v>182</v>
      </c>
      <c r="AW134" s="15" t="s">
        <v>32</v>
      </c>
      <c r="AX134" s="15" t="s">
        <v>84</v>
      </c>
      <c r="AY134" s="264" t="s">
        <v>175</v>
      </c>
    </row>
    <row r="135" s="2" customFormat="1" ht="24.15" customHeight="1">
      <c r="A135" s="39"/>
      <c r="B135" s="40"/>
      <c r="C135" s="219" t="s">
        <v>211</v>
      </c>
      <c r="D135" s="219" t="s">
        <v>177</v>
      </c>
      <c r="E135" s="220" t="s">
        <v>4787</v>
      </c>
      <c r="F135" s="221" t="s">
        <v>4788</v>
      </c>
      <c r="G135" s="222" t="s">
        <v>2748</v>
      </c>
      <c r="H135" s="223">
        <v>110</v>
      </c>
      <c r="I135" s="224"/>
      <c r="J135" s="225">
        <f>ROUND(I135*H135,2)</f>
        <v>0</v>
      </c>
      <c r="K135" s="221" t="s">
        <v>1</v>
      </c>
      <c r="L135" s="45"/>
      <c r="M135" s="226" t="s">
        <v>1</v>
      </c>
      <c r="N135" s="227" t="s">
        <v>41</v>
      </c>
      <c r="O135" s="92"/>
      <c r="P135" s="228">
        <f>O135*H135</f>
        <v>0</v>
      </c>
      <c r="Q135" s="228">
        <v>0</v>
      </c>
      <c r="R135" s="228">
        <f>Q135*H135</f>
        <v>0</v>
      </c>
      <c r="S135" s="228">
        <v>0</v>
      </c>
      <c r="T135" s="229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0" t="s">
        <v>182</v>
      </c>
      <c r="AT135" s="230" t="s">
        <v>177</v>
      </c>
      <c r="AU135" s="230" t="s">
        <v>84</v>
      </c>
      <c r="AY135" s="18" t="s">
        <v>175</v>
      </c>
      <c r="BE135" s="231">
        <f>IF(N135="základní",J135,0)</f>
        <v>0</v>
      </c>
      <c r="BF135" s="231">
        <f>IF(N135="snížená",J135,0)</f>
        <v>0</v>
      </c>
      <c r="BG135" s="231">
        <f>IF(N135="zákl. přenesená",J135,0)</f>
        <v>0</v>
      </c>
      <c r="BH135" s="231">
        <f>IF(N135="sníž. přenesená",J135,0)</f>
        <v>0</v>
      </c>
      <c r="BI135" s="231">
        <f>IF(N135="nulová",J135,0)</f>
        <v>0</v>
      </c>
      <c r="BJ135" s="18" t="s">
        <v>84</v>
      </c>
      <c r="BK135" s="231">
        <f>ROUND(I135*H135,2)</f>
        <v>0</v>
      </c>
      <c r="BL135" s="18" t="s">
        <v>182</v>
      </c>
      <c r="BM135" s="230" t="s">
        <v>246</v>
      </c>
    </row>
    <row r="136" s="13" customFormat="1">
      <c r="A136" s="13"/>
      <c r="B136" s="232"/>
      <c r="C136" s="233"/>
      <c r="D136" s="234" t="s">
        <v>184</v>
      </c>
      <c r="E136" s="235" t="s">
        <v>1</v>
      </c>
      <c r="F136" s="236" t="s">
        <v>4789</v>
      </c>
      <c r="G136" s="233"/>
      <c r="H136" s="237">
        <v>110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184</v>
      </c>
      <c r="AU136" s="243" t="s">
        <v>84</v>
      </c>
      <c r="AV136" s="13" t="s">
        <v>86</v>
      </c>
      <c r="AW136" s="13" t="s">
        <v>32</v>
      </c>
      <c r="AX136" s="13" t="s">
        <v>76</v>
      </c>
      <c r="AY136" s="243" t="s">
        <v>175</v>
      </c>
    </row>
    <row r="137" s="15" customFormat="1">
      <c r="A137" s="15"/>
      <c r="B137" s="254"/>
      <c r="C137" s="255"/>
      <c r="D137" s="234" t="s">
        <v>184</v>
      </c>
      <c r="E137" s="256" t="s">
        <v>1</v>
      </c>
      <c r="F137" s="257" t="s">
        <v>201</v>
      </c>
      <c r="G137" s="255"/>
      <c r="H137" s="258">
        <v>110</v>
      </c>
      <c r="I137" s="259"/>
      <c r="J137" s="255"/>
      <c r="K137" s="255"/>
      <c r="L137" s="260"/>
      <c r="M137" s="261"/>
      <c r="N137" s="262"/>
      <c r="O137" s="262"/>
      <c r="P137" s="262"/>
      <c r="Q137" s="262"/>
      <c r="R137" s="262"/>
      <c r="S137" s="262"/>
      <c r="T137" s="263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4" t="s">
        <v>184</v>
      </c>
      <c r="AU137" s="264" t="s">
        <v>84</v>
      </c>
      <c r="AV137" s="15" t="s">
        <v>182</v>
      </c>
      <c r="AW137" s="15" t="s">
        <v>32</v>
      </c>
      <c r="AX137" s="15" t="s">
        <v>84</v>
      </c>
      <c r="AY137" s="264" t="s">
        <v>175</v>
      </c>
    </row>
    <row r="138" s="2" customFormat="1" ht="24.15" customHeight="1">
      <c r="A138" s="39"/>
      <c r="B138" s="40"/>
      <c r="C138" s="219" t="s">
        <v>216</v>
      </c>
      <c r="D138" s="219" t="s">
        <v>177</v>
      </c>
      <c r="E138" s="220" t="s">
        <v>4790</v>
      </c>
      <c r="F138" s="221" t="s">
        <v>4791</v>
      </c>
      <c r="G138" s="222" t="s">
        <v>2748</v>
      </c>
      <c r="H138" s="223">
        <v>20</v>
      </c>
      <c r="I138" s="224"/>
      <c r="J138" s="225">
        <f>ROUND(I138*H138,2)</f>
        <v>0</v>
      </c>
      <c r="K138" s="221" t="s">
        <v>1</v>
      </c>
      <c r="L138" s="45"/>
      <c r="M138" s="226" t="s">
        <v>1</v>
      </c>
      <c r="N138" s="227" t="s">
        <v>41</v>
      </c>
      <c r="O138" s="92"/>
      <c r="P138" s="228">
        <f>O138*H138</f>
        <v>0</v>
      </c>
      <c r="Q138" s="228">
        <v>0</v>
      </c>
      <c r="R138" s="228">
        <f>Q138*H138</f>
        <v>0</v>
      </c>
      <c r="S138" s="228">
        <v>0</v>
      </c>
      <c r="T138" s="229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0" t="s">
        <v>182</v>
      </c>
      <c r="AT138" s="230" t="s">
        <v>177</v>
      </c>
      <c r="AU138" s="230" t="s">
        <v>84</v>
      </c>
      <c r="AY138" s="18" t="s">
        <v>175</v>
      </c>
      <c r="BE138" s="231">
        <f>IF(N138="základní",J138,0)</f>
        <v>0</v>
      </c>
      <c r="BF138" s="231">
        <f>IF(N138="snížená",J138,0)</f>
        <v>0</v>
      </c>
      <c r="BG138" s="231">
        <f>IF(N138="zákl. přenesená",J138,0)</f>
        <v>0</v>
      </c>
      <c r="BH138" s="231">
        <f>IF(N138="sníž. přenesená",J138,0)</f>
        <v>0</v>
      </c>
      <c r="BI138" s="231">
        <f>IF(N138="nulová",J138,0)</f>
        <v>0</v>
      </c>
      <c r="BJ138" s="18" t="s">
        <v>84</v>
      </c>
      <c r="BK138" s="231">
        <f>ROUND(I138*H138,2)</f>
        <v>0</v>
      </c>
      <c r="BL138" s="18" t="s">
        <v>182</v>
      </c>
      <c r="BM138" s="230" t="s">
        <v>262</v>
      </c>
    </row>
    <row r="139" s="13" customFormat="1">
      <c r="A139" s="13"/>
      <c r="B139" s="232"/>
      <c r="C139" s="233"/>
      <c r="D139" s="234" t="s">
        <v>184</v>
      </c>
      <c r="E139" s="235" t="s">
        <v>1</v>
      </c>
      <c r="F139" s="236" t="s">
        <v>4382</v>
      </c>
      <c r="G139" s="233"/>
      <c r="H139" s="237">
        <v>20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184</v>
      </c>
      <c r="AU139" s="243" t="s">
        <v>84</v>
      </c>
      <c r="AV139" s="13" t="s">
        <v>86</v>
      </c>
      <c r="AW139" s="13" t="s">
        <v>32</v>
      </c>
      <c r="AX139" s="13" t="s">
        <v>76</v>
      </c>
      <c r="AY139" s="243" t="s">
        <v>175</v>
      </c>
    </row>
    <row r="140" s="15" customFormat="1">
      <c r="A140" s="15"/>
      <c r="B140" s="254"/>
      <c r="C140" s="255"/>
      <c r="D140" s="234" t="s">
        <v>184</v>
      </c>
      <c r="E140" s="256" t="s">
        <v>1</v>
      </c>
      <c r="F140" s="257" t="s">
        <v>201</v>
      </c>
      <c r="G140" s="255"/>
      <c r="H140" s="258">
        <v>20</v>
      </c>
      <c r="I140" s="259"/>
      <c r="J140" s="255"/>
      <c r="K140" s="255"/>
      <c r="L140" s="260"/>
      <c r="M140" s="261"/>
      <c r="N140" s="262"/>
      <c r="O140" s="262"/>
      <c r="P140" s="262"/>
      <c r="Q140" s="262"/>
      <c r="R140" s="262"/>
      <c r="S140" s="262"/>
      <c r="T140" s="263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4" t="s">
        <v>184</v>
      </c>
      <c r="AU140" s="264" t="s">
        <v>84</v>
      </c>
      <c r="AV140" s="15" t="s">
        <v>182</v>
      </c>
      <c r="AW140" s="15" t="s">
        <v>32</v>
      </c>
      <c r="AX140" s="15" t="s">
        <v>84</v>
      </c>
      <c r="AY140" s="264" t="s">
        <v>175</v>
      </c>
    </row>
    <row r="141" s="2" customFormat="1" ht="16.5" customHeight="1">
      <c r="A141" s="39"/>
      <c r="B141" s="40"/>
      <c r="C141" s="219" t="s">
        <v>221</v>
      </c>
      <c r="D141" s="219" t="s">
        <v>177</v>
      </c>
      <c r="E141" s="220" t="s">
        <v>4792</v>
      </c>
      <c r="F141" s="221" t="s">
        <v>4793</v>
      </c>
      <c r="G141" s="222" t="s">
        <v>437</v>
      </c>
      <c r="H141" s="223">
        <v>20</v>
      </c>
      <c r="I141" s="224"/>
      <c r="J141" s="225">
        <f>ROUND(I141*H141,2)</f>
        <v>0</v>
      </c>
      <c r="K141" s="221" t="s">
        <v>1</v>
      </c>
      <c r="L141" s="45"/>
      <c r="M141" s="226" t="s">
        <v>1</v>
      </c>
      <c r="N141" s="227" t="s">
        <v>41</v>
      </c>
      <c r="O141" s="92"/>
      <c r="P141" s="228">
        <f>O141*H141</f>
        <v>0</v>
      </c>
      <c r="Q141" s="228">
        <v>0</v>
      </c>
      <c r="R141" s="228">
        <f>Q141*H141</f>
        <v>0</v>
      </c>
      <c r="S141" s="228">
        <v>0</v>
      </c>
      <c r="T141" s="229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0" t="s">
        <v>182</v>
      </c>
      <c r="AT141" s="230" t="s">
        <v>177</v>
      </c>
      <c r="AU141" s="230" t="s">
        <v>84</v>
      </c>
      <c r="AY141" s="18" t="s">
        <v>175</v>
      </c>
      <c r="BE141" s="231">
        <f>IF(N141="základní",J141,0)</f>
        <v>0</v>
      </c>
      <c r="BF141" s="231">
        <f>IF(N141="snížená",J141,0)</f>
        <v>0</v>
      </c>
      <c r="BG141" s="231">
        <f>IF(N141="zákl. přenesená",J141,0)</f>
        <v>0</v>
      </c>
      <c r="BH141" s="231">
        <f>IF(N141="sníž. přenesená",J141,0)</f>
        <v>0</v>
      </c>
      <c r="BI141" s="231">
        <f>IF(N141="nulová",J141,0)</f>
        <v>0</v>
      </c>
      <c r="BJ141" s="18" t="s">
        <v>84</v>
      </c>
      <c r="BK141" s="231">
        <f>ROUND(I141*H141,2)</f>
        <v>0</v>
      </c>
      <c r="BL141" s="18" t="s">
        <v>182</v>
      </c>
      <c r="BM141" s="230" t="s">
        <v>281</v>
      </c>
    </row>
    <row r="142" s="13" customFormat="1">
      <c r="A142" s="13"/>
      <c r="B142" s="232"/>
      <c r="C142" s="233"/>
      <c r="D142" s="234" t="s">
        <v>184</v>
      </c>
      <c r="E142" s="235" t="s">
        <v>1</v>
      </c>
      <c r="F142" s="236" t="s">
        <v>4382</v>
      </c>
      <c r="G142" s="233"/>
      <c r="H142" s="237">
        <v>20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184</v>
      </c>
      <c r="AU142" s="243" t="s">
        <v>84</v>
      </c>
      <c r="AV142" s="13" t="s">
        <v>86</v>
      </c>
      <c r="AW142" s="13" t="s">
        <v>32</v>
      </c>
      <c r="AX142" s="13" t="s">
        <v>76</v>
      </c>
      <c r="AY142" s="243" t="s">
        <v>175</v>
      </c>
    </row>
    <row r="143" s="15" customFormat="1">
      <c r="A143" s="15"/>
      <c r="B143" s="254"/>
      <c r="C143" s="255"/>
      <c r="D143" s="234" t="s">
        <v>184</v>
      </c>
      <c r="E143" s="256" t="s">
        <v>1</v>
      </c>
      <c r="F143" s="257" t="s">
        <v>201</v>
      </c>
      <c r="G143" s="255"/>
      <c r="H143" s="258">
        <v>20</v>
      </c>
      <c r="I143" s="259"/>
      <c r="J143" s="255"/>
      <c r="K143" s="255"/>
      <c r="L143" s="260"/>
      <c r="M143" s="261"/>
      <c r="N143" s="262"/>
      <c r="O143" s="262"/>
      <c r="P143" s="262"/>
      <c r="Q143" s="262"/>
      <c r="R143" s="262"/>
      <c r="S143" s="262"/>
      <c r="T143" s="263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4" t="s">
        <v>184</v>
      </c>
      <c r="AU143" s="264" t="s">
        <v>84</v>
      </c>
      <c r="AV143" s="15" t="s">
        <v>182</v>
      </c>
      <c r="AW143" s="15" t="s">
        <v>32</v>
      </c>
      <c r="AX143" s="15" t="s">
        <v>84</v>
      </c>
      <c r="AY143" s="264" t="s">
        <v>175</v>
      </c>
    </row>
    <row r="144" s="2" customFormat="1" ht="16.5" customHeight="1">
      <c r="A144" s="39"/>
      <c r="B144" s="40"/>
      <c r="C144" s="219" t="s">
        <v>226</v>
      </c>
      <c r="D144" s="219" t="s">
        <v>177</v>
      </c>
      <c r="E144" s="220" t="s">
        <v>4794</v>
      </c>
      <c r="F144" s="221" t="s">
        <v>4795</v>
      </c>
      <c r="G144" s="222" t="s">
        <v>437</v>
      </c>
      <c r="H144" s="223">
        <v>25</v>
      </c>
      <c r="I144" s="224"/>
      <c r="J144" s="225">
        <f>ROUND(I144*H144,2)</f>
        <v>0</v>
      </c>
      <c r="K144" s="221" t="s">
        <v>1</v>
      </c>
      <c r="L144" s="45"/>
      <c r="M144" s="226" t="s">
        <v>1</v>
      </c>
      <c r="N144" s="227" t="s">
        <v>41</v>
      </c>
      <c r="O144" s="92"/>
      <c r="P144" s="228">
        <f>O144*H144</f>
        <v>0</v>
      </c>
      <c r="Q144" s="228">
        <v>0</v>
      </c>
      <c r="R144" s="228">
        <f>Q144*H144</f>
        <v>0</v>
      </c>
      <c r="S144" s="228">
        <v>0</v>
      </c>
      <c r="T144" s="229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0" t="s">
        <v>182</v>
      </c>
      <c r="AT144" s="230" t="s">
        <v>177</v>
      </c>
      <c r="AU144" s="230" t="s">
        <v>84</v>
      </c>
      <c r="AY144" s="18" t="s">
        <v>175</v>
      </c>
      <c r="BE144" s="231">
        <f>IF(N144="základní",J144,0)</f>
        <v>0</v>
      </c>
      <c r="BF144" s="231">
        <f>IF(N144="snížená",J144,0)</f>
        <v>0</v>
      </c>
      <c r="BG144" s="231">
        <f>IF(N144="zákl. přenesená",J144,0)</f>
        <v>0</v>
      </c>
      <c r="BH144" s="231">
        <f>IF(N144="sníž. přenesená",J144,0)</f>
        <v>0</v>
      </c>
      <c r="BI144" s="231">
        <f>IF(N144="nulová",J144,0)</f>
        <v>0</v>
      </c>
      <c r="BJ144" s="18" t="s">
        <v>84</v>
      </c>
      <c r="BK144" s="231">
        <f>ROUND(I144*H144,2)</f>
        <v>0</v>
      </c>
      <c r="BL144" s="18" t="s">
        <v>182</v>
      </c>
      <c r="BM144" s="230" t="s">
        <v>294</v>
      </c>
    </row>
    <row r="145" s="13" customFormat="1">
      <c r="A145" s="13"/>
      <c r="B145" s="232"/>
      <c r="C145" s="233"/>
      <c r="D145" s="234" t="s">
        <v>184</v>
      </c>
      <c r="E145" s="235" t="s">
        <v>1</v>
      </c>
      <c r="F145" s="236" t="s">
        <v>4566</v>
      </c>
      <c r="G145" s="233"/>
      <c r="H145" s="237">
        <v>25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184</v>
      </c>
      <c r="AU145" s="243" t="s">
        <v>84</v>
      </c>
      <c r="AV145" s="13" t="s">
        <v>86</v>
      </c>
      <c r="AW145" s="13" t="s">
        <v>32</v>
      </c>
      <c r="AX145" s="13" t="s">
        <v>76</v>
      </c>
      <c r="AY145" s="243" t="s">
        <v>175</v>
      </c>
    </row>
    <row r="146" s="15" customFormat="1">
      <c r="A146" s="15"/>
      <c r="B146" s="254"/>
      <c r="C146" s="255"/>
      <c r="D146" s="234" t="s">
        <v>184</v>
      </c>
      <c r="E146" s="256" t="s">
        <v>1</v>
      </c>
      <c r="F146" s="257" t="s">
        <v>201</v>
      </c>
      <c r="G146" s="255"/>
      <c r="H146" s="258">
        <v>25</v>
      </c>
      <c r="I146" s="259"/>
      <c r="J146" s="255"/>
      <c r="K146" s="255"/>
      <c r="L146" s="260"/>
      <c r="M146" s="261"/>
      <c r="N146" s="262"/>
      <c r="O146" s="262"/>
      <c r="P146" s="262"/>
      <c r="Q146" s="262"/>
      <c r="R146" s="262"/>
      <c r="S146" s="262"/>
      <c r="T146" s="263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4" t="s">
        <v>184</v>
      </c>
      <c r="AU146" s="264" t="s">
        <v>84</v>
      </c>
      <c r="AV146" s="15" t="s">
        <v>182</v>
      </c>
      <c r="AW146" s="15" t="s">
        <v>32</v>
      </c>
      <c r="AX146" s="15" t="s">
        <v>84</v>
      </c>
      <c r="AY146" s="264" t="s">
        <v>175</v>
      </c>
    </row>
    <row r="147" s="2" customFormat="1" ht="16.5" customHeight="1">
      <c r="A147" s="39"/>
      <c r="B147" s="40"/>
      <c r="C147" s="219" t="s">
        <v>231</v>
      </c>
      <c r="D147" s="219" t="s">
        <v>177</v>
      </c>
      <c r="E147" s="220" t="s">
        <v>4796</v>
      </c>
      <c r="F147" s="221" t="s">
        <v>4797</v>
      </c>
      <c r="G147" s="222" t="s">
        <v>2748</v>
      </c>
      <c r="H147" s="223">
        <v>3</v>
      </c>
      <c r="I147" s="224"/>
      <c r="J147" s="225">
        <f>ROUND(I147*H147,2)</f>
        <v>0</v>
      </c>
      <c r="K147" s="221" t="s">
        <v>1</v>
      </c>
      <c r="L147" s="45"/>
      <c r="M147" s="226" t="s">
        <v>1</v>
      </c>
      <c r="N147" s="227" t="s">
        <v>41</v>
      </c>
      <c r="O147" s="92"/>
      <c r="P147" s="228">
        <f>O147*H147</f>
        <v>0</v>
      </c>
      <c r="Q147" s="228">
        <v>0</v>
      </c>
      <c r="R147" s="228">
        <f>Q147*H147</f>
        <v>0</v>
      </c>
      <c r="S147" s="228">
        <v>0</v>
      </c>
      <c r="T147" s="229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0" t="s">
        <v>182</v>
      </c>
      <c r="AT147" s="230" t="s">
        <v>177</v>
      </c>
      <c r="AU147" s="230" t="s">
        <v>84</v>
      </c>
      <c r="AY147" s="18" t="s">
        <v>175</v>
      </c>
      <c r="BE147" s="231">
        <f>IF(N147="základní",J147,0)</f>
        <v>0</v>
      </c>
      <c r="BF147" s="231">
        <f>IF(N147="snížená",J147,0)</f>
        <v>0</v>
      </c>
      <c r="BG147" s="231">
        <f>IF(N147="zákl. přenesená",J147,0)</f>
        <v>0</v>
      </c>
      <c r="BH147" s="231">
        <f>IF(N147="sníž. přenesená",J147,0)</f>
        <v>0</v>
      </c>
      <c r="BI147" s="231">
        <f>IF(N147="nulová",J147,0)</f>
        <v>0</v>
      </c>
      <c r="BJ147" s="18" t="s">
        <v>84</v>
      </c>
      <c r="BK147" s="231">
        <f>ROUND(I147*H147,2)</f>
        <v>0</v>
      </c>
      <c r="BL147" s="18" t="s">
        <v>182</v>
      </c>
      <c r="BM147" s="230" t="s">
        <v>302</v>
      </c>
    </row>
    <row r="148" s="2" customFormat="1" ht="16.5" customHeight="1">
      <c r="A148" s="39"/>
      <c r="B148" s="40"/>
      <c r="C148" s="219" t="s">
        <v>8</v>
      </c>
      <c r="D148" s="219" t="s">
        <v>177</v>
      </c>
      <c r="E148" s="220" t="s">
        <v>4798</v>
      </c>
      <c r="F148" s="221" t="s">
        <v>4799</v>
      </c>
      <c r="G148" s="222" t="s">
        <v>2748</v>
      </c>
      <c r="H148" s="223">
        <v>7</v>
      </c>
      <c r="I148" s="224"/>
      <c r="J148" s="225">
        <f>ROUND(I148*H148,2)</f>
        <v>0</v>
      </c>
      <c r="K148" s="221" t="s">
        <v>1</v>
      </c>
      <c r="L148" s="45"/>
      <c r="M148" s="226" t="s">
        <v>1</v>
      </c>
      <c r="N148" s="227" t="s">
        <v>41</v>
      </c>
      <c r="O148" s="92"/>
      <c r="P148" s="228">
        <f>O148*H148</f>
        <v>0</v>
      </c>
      <c r="Q148" s="228">
        <v>0</v>
      </c>
      <c r="R148" s="228">
        <f>Q148*H148</f>
        <v>0</v>
      </c>
      <c r="S148" s="228">
        <v>0</v>
      </c>
      <c r="T148" s="229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0" t="s">
        <v>182</v>
      </c>
      <c r="AT148" s="230" t="s">
        <v>177</v>
      </c>
      <c r="AU148" s="230" t="s">
        <v>84</v>
      </c>
      <c r="AY148" s="18" t="s">
        <v>175</v>
      </c>
      <c r="BE148" s="231">
        <f>IF(N148="základní",J148,0)</f>
        <v>0</v>
      </c>
      <c r="BF148" s="231">
        <f>IF(N148="snížená",J148,0)</f>
        <v>0</v>
      </c>
      <c r="BG148" s="231">
        <f>IF(N148="zákl. přenesená",J148,0)</f>
        <v>0</v>
      </c>
      <c r="BH148" s="231">
        <f>IF(N148="sníž. přenesená",J148,0)</f>
        <v>0</v>
      </c>
      <c r="BI148" s="231">
        <f>IF(N148="nulová",J148,0)</f>
        <v>0</v>
      </c>
      <c r="BJ148" s="18" t="s">
        <v>84</v>
      </c>
      <c r="BK148" s="231">
        <f>ROUND(I148*H148,2)</f>
        <v>0</v>
      </c>
      <c r="BL148" s="18" t="s">
        <v>182</v>
      </c>
      <c r="BM148" s="230" t="s">
        <v>312</v>
      </c>
    </row>
    <row r="149" s="2" customFormat="1" ht="24.15" customHeight="1">
      <c r="A149" s="39"/>
      <c r="B149" s="40"/>
      <c r="C149" s="219" t="s">
        <v>240</v>
      </c>
      <c r="D149" s="219" t="s">
        <v>177</v>
      </c>
      <c r="E149" s="220" t="s">
        <v>4800</v>
      </c>
      <c r="F149" s="221" t="s">
        <v>4801</v>
      </c>
      <c r="G149" s="222" t="s">
        <v>2748</v>
      </c>
      <c r="H149" s="223">
        <v>35</v>
      </c>
      <c r="I149" s="224"/>
      <c r="J149" s="225">
        <f>ROUND(I149*H149,2)</f>
        <v>0</v>
      </c>
      <c r="K149" s="221" t="s">
        <v>1</v>
      </c>
      <c r="L149" s="45"/>
      <c r="M149" s="226" t="s">
        <v>1</v>
      </c>
      <c r="N149" s="227" t="s">
        <v>41</v>
      </c>
      <c r="O149" s="92"/>
      <c r="P149" s="228">
        <f>O149*H149</f>
        <v>0</v>
      </c>
      <c r="Q149" s="228">
        <v>0</v>
      </c>
      <c r="R149" s="228">
        <f>Q149*H149</f>
        <v>0</v>
      </c>
      <c r="S149" s="228">
        <v>0</v>
      </c>
      <c r="T149" s="229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0" t="s">
        <v>182</v>
      </c>
      <c r="AT149" s="230" t="s">
        <v>177</v>
      </c>
      <c r="AU149" s="230" t="s">
        <v>84</v>
      </c>
      <c r="AY149" s="18" t="s">
        <v>175</v>
      </c>
      <c r="BE149" s="231">
        <f>IF(N149="základní",J149,0)</f>
        <v>0</v>
      </c>
      <c r="BF149" s="231">
        <f>IF(N149="snížená",J149,0)</f>
        <v>0</v>
      </c>
      <c r="BG149" s="231">
        <f>IF(N149="zákl. přenesená",J149,0)</f>
        <v>0</v>
      </c>
      <c r="BH149" s="231">
        <f>IF(N149="sníž. přenesená",J149,0)</f>
        <v>0</v>
      </c>
      <c r="BI149" s="231">
        <f>IF(N149="nulová",J149,0)</f>
        <v>0</v>
      </c>
      <c r="BJ149" s="18" t="s">
        <v>84</v>
      </c>
      <c r="BK149" s="231">
        <f>ROUND(I149*H149,2)</f>
        <v>0</v>
      </c>
      <c r="BL149" s="18" t="s">
        <v>182</v>
      </c>
      <c r="BM149" s="230" t="s">
        <v>325</v>
      </c>
    </row>
    <row r="150" s="13" customFormat="1">
      <c r="A150" s="13"/>
      <c r="B150" s="232"/>
      <c r="C150" s="233"/>
      <c r="D150" s="234" t="s">
        <v>184</v>
      </c>
      <c r="E150" s="235" t="s">
        <v>1</v>
      </c>
      <c r="F150" s="236" t="s">
        <v>4802</v>
      </c>
      <c r="G150" s="233"/>
      <c r="H150" s="237">
        <v>35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184</v>
      </c>
      <c r="AU150" s="243" t="s">
        <v>84</v>
      </c>
      <c r="AV150" s="13" t="s">
        <v>86</v>
      </c>
      <c r="AW150" s="13" t="s">
        <v>32</v>
      </c>
      <c r="AX150" s="13" t="s">
        <v>76</v>
      </c>
      <c r="AY150" s="243" t="s">
        <v>175</v>
      </c>
    </row>
    <row r="151" s="15" customFormat="1">
      <c r="A151" s="15"/>
      <c r="B151" s="254"/>
      <c r="C151" s="255"/>
      <c r="D151" s="234" t="s">
        <v>184</v>
      </c>
      <c r="E151" s="256" t="s">
        <v>1</v>
      </c>
      <c r="F151" s="257" t="s">
        <v>201</v>
      </c>
      <c r="G151" s="255"/>
      <c r="H151" s="258">
        <v>35</v>
      </c>
      <c r="I151" s="259"/>
      <c r="J151" s="255"/>
      <c r="K151" s="255"/>
      <c r="L151" s="260"/>
      <c r="M151" s="261"/>
      <c r="N151" s="262"/>
      <c r="O151" s="262"/>
      <c r="P151" s="262"/>
      <c r="Q151" s="262"/>
      <c r="R151" s="262"/>
      <c r="S151" s="262"/>
      <c r="T151" s="263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4" t="s">
        <v>184</v>
      </c>
      <c r="AU151" s="264" t="s">
        <v>84</v>
      </c>
      <c r="AV151" s="15" t="s">
        <v>182</v>
      </c>
      <c r="AW151" s="15" t="s">
        <v>32</v>
      </c>
      <c r="AX151" s="15" t="s">
        <v>84</v>
      </c>
      <c r="AY151" s="264" t="s">
        <v>175</v>
      </c>
    </row>
    <row r="152" s="12" customFormat="1" ht="25.92" customHeight="1">
      <c r="A152" s="12"/>
      <c r="B152" s="203"/>
      <c r="C152" s="204"/>
      <c r="D152" s="205" t="s">
        <v>75</v>
      </c>
      <c r="E152" s="206" t="s">
        <v>3798</v>
      </c>
      <c r="F152" s="206" t="s">
        <v>1</v>
      </c>
      <c r="G152" s="204"/>
      <c r="H152" s="204"/>
      <c r="I152" s="207"/>
      <c r="J152" s="208">
        <f>BK152</f>
        <v>0</v>
      </c>
      <c r="K152" s="204"/>
      <c r="L152" s="209"/>
      <c r="M152" s="210"/>
      <c r="N152" s="211"/>
      <c r="O152" s="211"/>
      <c r="P152" s="212">
        <f>SUM(P153:P186)</f>
        <v>0</v>
      </c>
      <c r="Q152" s="211"/>
      <c r="R152" s="212">
        <f>SUM(R153:R186)</f>
        <v>0</v>
      </c>
      <c r="S152" s="211"/>
      <c r="T152" s="213">
        <f>SUM(T153:T186)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4" t="s">
        <v>84</v>
      </c>
      <c r="AT152" s="215" t="s">
        <v>75</v>
      </c>
      <c r="AU152" s="215" t="s">
        <v>76</v>
      </c>
      <c r="AY152" s="214" t="s">
        <v>175</v>
      </c>
      <c r="BK152" s="216">
        <f>SUM(BK153:BK186)</f>
        <v>0</v>
      </c>
    </row>
    <row r="153" s="2" customFormat="1" ht="33" customHeight="1">
      <c r="A153" s="39"/>
      <c r="B153" s="40"/>
      <c r="C153" s="219" t="s">
        <v>246</v>
      </c>
      <c r="D153" s="219" t="s">
        <v>177</v>
      </c>
      <c r="E153" s="220" t="s">
        <v>4803</v>
      </c>
      <c r="F153" s="221" t="s">
        <v>4804</v>
      </c>
      <c r="G153" s="222" t="s">
        <v>437</v>
      </c>
      <c r="H153" s="223">
        <v>25</v>
      </c>
      <c r="I153" s="224"/>
      <c r="J153" s="225">
        <f>ROUND(I153*H153,2)</f>
        <v>0</v>
      </c>
      <c r="K153" s="221" t="s">
        <v>1</v>
      </c>
      <c r="L153" s="45"/>
      <c r="M153" s="226" t="s">
        <v>1</v>
      </c>
      <c r="N153" s="227" t="s">
        <v>41</v>
      </c>
      <c r="O153" s="92"/>
      <c r="P153" s="228">
        <f>O153*H153</f>
        <v>0</v>
      </c>
      <c r="Q153" s="228">
        <v>0</v>
      </c>
      <c r="R153" s="228">
        <f>Q153*H153</f>
        <v>0</v>
      </c>
      <c r="S153" s="228">
        <v>0</v>
      </c>
      <c r="T153" s="229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0" t="s">
        <v>182</v>
      </c>
      <c r="AT153" s="230" t="s">
        <v>177</v>
      </c>
      <c r="AU153" s="230" t="s">
        <v>84</v>
      </c>
      <c r="AY153" s="18" t="s">
        <v>175</v>
      </c>
      <c r="BE153" s="231">
        <f>IF(N153="základní",J153,0)</f>
        <v>0</v>
      </c>
      <c r="BF153" s="231">
        <f>IF(N153="snížená",J153,0)</f>
        <v>0</v>
      </c>
      <c r="BG153" s="231">
        <f>IF(N153="zákl. přenesená",J153,0)</f>
        <v>0</v>
      </c>
      <c r="BH153" s="231">
        <f>IF(N153="sníž. přenesená",J153,0)</f>
        <v>0</v>
      </c>
      <c r="BI153" s="231">
        <f>IF(N153="nulová",J153,0)</f>
        <v>0</v>
      </c>
      <c r="BJ153" s="18" t="s">
        <v>84</v>
      </c>
      <c r="BK153" s="231">
        <f>ROUND(I153*H153,2)</f>
        <v>0</v>
      </c>
      <c r="BL153" s="18" t="s">
        <v>182</v>
      </c>
      <c r="BM153" s="230" t="s">
        <v>334</v>
      </c>
    </row>
    <row r="154" s="2" customFormat="1">
      <c r="A154" s="39"/>
      <c r="B154" s="40"/>
      <c r="C154" s="41"/>
      <c r="D154" s="234" t="s">
        <v>266</v>
      </c>
      <c r="E154" s="41"/>
      <c r="F154" s="275" t="s">
        <v>4805</v>
      </c>
      <c r="G154" s="41"/>
      <c r="H154" s="41"/>
      <c r="I154" s="276"/>
      <c r="J154" s="41"/>
      <c r="K154" s="41"/>
      <c r="L154" s="45"/>
      <c r="M154" s="277"/>
      <c r="N154" s="27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266</v>
      </c>
      <c r="AU154" s="18" t="s">
        <v>84</v>
      </c>
    </row>
    <row r="155" s="13" customFormat="1">
      <c r="A155" s="13"/>
      <c r="B155" s="232"/>
      <c r="C155" s="233"/>
      <c r="D155" s="234" t="s">
        <v>184</v>
      </c>
      <c r="E155" s="235" t="s">
        <v>1</v>
      </c>
      <c r="F155" s="236" t="s">
        <v>4566</v>
      </c>
      <c r="G155" s="233"/>
      <c r="H155" s="237">
        <v>25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184</v>
      </c>
      <c r="AU155" s="243" t="s">
        <v>84</v>
      </c>
      <c r="AV155" s="13" t="s">
        <v>86</v>
      </c>
      <c r="AW155" s="13" t="s">
        <v>32</v>
      </c>
      <c r="AX155" s="13" t="s">
        <v>76</v>
      </c>
      <c r="AY155" s="243" t="s">
        <v>175</v>
      </c>
    </row>
    <row r="156" s="15" customFormat="1">
      <c r="A156" s="15"/>
      <c r="B156" s="254"/>
      <c r="C156" s="255"/>
      <c r="D156" s="234" t="s">
        <v>184</v>
      </c>
      <c r="E156" s="256" t="s">
        <v>1</v>
      </c>
      <c r="F156" s="257" t="s">
        <v>201</v>
      </c>
      <c r="G156" s="255"/>
      <c r="H156" s="258">
        <v>25</v>
      </c>
      <c r="I156" s="259"/>
      <c r="J156" s="255"/>
      <c r="K156" s="255"/>
      <c r="L156" s="260"/>
      <c r="M156" s="261"/>
      <c r="N156" s="262"/>
      <c r="O156" s="262"/>
      <c r="P156" s="262"/>
      <c r="Q156" s="262"/>
      <c r="R156" s="262"/>
      <c r="S156" s="262"/>
      <c r="T156" s="263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4" t="s">
        <v>184</v>
      </c>
      <c r="AU156" s="264" t="s">
        <v>84</v>
      </c>
      <c r="AV156" s="15" t="s">
        <v>182</v>
      </c>
      <c r="AW156" s="15" t="s">
        <v>32</v>
      </c>
      <c r="AX156" s="15" t="s">
        <v>84</v>
      </c>
      <c r="AY156" s="264" t="s">
        <v>175</v>
      </c>
    </row>
    <row r="157" s="2" customFormat="1" ht="16.5" customHeight="1">
      <c r="A157" s="39"/>
      <c r="B157" s="40"/>
      <c r="C157" s="219" t="s">
        <v>252</v>
      </c>
      <c r="D157" s="219" t="s">
        <v>177</v>
      </c>
      <c r="E157" s="220" t="s">
        <v>4806</v>
      </c>
      <c r="F157" s="221" t="s">
        <v>4807</v>
      </c>
      <c r="G157" s="222" t="s">
        <v>2748</v>
      </c>
      <c r="H157" s="223">
        <v>11</v>
      </c>
      <c r="I157" s="224"/>
      <c r="J157" s="225">
        <f>ROUND(I157*H157,2)</f>
        <v>0</v>
      </c>
      <c r="K157" s="221" t="s">
        <v>1</v>
      </c>
      <c r="L157" s="45"/>
      <c r="M157" s="226" t="s">
        <v>1</v>
      </c>
      <c r="N157" s="227" t="s">
        <v>41</v>
      </c>
      <c r="O157" s="92"/>
      <c r="P157" s="228">
        <f>O157*H157</f>
        <v>0</v>
      </c>
      <c r="Q157" s="228">
        <v>0</v>
      </c>
      <c r="R157" s="228">
        <f>Q157*H157</f>
        <v>0</v>
      </c>
      <c r="S157" s="228">
        <v>0</v>
      </c>
      <c r="T157" s="229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0" t="s">
        <v>182</v>
      </c>
      <c r="AT157" s="230" t="s">
        <v>177</v>
      </c>
      <c r="AU157" s="230" t="s">
        <v>84</v>
      </c>
      <c r="AY157" s="18" t="s">
        <v>175</v>
      </c>
      <c r="BE157" s="231">
        <f>IF(N157="základní",J157,0)</f>
        <v>0</v>
      </c>
      <c r="BF157" s="231">
        <f>IF(N157="snížená",J157,0)</f>
        <v>0</v>
      </c>
      <c r="BG157" s="231">
        <f>IF(N157="zákl. přenesená",J157,0)</f>
        <v>0</v>
      </c>
      <c r="BH157" s="231">
        <f>IF(N157="sníž. přenesená",J157,0)</f>
        <v>0</v>
      </c>
      <c r="BI157" s="231">
        <f>IF(N157="nulová",J157,0)</f>
        <v>0</v>
      </c>
      <c r="BJ157" s="18" t="s">
        <v>84</v>
      </c>
      <c r="BK157" s="231">
        <f>ROUND(I157*H157,2)</f>
        <v>0</v>
      </c>
      <c r="BL157" s="18" t="s">
        <v>182</v>
      </c>
      <c r="BM157" s="230" t="s">
        <v>351</v>
      </c>
    </row>
    <row r="158" s="2" customFormat="1">
      <c r="A158" s="39"/>
      <c r="B158" s="40"/>
      <c r="C158" s="41"/>
      <c r="D158" s="234" t="s">
        <v>266</v>
      </c>
      <c r="E158" s="41"/>
      <c r="F158" s="275" t="s">
        <v>4808</v>
      </c>
      <c r="G158" s="41"/>
      <c r="H158" s="41"/>
      <c r="I158" s="276"/>
      <c r="J158" s="41"/>
      <c r="K158" s="41"/>
      <c r="L158" s="45"/>
      <c r="M158" s="277"/>
      <c r="N158" s="278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266</v>
      </c>
      <c r="AU158" s="18" t="s">
        <v>84</v>
      </c>
    </row>
    <row r="159" s="13" customFormat="1">
      <c r="A159" s="13"/>
      <c r="B159" s="232"/>
      <c r="C159" s="233"/>
      <c r="D159" s="234" t="s">
        <v>184</v>
      </c>
      <c r="E159" s="235" t="s">
        <v>1</v>
      </c>
      <c r="F159" s="236" t="s">
        <v>4809</v>
      </c>
      <c r="G159" s="233"/>
      <c r="H159" s="237">
        <v>11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184</v>
      </c>
      <c r="AU159" s="243" t="s">
        <v>84</v>
      </c>
      <c r="AV159" s="13" t="s">
        <v>86</v>
      </c>
      <c r="AW159" s="13" t="s">
        <v>32</v>
      </c>
      <c r="AX159" s="13" t="s">
        <v>76</v>
      </c>
      <c r="AY159" s="243" t="s">
        <v>175</v>
      </c>
    </row>
    <row r="160" s="15" customFormat="1">
      <c r="A160" s="15"/>
      <c r="B160" s="254"/>
      <c r="C160" s="255"/>
      <c r="D160" s="234" t="s">
        <v>184</v>
      </c>
      <c r="E160" s="256" t="s">
        <v>1</v>
      </c>
      <c r="F160" s="257" t="s">
        <v>201</v>
      </c>
      <c r="G160" s="255"/>
      <c r="H160" s="258">
        <v>11</v>
      </c>
      <c r="I160" s="259"/>
      <c r="J160" s="255"/>
      <c r="K160" s="255"/>
      <c r="L160" s="260"/>
      <c r="M160" s="261"/>
      <c r="N160" s="262"/>
      <c r="O160" s="262"/>
      <c r="P160" s="262"/>
      <c r="Q160" s="262"/>
      <c r="R160" s="262"/>
      <c r="S160" s="262"/>
      <c r="T160" s="263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4" t="s">
        <v>184</v>
      </c>
      <c r="AU160" s="264" t="s">
        <v>84</v>
      </c>
      <c r="AV160" s="15" t="s">
        <v>182</v>
      </c>
      <c r="AW160" s="15" t="s">
        <v>32</v>
      </c>
      <c r="AX160" s="15" t="s">
        <v>84</v>
      </c>
      <c r="AY160" s="264" t="s">
        <v>175</v>
      </c>
    </row>
    <row r="161" s="2" customFormat="1" ht="24.15" customHeight="1">
      <c r="A161" s="39"/>
      <c r="B161" s="40"/>
      <c r="C161" s="219" t="s">
        <v>262</v>
      </c>
      <c r="D161" s="219" t="s">
        <v>177</v>
      </c>
      <c r="E161" s="220" t="s">
        <v>4810</v>
      </c>
      <c r="F161" s="221" t="s">
        <v>4811</v>
      </c>
      <c r="G161" s="222" t="s">
        <v>2748</v>
      </c>
      <c r="H161" s="223">
        <v>65</v>
      </c>
      <c r="I161" s="224"/>
      <c r="J161" s="225">
        <f>ROUND(I161*H161,2)</f>
        <v>0</v>
      </c>
      <c r="K161" s="221" t="s">
        <v>1</v>
      </c>
      <c r="L161" s="45"/>
      <c r="M161" s="226" t="s">
        <v>1</v>
      </c>
      <c r="N161" s="227" t="s">
        <v>41</v>
      </c>
      <c r="O161" s="92"/>
      <c r="P161" s="228">
        <f>O161*H161</f>
        <v>0</v>
      </c>
      <c r="Q161" s="228">
        <v>0</v>
      </c>
      <c r="R161" s="228">
        <f>Q161*H161</f>
        <v>0</v>
      </c>
      <c r="S161" s="228">
        <v>0</v>
      </c>
      <c r="T161" s="229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0" t="s">
        <v>182</v>
      </c>
      <c r="AT161" s="230" t="s">
        <v>177</v>
      </c>
      <c r="AU161" s="230" t="s">
        <v>84</v>
      </c>
      <c r="AY161" s="18" t="s">
        <v>175</v>
      </c>
      <c r="BE161" s="231">
        <f>IF(N161="základní",J161,0)</f>
        <v>0</v>
      </c>
      <c r="BF161" s="231">
        <f>IF(N161="snížená",J161,0)</f>
        <v>0</v>
      </c>
      <c r="BG161" s="231">
        <f>IF(N161="zákl. přenesená",J161,0)</f>
        <v>0</v>
      </c>
      <c r="BH161" s="231">
        <f>IF(N161="sníž. přenesená",J161,0)</f>
        <v>0</v>
      </c>
      <c r="BI161" s="231">
        <f>IF(N161="nulová",J161,0)</f>
        <v>0</v>
      </c>
      <c r="BJ161" s="18" t="s">
        <v>84</v>
      </c>
      <c r="BK161" s="231">
        <f>ROUND(I161*H161,2)</f>
        <v>0</v>
      </c>
      <c r="BL161" s="18" t="s">
        <v>182</v>
      </c>
      <c r="BM161" s="230" t="s">
        <v>372</v>
      </c>
    </row>
    <row r="162" s="2" customFormat="1">
      <c r="A162" s="39"/>
      <c r="B162" s="40"/>
      <c r="C162" s="41"/>
      <c r="D162" s="234" t="s">
        <v>266</v>
      </c>
      <c r="E162" s="41"/>
      <c r="F162" s="275" t="s">
        <v>4808</v>
      </c>
      <c r="G162" s="41"/>
      <c r="H162" s="41"/>
      <c r="I162" s="276"/>
      <c r="J162" s="41"/>
      <c r="K162" s="41"/>
      <c r="L162" s="45"/>
      <c r="M162" s="277"/>
      <c r="N162" s="278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266</v>
      </c>
      <c r="AU162" s="18" t="s">
        <v>84</v>
      </c>
    </row>
    <row r="163" s="13" customFormat="1">
      <c r="A163" s="13"/>
      <c r="B163" s="232"/>
      <c r="C163" s="233"/>
      <c r="D163" s="234" t="s">
        <v>184</v>
      </c>
      <c r="E163" s="235" t="s">
        <v>1</v>
      </c>
      <c r="F163" s="236" t="s">
        <v>4812</v>
      </c>
      <c r="G163" s="233"/>
      <c r="H163" s="237">
        <v>65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184</v>
      </c>
      <c r="AU163" s="243" t="s">
        <v>84</v>
      </c>
      <c r="AV163" s="13" t="s">
        <v>86</v>
      </c>
      <c r="AW163" s="13" t="s">
        <v>32</v>
      </c>
      <c r="AX163" s="13" t="s">
        <v>76</v>
      </c>
      <c r="AY163" s="243" t="s">
        <v>175</v>
      </c>
    </row>
    <row r="164" s="15" customFormat="1">
      <c r="A164" s="15"/>
      <c r="B164" s="254"/>
      <c r="C164" s="255"/>
      <c r="D164" s="234" t="s">
        <v>184</v>
      </c>
      <c r="E164" s="256" t="s">
        <v>1</v>
      </c>
      <c r="F164" s="257" t="s">
        <v>201</v>
      </c>
      <c r="G164" s="255"/>
      <c r="H164" s="258">
        <v>65</v>
      </c>
      <c r="I164" s="259"/>
      <c r="J164" s="255"/>
      <c r="K164" s="255"/>
      <c r="L164" s="260"/>
      <c r="M164" s="261"/>
      <c r="N164" s="262"/>
      <c r="O164" s="262"/>
      <c r="P164" s="262"/>
      <c r="Q164" s="262"/>
      <c r="R164" s="262"/>
      <c r="S164" s="262"/>
      <c r="T164" s="263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4" t="s">
        <v>184</v>
      </c>
      <c r="AU164" s="264" t="s">
        <v>84</v>
      </c>
      <c r="AV164" s="15" t="s">
        <v>182</v>
      </c>
      <c r="AW164" s="15" t="s">
        <v>32</v>
      </c>
      <c r="AX164" s="15" t="s">
        <v>84</v>
      </c>
      <c r="AY164" s="264" t="s">
        <v>175</v>
      </c>
    </row>
    <row r="165" s="2" customFormat="1" ht="24.15" customHeight="1">
      <c r="A165" s="39"/>
      <c r="B165" s="40"/>
      <c r="C165" s="219" t="s">
        <v>273</v>
      </c>
      <c r="D165" s="219" t="s">
        <v>177</v>
      </c>
      <c r="E165" s="220" t="s">
        <v>4813</v>
      </c>
      <c r="F165" s="221" t="s">
        <v>4814</v>
      </c>
      <c r="G165" s="222" t="s">
        <v>2748</v>
      </c>
      <c r="H165" s="223">
        <v>55</v>
      </c>
      <c r="I165" s="224"/>
      <c r="J165" s="225">
        <f>ROUND(I165*H165,2)</f>
        <v>0</v>
      </c>
      <c r="K165" s="221" t="s">
        <v>1</v>
      </c>
      <c r="L165" s="45"/>
      <c r="M165" s="226" t="s">
        <v>1</v>
      </c>
      <c r="N165" s="227" t="s">
        <v>41</v>
      </c>
      <c r="O165" s="92"/>
      <c r="P165" s="228">
        <f>O165*H165</f>
        <v>0</v>
      </c>
      <c r="Q165" s="228">
        <v>0</v>
      </c>
      <c r="R165" s="228">
        <f>Q165*H165</f>
        <v>0</v>
      </c>
      <c r="S165" s="228">
        <v>0</v>
      </c>
      <c r="T165" s="229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0" t="s">
        <v>182</v>
      </c>
      <c r="AT165" s="230" t="s">
        <v>177</v>
      </c>
      <c r="AU165" s="230" t="s">
        <v>84</v>
      </c>
      <c r="AY165" s="18" t="s">
        <v>175</v>
      </c>
      <c r="BE165" s="231">
        <f>IF(N165="základní",J165,0)</f>
        <v>0</v>
      </c>
      <c r="BF165" s="231">
        <f>IF(N165="snížená",J165,0)</f>
        <v>0</v>
      </c>
      <c r="BG165" s="231">
        <f>IF(N165="zákl. přenesená",J165,0)</f>
        <v>0</v>
      </c>
      <c r="BH165" s="231">
        <f>IF(N165="sníž. přenesená",J165,0)</f>
        <v>0</v>
      </c>
      <c r="BI165" s="231">
        <f>IF(N165="nulová",J165,0)</f>
        <v>0</v>
      </c>
      <c r="BJ165" s="18" t="s">
        <v>84</v>
      </c>
      <c r="BK165" s="231">
        <f>ROUND(I165*H165,2)</f>
        <v>0</v>
      </c>
      <c r="BL165" s="18" t="s">
        <v>182</v>
      </c>
      <c r="BM165" s="230" t="s">
        <v>386</v>
      </c>
    </row>
    <row r="166" s="2" customFormat="1">
      <c r="A166" s="39"/>
      <c r="B166" s="40"/>
      <c r="C166" s="41"/>
      <c r="D166" s="234" t="s">
        <v>266</v>
      </c>
      <c r="E166" s="41"/>
      <c r="F166" s="275" t="s">
        <v>4808</v>
      </c>
      <c r="G166" s="41"/>
      <c r="H166" s="41"/>
      <c r="I166" s="276"/>
      <c r="J166" s="41"/>
      <c r="K166" s="41"/>
      <c r="L166" s="45"/>
      <c r="M166" s="277"/>
      <c r="N166" s="278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266</v>
      </c>
      <c r="AU166" s="18" t="s">
        <v>84</v>
      </c>
    </row>
    <row r="167" s="13" customFormat="1">
      <c r="A167" s="13"/>
      <c r="B167" s="232"/>
      <c r="C167" s="233"/>
      <c r="D167" s="234" t="s">
        <v>184</v>
      </c>
      <c r="E167" s="235" t="s">
        <v>1</v>
      </c>
      <c r="F167" s="236" t="s">
        <v>4815</v>
      </c>
      <c r="G167" s="233"/>
      <c r="H167" s="237">
        <v>55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184</v>
      </c>
      <c r="AU167" s="243" t="s">
        <v>84</v>
      </c>
      <c r="AV167" s="13" t="s">
        <v>86</v>
      </c>
      <c r="AW167" s="13" t="s">
        <v>32</v>
      </c>
      <c r="AX167" s="13" t="s">
        <v>76</v>
      </c>
      <c r="AY167" s="243" t="s">
        <v>175</v>
      </c>
    </row>
    <row r="168" s="15" customFormat="1">
      <c r="A168" s="15"/>
      <c r="B168" s="254"/>
      <c r="C168" s="255"/>
      <c r="D168" s="234" t="s">
        <v>184</v>
      </c>
      <c r="E168" s="256" t="s">
        <v>1</v>
      </c>
      <c r="F168" s="257" t="s">
        <v>201</v>
      </c>
      <c r="G168" s="255"/>
      <c r="H168" s="258">
        <v>55</v>
      </c>
      <c r="I168" s="259"/>
      <c r="J168" s="255"/>
      <c r="K168" s="255"/>
      <c r="L168" s="260"/>
      <c r="M168" s="261"/>
      <c r="N168" s="262"/>
      <c r="O168" s="262"/>
      <c r="P168" s="262"/>
      <c r="Q168" s="262"/>
      <c r="R168" s="262"/>
      <c r="S168" s="262"/>
      <c r="T168" s="263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4" t="s">
        <v>184</v>
      </c>
      <c r="AU168" s="264" t="s">
        <v>84</v>
      </c>
      <c r="AV168" s="15" t="s">
        <v>182</v>
      </c>
      <c r="AW168" s="15" t="s">
        <v>32</v>
      </c>
      <c r="AX168" s="15" t="s">
        <v>84</v>
      </c>
      <c r="AY168" s="264" t="s">
        <v>175</v>
      </c>
    </row>
    <row r="169" s="2" customFormat="1" ht="24.15" customHeight="1">
      <c r="A169" s="39"/>
      <c r="B169" s="40"/>
      <c r="C169" s="219" t="s">
        <v>281</v>
      </c>
      <c r="D169" s="219" t="s">
        <v>177</v>
      </c>
      <c r="E169" s="220" t="s">
        <v>4816</v>
      </c>
      <c r="F169" s="221" t="s">
        <v>4817</v>
      </c>
      <c r="G169" s="222" t="s">
        <v>437</v>
      </c>
      <c r="H169" s="223">
        <v>1120</v>
      </c>
      <c r="I169" s="224"/>
      <c r="J169" s="225">
        <f>ROUND(I169*H169,2)</f>
        <v>0</v>
      </c>
      <c r="K169" s="221" t="s">
        <v>1</v>
      </c>
      <c r="L169" s="45"/>
      <c r="M169" s="226" t="s">
        <v>1</v>
      </c>
      <c r="N169" s="227" t="s">
        <v>41</v>
      </c>
      <c r="O169" s="92"/>
      <c r="P169" s="228">
        <f>O169*H169</f>
        <v>0</v>
      </c>
      <c r="Q169" s="228">
        <v>0</v>
      </c>
      <c r="R169" s="228">
        <f>Q169*H169</f>
        <v>0</v>
      </c>
      <c r="S169" s="228">
        <v>0</v>
      </c>
      <c r="T169" s="229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0" t="s">
        <v>182</v>
      </c>
      <c r="AT169" s="230" t="s">
        <v>177</v>
      </c>
      <c r="AU169" s="230" t="s">
        <v>84</v>
      </c>
      <c r="AY169" s="18" t="s">
        <v>175</v>
      </c>
      <c r="BE169" s="231">
        <f>IF(N169="základní",J169,0)</f>
        <v>0</v>
      </c>
      <c r="BF169" s="231">
        <f>IF(N169="snížená",J169,0)</f>
        <v>0</v>
      </c>
      <c r="BG169" s="231">
        <f>IF(N169="zákl. přenesená",J169,0)</f>
        <v>0</v>
      </c>
      <c r="BH169" s="231">
        <f>IF(N169="sníž. přenesená",J169,0)</f>
        <v>0</v>
      </c>
      <c r="BI169" s="231">
        <f>IF(N169="nulová",J169,0)</f>
        <v>0</v>
      </c>
      <c r="BJ169" s="18" t="s">
        <v>84</v>
      </c>
      <c r="BK169" s="231">
        <f>ROUND(I169*H169,2)</f>
        <v>0</v>
      </c>
      <c r="BL169" s="18" t="s">
        <v>182</v>
      </c>
      <c r="BM169" s="230" t="s">
        <v>430</v>
      </c>
    </row>
    <row r="170" s="2" customFormat="1">
      <c r="A170" s="39"/>
      <c r="B170" s="40"/>
      <c r="C170" s="41"/>
      <c r="D170" s="234" t="s">
        <v>266</v>
      </c>
      <c r="E170" s="41"/>
      <c r="F170" s="275" t="s">
        <v>4808</v>
      </c>
      <c r="G170" s="41"/>
      <c r="H170" s="41"/>
      <c r="I170" s="276"/>
      <c r="J170" s="41"/>
      <c r="K170" s="41"/>
      <c r="L170" s="45"/>
      <c r="M170" s="277"/>
      <c r="N170" s="278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266</v>
      </c>
      <c r="AU170" s="18" t="s">
        <v>84</v>
      </c>
    </row>
    <row r="171" s="13" customFormat="1">
      <c r="A171" s="13"/>
      <c r="B171" s="232"/>
      <c r="C171" s="233"/>
      <c r="D171" s="234" t="s">
        <v>184</v>
      </c>
      <c r="E171" s="235" t="s">
        <v>1</v>
      </c>
      <c r="F171" s="236" t="s">
        <v>4818</v>
      </c>
      <c r="G171" s="233"/>
      <c r="H171" s="237">
        <v>1120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184</v>
      </c>
      <c r="AU171" s="243" t="s">
        <v>84</v>
      </c>
      <c r="AV171" s="13" t="s">
        <v>86</v>
      </c>
      <c r="AW171" s="13" t="s">
        <v>32</v>
      </c>
      <c r="AX171" s="13" t="s">
        <v>76</v>
      </c>
      <c r="AY171" s="243" t="s">
        <v>175</v>
      </c>
    </row>
    <row r="172" s="15" customFormat="1">
      <c r="A172" s="15"/>
      <c r="B172" s="254"/>
      <c r="C172" s="255"/>
      <c r="D172" s="234" t="s">
        <v>184</v>
      </c>
      <c r="E172" s="256" t="s">
        <v>1</v>
      </c>
      <c r="F172" s="257" t="s">
        <v>201</v>
      </c>
      <c r="G172" s="255"/>
      <c r="H172" s="258">
        <v>1120</v>
      </c>
      <c r="I172" s="259"/>
      <c r="J172" s="255"/>
      <c r="K172" s="255"/>
      <c r="L172" s="260"/>
      <c r="M172" s="261"/>
      <c r="N172" s="262"/>
      <c r="O172" s="262"/>
      <c r="P172" s="262"/>
      <c r="Q172" s="262"/>
      <c r="R172" s="262"/>
      <c r="S172" s="262"/>
      <c r="T172" s="263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4" t="s">
        <v>184</v>
      </c>
      <c r="AU172" s="264" t="s">
        <v>84</v>
      </c>
      <c r="AV172" s="15" t="s">
        <v>182</v>
      </c>
      <c r="AW172" s="15" t="s">
        <v>32</v>
      </c>
      <c r="AX172" s="15" t="s">
        <v>84</v>
      </c>
      <c r="AY172" s="264" t="s">
        <v>175</v>
      </c>
    </row>
    <row r="173" s="2" customFormat="1" ht="24.15" customHeight="1">
      <c r="A173" s="39"/>
      <c r="B173" s="40"/>
      <c r="C173" s="219" t="s">
        <v>289</v>
      </c>
      <c r="D173" s="219" t="s">
        <v>177</v>
      </c>
      <c r="E173" s="220" t="s">
        <v>4819</v>
      </c>
      <c r="F173" s="221" t="s">
        <v>4820</v>
      </c>
      <c r="G173" s="222" t="s">
        <v>437</v>
      </c>
      <c r="H173" s="223">
        <v>70</v>
      </c>
      <c r="I173" s="224"/>
      <c r="J173" s="225">
        <f>ROUND(I173*H173,2)</f>
        <v>0</v>
      </c>
      <c r="K173" s="221" t="s">
        <v>1</v>
      </c>
      <c r="L173" s="45"/>
      <c r="M173" s="226" t="s">
        <v>1</v>
      </c>
      <c r="N173" s="227" t="s">
        <v>41</v>
      </c>
      <c r="O173" s="92"/>
      <c r="P173" s="228">
        <f>O173*H173</f>
        <v>0</v>
      </c>
      <c r="Q173" s="228">
        <v>0</v>
      </c>
      <c r="R173" s="228">
        <f>Q173*H173</f>
        <v>0</v>
      </c>
      <c r="S173" s="228">
        <v>0</v>
      </c>
      <c r="T173" s="229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0" t="s">
        <v>182</v>
      </c>
      <c r="AT173" s="230" t="s">
        <v>177</v>
      </c>
      <c r="AU173" s="230" t="s">
        <v>84</v>
      </c>
      <c r="AY173" s="18" t="s">
        <v>175</v>
      </c>
      <c r="BE173" s="231">
        <f>IF(N173="základní",J173,0)</f>
        <v>0</v>
      </c>
      <c r="BF173" s="231">
        <f>IF(N173="snížená",J173,0)</f>
        <v>0</v>
      </c>
      <c r="BG173" s="231">
        <f>IF(N173="zákl. přenesená",J173,0)</f>
        <v>0</v>
      </c>
      <c r="BH173" s="231">
        <f>IF(N173="sníž. přenesená",J173,0)</f>
        <v>0</v>
      </c>
      <c r="BI173" s="231">
        <f>IF(N173="nulová",J173,0)</f>
        <v>0</v>
      </c>
      <c r="BJ173" s="18" t="s">
        <v>84</v>
      </c>
      <c r="BK173" s="231">
        <f>ROUND(I173*H173,2)</f>
        <v>0</v>
      </c>
      <c r="BL173" s="18" t="s">
        <v>182</v>
      </c>
      <c r="BM173" s="230" t="s">
        <v>440</v>
      </c>
    </row>
    <row r="174" s="2" customFormat="1">
      <c r="A174" s="39"/>
      <c r="B174" s="40"/>
      <c r="C174" s="41"/>
      <c r="D174" s="234" t="s">
        <v>266</v>
      </c>
      <c r="E174" s="41"/>
      <c r="F174" s="275" t="s">
        <v>4808</v>
      </c>
      <c r="G174" s="41"/>
      <c r="H174" s="41"/>
      <c r="I174" s="276"/>
      <c r="J174" s="41"/>
      <c r="K174" s="41"/>
      <c r="L174" s="45"/>
      <c r="M174" s="277"/>
      <c r="N174" s="278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266</v>
      </c>
      <c r="AU174" s="18" t="s">
        <v>84</v>
      </c>
    </row>
    <row r="175" s="13" customFormat="1">
      <c r="A175" s="13"/>
      <c r="B175" s="232"/>
      <c r="C175" s="233"/>
      <c r="D175" s="234" t="s">
        <v>184</v>
      </c>
      <c r="E175" s="235" t="s">
        <v>1</v>
      </c>
      <c r="F175" s="236" t="s">
        <v>4677</v>
      </c>
      <c r="G175" s="233"/>
      <c r="H175" s="237">
        <v>70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184</v>
      </c>
      <c r="AU175" s="243" t="s">
        <v>84</v>
      </c>
      <c r="AV175" s="13" t="s">
        <v>86</v>
      </c>
      <c r="AW175" s="13" t="s">
        <v>32</v>
      </c>
      <c r="AX175" s="13" t="s">
        <v>76</v>
      </c>
      <c r="AY175" s="243" t="s">
        <v>175</v>
      </c>
    </row>
    <row r="176" s="15" customFormat="1">
      <c r="A176" s="15"/>
      <c r="B176" s="254"/>
      <c r="C176" s="255"/>
      <c r="D176" s="234" t="s">
        <v>184</v>
      </c>
      <c r="E176" s="256" t="s">
        <v>1</v>
      </c>
      <c r="F176" s="257" t="s">
        <v>201</v>
      </c>
      <c r="G176" s="255"/>
      <c r="H176" s="258">
        <v>70</v>
      </c>
      <c r="I176" s="259"/>
      <c r="J176" s="255"/>
      <c r="K176" s="255"/>
      <c r="L176" s="260"/>
      <c r="M176" s="261"/>
      <c r="N176" s="262"/>
      <c r="O176" s="262"/>
      <c r="P176" s="262"/>
      <c r="Q176" s="262"/>
      <c r="R176" s="262"/>
      <c r="S176" s="262"/>
      <c r="T176" s="263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4" t="s">
        <v>184</v>
      </c>
      <c r="AU176" s="264" t="s">
        <v>84</v>
      </c>
      <c r="AV176" s="15" t="s">
        <v>182</v>
      </c>
      <c r="AW176" s="15" t="s">
        <v>32</v>
      </c>
      <c r="AX176" s="15" t="s">
        <v>84</v>
      </c>
      <c r="AY176" s="264" t="s">
        <v>175</v>
      </c>
    </row>
    <row r="177" s="2" customFormat="1" ht="24.15" customHeight="1">
      <c r="A177" s="39"/>
      <c r="B177" s="40"/>
      <c r="C177" s="219" t="s">
        <v>294</v>
      </c>
      <c r="D177" s="219" t="s">
        <v>177</v>
      </c>
      <c r="E177" s="220" t="s">
        <v>4821</v>
      </c>
      <c r="F177" s="221" t="s">
        <v>4822</v>
      </c>
      <c r="G177" s="222" t="s">
        <v>437</v>
      </c>
      <c r="H177" s="223">
        <v>40</v>
      </c>
      <c r="I177" s="224"/>
      <c r="J177" s="225">
        <f>ROUND(I177*H177,2)</f>
        <v>0</v>
      </c>
      <c r="K177" s="221" t="s">
        <v>1</v>
      </c>
      <c r="L177" s="45"/>
      <c r="M177" s="226" t="s">
        <v>1</v>
      </c>
      <c r="N177" s="227" t="s">
        <v>41</v>
      </c>
      <c r="O177" s="92"/>
      <c r="P177" s="228">
        <f>O177*H177</f>
        <v>0</v>
      </c>
      <c r="Q177" s="228">
        <v>0</v>
      </c>
      <c r="R177" s="228">
        <f>Q177*H177</f>
        <v>0</v>
      </c>
      <c r="S177" s="228">
        <v>0</v>
      </c>
      <c r="T177" s="229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0" t="s">
        <v>182</v>
      </c>
      <c r="AT177" s="230" t="s">
        <v>177</v>
      </c>
      <c r="AU177" s="230" t="s">
        <v>84</v>
      </c>
      <c r="AY177" s="18" t="s">
        <v>175</v>
      </c>
      <c r="BE177" s="231">
        <f>IF(N177="základní",J177,0)</f>
        <v>0</v>
      </c>
      <c r="BF177" s="231">
        <f>IF(N177="snížená",J177,0)</f>
        <v>0</v>
      </c>
      <c r="BG177" s="231">
        <f>IF(N177="zákl. přenesená",J177,0)</f>
        <v>0</v>
      </c>
      <c r="BH177" s="231">
        <f>IF(N177="sníž. přenesená",J177,0)</f>
        <v>0</v>
      </c>
      <c r="BI177" s="231">
        <f>IF(N177="nulová",J177,0)</f>
        <v>0</v>
      </c>
      <c r="BJ177" s="18" t="s">
        <v>84</v>
      </c>
      <c r="BK177" s="231">
        <f>ROUND(I177*H177,2)</f>
        <v>0</v>
      </c>
      <c r="BL177" s="18" t="s">
        <v>182</v>
      </c>
      <c r="BM177" s="230" t="s">
        <v>452</v>
      </c>
    </row>
    <row r="178" s="2" customFormat="1">
      <c r="A178" s="39"/>
      <c r="B178" s="40"/>
      <c r="C178" s="41"/>
      <c r="D178" s="234" t="s">
        <v>266</v>
      </c>
      <c r="E178" s="41"/>
      <c r="F178" s="275" t="s">
        <v>4808</v>
      </c>
      <c r="G178" s="41"/>
      <c r="H178" s="41"/>
      <c r="I178" s="276"/>
      <c r="J178" s="41"/>
      <c r="K178" s="41"/>
      <c r="L178" s="45"/>
      <c r="M178" s="277"/>
      <c r="N178" s="278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266</v>
      </c>
      <c r="AU178" s="18" t="s">
        <v>84</v>
      </c>
    </row>
    <row r="179" s="13" customFormat="1">
      <c r="A179" s="13"/>
      <c r="B179" s="232"/>
      <c r="C179" s="233"/>
      <c r="D179" s="234" t="s">
        <v>184</v>
      </c>
      <c r="E179" s="235" t="s">
        <v>1</v>
      </c>
      <c r="F179" s="236" t="s">
        <v>4823</v>
      </c>
      <c r="G179" s="233"/>
      <c r="H179" s="237">
        <v>40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184</v>
      </c>
      <c r="AU179" s="243" t="s">
        <v>84</v>
      </c>
      <c r="AV179" s="13" t="s">
        <v>86</v>
      </c>
      <c r="AW179" s="13" t="s">
        <v>32</v>
      </c>
      <c r="AX179" s="13" t="s">
        <v>76</v>
      </c>
      <c r="AY179" s="243" t="s">
        <v>175</v>
      </c>
    </row>
    <row r="180" s="15" customFormat="1">
      <c r="A180" s="15"/>
      <c r="B180" s="254"/>
      <c r="C180" s="255"/>
      <c r="D180" s="234" t="s">
        <v>184</v>
      </c>
      <c r="E180" s="256" t="s">
        <v>1</v>
      </c>
      <c r="F180" s="257" t="s">
        <v>201</v>
      </c>
      <c r="G180" s="255"/>
      <c r="H180" s="258">
        <v>40</v>
      </c>
      <c r="I180" s="259"/>
      <c r="J180" s="255"/>
      <c r="K180" s="255"/>
      <c r="L180" s="260"/>
      <c r="M180" s="261"/>
      <c r="N180" s="262"/>
      <c r="O180" s="262"/>
      <c r="P180" s="262"/>
      <c r="Q180" s="262"/>
      <c r="R180" s="262"/>
      <c r="S180" s="262"/>
      <c r="T180" s="263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4" t="s">
        <v>184</v>
      </c>
      <c r="AU180" s="264" t="s">
        <v>84</v>
      </c>
      <c r="AV180" s="15" t="s">
        <v>182</v>
      </c>
      <c r="AW180" s="15" t="s">
        <v>32</v>
      </c>
      <c r="AX180" s="15" t="s">
        <v>84</v>
      </c>
      <c r="AY180" s="264" t="s">
        <v>175</v>
      </c>
    </row>
    <row r="181" s="2" customFormat="1" ht="16.5" customHeight="1">
      <c r="A181" s="39"/>
      <c r="B181" s="40"/>
      <c r="C181" s="219" t="s">
        <v>7</v>
      </c>
      <c r="D181" s="219" t="s">
        <v>177</v>
      </c>
      <c r="E181" s="220" t="s">
        <v>4824</v>
      </c>
      <c r="F181" s="221" t="s">
        <v>4825</v>
      </c>
      <c r="G181" s="222" t="s">
        <v>2748</v>
      </c>
      <c r="H181" s="223">
        <v>180</v>
      </c>
      <c r="I181" s="224"/>
      <c r="J181" s="225">
        <f>ROUND(I181*H181,2)</f>
        <v>0</v>
      </c>
      <c r="K181" s="221" t="s">
        <v>1</v>
      </c>
      <c r="L181" s="45"/>
      <c r="M181" s="226" t="s">
        <v>1</v>
      </c>
      <c r="N181" s="227" t="s">
        <v>41</v>
      </c>
      <c r="O181" s="92"/>
      <c r="P181" s="228">
        <f>O181*H181</f>
        <v>0</v>
      </c>
      <c r="Q181" s="228">
        <v>0</v>
      </c>
      <c r="R181" s="228">
        <f>Q181*H181</f>
        <v>0</v>
      </c>
      <c r="S181" s="228">
        <v>0</v>
      </c>
      <c r="T181" s="229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0" t="s">
        <v>182</v>
      </c>
      <c r="AT181" s="230" t="s">
        <v>177</v>
      </c>
      <c r="AU181" s="230" t="s">
        <v>84</v>
      </c>
      <c r="AY181" s="18" t="s">
        <v>175</v>
      </c>
      <c r="BE181" s="231">
        <f>IF(N181="základní",J181,0)</f>
        <v>0</v>
      </c>
      <c r="BF181" s="231">
        <f>IF(N181="snížená",J181,0)</f>
        <v>0</v>
      </c>
      <c r="BG181" s="231">
        <f>IF(N181="zákl. přenesená",J181,0)</f>
        <v>0</v>
      </c>
      <c r="BH181" s="231">
        <f>IF(N181="sníž. přenesená",J181,0)</f>
        <v>0</v>
      </c>
      <c r="BI181" s="231">
        <f>IF(N181="nulová",J181,0)</f>
        <v>0</v>
      </c>
      <c r="BJ181" s="18" t="s">
        <v>84</v>
      </c>
      <c r="BK181" s="231">
        <f>ROUND(I181*H181,2)</f>
        <v>0</v>
      </c>
      <c r="BL181" s="18" t="s">
        <v>182</v>
      </c>
      <c r="BM181" s="230" t="s">
        <v>462</v>
      </c>
    </row>
    <row r="182" s="13" customFormat="1">
      <c r="A182" s="13"/>
      <c r="B182" s="232"/>
      <c r="C182" s="233"/>
      <c r="D182" s="234" t="s">
        <v>184</v>
      </c>
      <c r="E182" s="235" t="s">
        <v>1</v>
      </c>
      <c r="F182" s="236" t="s">
        <v>4826</v>
      </c>
      <c r="G182" s="233"/>
      <c r="H182" s="237">
        <v>180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184</v>
      </c>
      <c r="AU182" s="243" t="s">
        <v>84</v>
      </c>
      <c r="AV182" s="13" t="s">
        <v>86</v>
      </c>
      <c r="AW182" s="13" t="s">
        <v>32</v>
      </c>
      <c r="AX182" s="13" t="s">
        <v>76</v>
      </c>
      <c r="AY182" s="243" t="s">
        <v>175</v>
      </c>
    </row>
    <row r="183" s="15" customFormat="1">
      <c r="A183" s="15"/>
      <c r="B183" s="254"/>
      <c r="C183" s="255"/>
      <c r="D183" s="234" t="s">
        <v>184</v>
      </c>
      <c r="E183" s="256" t="s">
        <v>1</v>
      </c>
      <c r="F183" s="257" t="s">
        <v>201</v>
      </c>
      <c r="G183" s="255"/>
      <c r="H183" s="258">
        <v>180</v>
      </c>
      <c r="I183" s="259"/>
      <c r="J183" s="255"/>
      <c r="K183" s="255"/>
      <c r="L183" s="260"/>
      <c r="M183" s="261"/>
      <c r="N183" s="262"/>
      <c r="O183" s="262"/>
      <c r="P183" s="262"/>
      <c r="Q183" s="262"/>
      <c r="R183" s="262"/>
      <c r="S183" s="262"/>
      <c r="T183" s="263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4" t="s">
        <v>184</v>
      </c>
      <c r="AU183" s="264" t="s">
        <v>84</v>
      </c>
      <c r="AV183" s="15" t="s">
        <v>182</v>
      </c>
      <c r="AW183" s="15" t="s">
        <v>32</v>
      </c>
      <c r="AX183" s="15" t="s">
        <v>84</v>
      </c>
      <c r="AY183" s="264" t="s">
        <v>175</v>
      </c>
    </row>
    <row r="184" s="2" customFormat="1" ht="16.5" customHeight="1">
      <c r="A184" s="39"/>
      <c r="B184" s="40"/>
      <c r="C184" s="219" t="s">
        <v>302</v>
      </c>
      <c r="D184" s="219" t="s">
        <v>177</v>
      </c>
      <c r="E184" s="220" t="s">
        <v>4827</v>
      </c>
      <c r="F184" s="221" t="s">
        <v>4828</v>
      </c>
      <c r="G184" s="222" t="s">
        <v>2748</v>
      </c>
      <c r="H184" s="223">
        <v>7</v>
      </c>
      <c r="I184" s="224"/>
      <c r="J184" s="225">
        <f>ROUND(I184*H184,2)</f>
        <v>0</v>
      </c>
      <c r="K184" s="221" t="s">
        <v>1</v>
      </c>
      <c r="L184" s="45"/>
      <c r="M184" s="226" t="s">
        <v>1</v>
      </c>
      <c r="N184" s="227" t="s">
        <v>41</v>
      </c>
      <c r="O184" s="92"/>
      <c r="P184" s="228">
        <f>O184*H184</f>
        <v>0</v>
      </c>
      <c r="Q184" s="228">
        <v>0</v>
      </c>
      <c r="R184" s="228">
        <f>Q184*H184</f>
        <v>0</v>
      </c>
      <c r="S184" s="228">
        <v>0</v>
      </c>
      <c r="T184" s="229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0" t="s">
        <v>182</v>
      </c>
      <c r="AT184" s="230" t="s">
        <v>177</v>
      </c>
      <c r="AU184" s="230" t="s">
        <v>84</v>
      </c>
      <c r="AY184" s="18" t="s">
        <v>175</v>
      </c>
      <c r="BE184" s="231">
        <f>IF(N184="základní",J184,0)</f>
        <v>0</v>
      </c>
      <c r="BF184" s="231">
        <f>IF(N184="snížená",J184,0)</f>
        <v>0</v>
      </c>
      <c r="BG184" s="231">
        <f>IF(N184="zákl. přenesená",J184,0)</f>
        <v>0</v>
      </c>
      <c r="BH184" s="231">
        <f>IF(N184="sníž. přenesená",J184,0)</f>
        <v>0</v>
      </c>
      <c r="BI184" s="231">
        <f>IF(N184="nulová",J184,0)</f>
        <v>0</v>
      </c>
      <c r="BJ184" s="18" t="s">
        <v>84</v>
      </c>
      <c r="BK184" s="231">
        <f>ROUND(I184*H184,2)</f>
        <v>0</v>
      </c>
      <c r="BL184" s="18" t="s">
        <v>182</v>
      </c>
      <c r="BM184" s="230" t="s">
        <v>470</v>
      </c>
    </row>
    <row r="185" s="13" customFormat="1">
      <c r="A185" s="13"/>
      <c r="B185" s="232"/>
      <c r="C185" s="233"/>
      <c r="D185" s="234" t="s">
        <v>184</v>
      </c>
      <c r="E185" s="235" t="s">
        <v>1</v>
      </c>
      <c r="F185" s="236" t="s">
        <v>4829</v>
      </c>
      <c r="G185" s="233"/>
      <c r="H185" s="237">
        <v>7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184</v>
      </c>
      <c r="AU185" s="243" t="s">
        <v>84</v>
      </c>
      <c r="AV185" s="13" t="s">
        <v>86</v>
      </c>
      <c r="AW185" s="13" t="s">
        <v>32</v>
      </c>
      <c r="AX185" s="13" t="s">
        <v>76</v>
      </c>
      <c r="AY185" s="243" t="s">
        <v>175</v>
      </c>
    </row>
    <row r="186" s="15" customFormat="1">
      <c r="A186" s="15"/>
      <c r="B186" s="254"/>
      <c r="C186" s="255"/>
      <c r="D186" s="234" t="s">
        <v>184</v>
      </c>
      <c r="E186" s="256" t="s">
        <v>1</v>
      </c>
      <c r="F186" s="257" t="s">
        <v>201</v>
      </c>
      <c r="G186" s="255"/>
      <c r="H186" s="258">
        <v>7</v>
      </c>
      <c r="I186" s="259"/>
      <c r="J186" s="255"/>
      <c r="K186" s="255"/>
      <c r="L186" s="260"/>
      <c r="M186" s="261"/>
      <c r="N186" s="262"/>
      <c r="O186" s="262"/>
      <c r="P186" s="262"/>
      <c r="Q186" s="262"/>
      <c r="R186" s="262"/>
      <c r="S186" s="262"/>
      <c r="T186" s="263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4" t="s">
        <v>184</v>
      </c>
      <c r="AU186" s="264" t="s">
        <v>84</v>
      </c>
      <c r="AV186" s="15" t="s">
        <v>182</v>
      </c>
      <c r="AW186" s="15" t="s">
        <v>32</v>
      </c>
      <c r="AX186" s="15" t="s">
        <v>84</v>
      </c>
      <c r="AY186" s="264" t="s">
        <v>175</v>
      </c>
    </row>
    <row r="187" s="12" customFormat="1" ht="25.92" customHeight="1">
      <c r="A187" s="12"/>
      <c r="B187" s="203"/>
      <c r="C187" s="204"/>
      <c r="D187" s="205" t="s">
        <v>75</v>
      </c>
      <c r="E187" s="206" t="s">
        <v>3798</v>
      </c>
      <c r="F187" s="206" t="s">
        <v>1</v>
      </c>
      <c r="G187" s="204"/>
      <c r="H187" s="204"/>
      <c r="I187" s="207"/>
      <c r="J187" s="208">
        <f>BK187</f>
        <v>0</v>
      </c>
      <c r="K187" s="204"/>
      <c r="L187" s="209"/>
      <c r="M187" s="210"/>
      <c r="N187" s="211"/>
      <c r="O187" s="211"/>
      <c r="P187" s="212">
        <f>SUM(P188:P196)</f>
        <v>0</v>
      </c>
      <c r="Q187" s="211"/>
      <c r="R187" s="212">
        <f>SUM(R188:R196)</f>
        <v>0</v>
      </c>
      <c r="S187" s="211"/>
      <c r="T187" s="213">
        <f>SUM(T188:T196)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4" t="s">
        <v>84</v>
      </c>
      <c r="AT187" s="215" t="s">
        <v>75</v>
      </c>
      <c r="AU187" s="215" t="s">
        <v>76</v>
      </c>
      <c r="AY187" s="214" t="s">
        <v>175</v>
      </c>
      <c r="BK187" s="216">
        <f>SUM(BK188:BK196)</f>
        <v>0</v>
      </c>
    </row>
    <row r="188" s="2" customFormat="1" ht="16.5" customHeight="1">
      <c r="A188" s="39"/>
      <c r="B188" s="40"/>
      <c r="C188" s="219" t="s">
        <v>307</v>
      </c>
      <c r="D188" s="219" t="s">
        <v>177</v>
      </c>
      <c r="E188" s="220" t="s">
        <v>4830</v>
      </c>
      <c r="F188" s="221" t="s">
        <v>4772</v>
      </c>
      <c r="G188" s="222" t="s">
        <v>4407</v>
      </c>
      <c r="H188" s="223">
        <v>50</v>
      </c>
      <c r="I188" s="224"/>
      <c r="J188" s="225">
        <f>ROUND(I188*H188,2)</f>
        <v>0</v>
      </c>
      <c r="K188" s="221" t="s">
        <v>1</v>
      </c>
      <c r="L188" s="45"/>
      <c r="M188" s="226" t="s">
        <v>1</v>
      </c>
      <c r="N188" s="227" t="s">
        <v>41</v>
      </c>
      <c r="O188" s="92"/>
      <c r="P188" s="228">
        <f>O188*H188</f>
        <v>0</v>
      </c>
      <c r="Q188" s="228">
        <v>0</v>
      </c>
      <c r="R188" s="228">
        <f>Q188*H188</f>
        <v>0</v>
      </c>
      <c r="S188" s="228">
        <v>0</v>
      </c>
      <c r="T188" s="229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0" t="s">
        <v>182</v>
      </c>
      <c r="AT188" s="230" t="s">
        <v>177</v>
      </c>
      <c r="AU188" s="230" t="s">
        <v>84</v>
      </c>
      <c r="AY188" s="18" t="s">
        <v>175</v>
      </c>
      <c r="BE188" s="231">
        <f>IF(N188="základní",J188,0)</f>
        <v>0</v>
      </c>
      <c r="BF188" s="231">
        <f>IF(N188="snížená",J188,0)</f>
        <v>0</v>
      </c>
      <c r="BG188" s="231">
        <f>IF(N188="zákl. přenesená",J188,0)</f>
        <v>0</v>
      </c>
      <c r="BH188" s="231">
        <f>IF(N188="sníž. přenesená",J188,0)</f>
        <v>0</v>
      </c>
      <c r="BI188" s="231">
        <f>IF(N188="nulová",J188,0)</f>
        <v>0</v>
      </c>
      <c r="BJ188" s="18" t="s">
        <v>84</v>
      </c>
      <c r="BK188" s="231">
        <f>ROUND(I188*H188,2)</f>
        <v>0</v>
      </c>
      <c r="BL188" s="18" t="s">
        <v>182</v>
      </c>
      <c r="BM188" s="230" t="s">
        <v>481</v>
      </c>
    </row>
    <row r="189" s="2" customFormat="1" ht="16.5" customHeight="1">
      <c r="A189" s="39"/>
      <c r="B189" s="40"/>
      <c r="C189" s="219" t="s">
        <v>312</v>
      </c>
      <c r="D189" s="219" t="s">
        <v>177</v>
      </c>
      <c r="E189" s="220" t="s">
        <v>4831</v>
      </c>
      <c r="F189" s="221" t="s">
        <v>4832</v>
      </c>
      <c r="G189" s="222" t="s">
        <v>4407</v>
      </c>
      <c r="H189" s="223">
        <v>20</v>
      </c>
      <c r="I189" s="224"/>
      <c r="J189" s="225">
        <f>ROUND(I189*H189,2)</f>
        <v>0</v>
      </c>
      <c r="K189" s="221" t="s">
        <v>1</v>
      </c>
      <c r="L189" s="45"/>
      <c r="M189" s="226" t="s">
        <v>1</v>
      </c>
      <c r="N189" s="227" t="s">
        <v>41</v>
      </c>
      <c r="O189" s="92"/>
      <c r="P189" s="228">
        <f>O189*H189</f>
        <v>0</v>
      </c>
      <c r="Q189" s="228">
        <v>0</v>
      </c>
      <c r="R189" s="228">
        <f>Q189*H189</f>
        <v>0</v>
      </c>
      <c r="S189" s="228">
        <v>0</v>
      </c>
      <c r="T189" s="229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0" t="s">
        <v>182</v>
      </c>
      <c r="AT189" s="230" t="s">
        <v>177</v>
      </c>
      <c r="AU189" s="230" t="s">
        <v>84</v>
      </c>
      <c r="AY189" s="18" t="s">
        <v>175</v>
      </c>
      <c r="BE189" s="231">
        <f>IF(N189="základní",J189,0)</f>
        <v>0</v>
      </c>
      <c r="BF189" s="231">
        <f>IF(N189="snížená",J189,0)</f>
        <v>0</v>
      </c>
      <c r="BG189" s="231">
        <f>IF(N189="zákl. přenesená",J189,0)</f>
        <v>0</v>
      </c>
      <c r="BH189" s="231">
        <f>IF(N189="sníž. přenesená",J189,0)</f>
        <v>0</v>
      </c>
      <c r="BI189" s="231">
        <f>IF(N189="nulová",J189,0)</f>
        <v>0</v>
      </c>
      <c r="BJ189" s="18" t="s">
        <v>84</v>
      </c>
      <c r="BK189" s="231">
        <f>ROUND(I189*H189,2)</f>
        <v>0</v>
      </c>
      <c r="BL189" s="18" t="s">
        <v>182</v>
      </c>
      <c r="BM189" s="230" t="s">
        <v>491</v>
      </c>
    </row>
    <row r="190" s="2" customFormat="1" ht="16.5" customHeight="1">
      <c r="A190" s="39"/>
      <c r="B190" s="40"/>
      <c r="C190" s="219" t="s">
        <v>320</v>
      </c>
      <c r="D190" s="219" t="s">
        <v>177</v>
      </c>
      <c r="E190" s="220" t="s">
        <v>4833</v>
      </c>
      <c r="F190" s="221" t="s">
        <v>4834</v>
      </c>
      <c r="G190" s="222" t="s">
        <v>4396</v>
      </c>
      <c r="H190" s="223">
        <v>1</v>
      </c>
      <c r="I190" s="224"/>
      <c r="J190" s="225">
        <f>ROUND(I190*H190,2)</f>
        <v>0</v>
      </c>
      <c r="K190" s="221" t="s">
        <v>1</v>
      </c>
      <c r="L190" s="45"/>
      <c r="M190" s="226" t="s">
        <v>1</v>
      </c>
      <c r="N190" s="227" t="s">
        <v>41</v>
      </c>
      <c r="O190" s="92"/>
      <c r="P190" s="228">
        <f>O190*H190</f>
        <v>0</v>
      </c>
      <c r="Q190" s="228">
        <v>0</v>
      </c>
      <c r="R190" s="228">
        <f>Q190*H190</f>
        <v>0</v>
      </c>
      <c r="S190" s="228">
        <v>0</v>
      </c>
      <c r="T190" s="229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0" t="s">
        <v>182</v>
      </c>
      <c r="AT190" s="230" t="s">
        <v>177</v>
      </c>
      <c r="AU190" s="230" t="s">
        <v>84</v>
      </c>
      <c r="AY190" s="18" t="s">
        <v>175</v>
      </c>
      <c r="BE190" s="231">
        <f>IF(N190="základní",J190,0)</f>
        <v>0</v>
      </c>
      <c r="BF190" s="231">
        <f>IF(N190="snížená",J190,0)</f>
        <v>0</v>
      </c>
      <c r="BG190" s="231">
        <f>IF(N190="zákl. přenesená",J190,0)</f>
        <v>0</v>
      </c>
      <c r="BH190" s="231">
        <f>IF(N190="sníž. přenesená",J190,0)</f>
        <v>0</v>
      </c>
      <c r="BI190" s="231">
        <f>IF(N190="nulová",J190,0)</f>
        <v>0</v>
      </c>
      <c r="BJ190" s="18" t="s">
        <v>84</v>
      </c>
      <c r="BK190" s="231">
        <f>ROUND(I190*H190,2)</f>
        <v>0</v>
      </c>
      <c r="BL190" s="18" t="s">
        <v>182</v>
      </c>
      <c r="BM190" s="230" t="s">
        <v>499</v>
      </c>
    </row>
    <row r="191" s="2" customFormat="1">
      <c r="A191" s="39"/>
      <c r="B191" s="40"/>
      <c r="C191" s="41"/>
      <c r="D191" s="234" t="s">
        <v>266</v>
      </c>
      <c r="E191" s="41"/>
      <c r="F191" s="275" t="s">
        <v>4805</v>
      </c>
      <c r="G191" s="41"/>
      <c r="H191" s="41"/>
      <c r="I191" s="276"/>
      <c r="J191" s="41"/>
      <c r="K191" s="41"/>
      <c r="L191" s="45"/>
      <c r="M191" s="277"/>
      <c r="N191" s="278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266</v>
      </c>
      <c r="AU191" s="18" t="s">
        <v>84</v>
      </c>
    </row>
    <row r="192" s="2" customFormat="1" ht="24.15" customHeight="1">
      <c r="A192" s="39"/>
      <c r="B192" s="40"/>
      <c r="C192" s="219" t="s">
        <v>325</v>
      </c>
      <c r="D192" s="219" t="s">
        <v>177</v>
      </c>
      <c r="E192" s="220" t="s">
        <v>4835</v>
      </c>
      <c r="F192" s="221" t="s">
        <v>4836</v>
      </c>
      <c r="G192" s="222" t="s">
        <v>4396</v>
      </c>
      <c r="H192" s="223">
        <v>1</v>
      </c>
      <c r="I192" s="224"/>
      <c r="J192" s="225">
        <f>ROUND(I192*H192,2)</f>
        <v>0</v>
      </c>
      <c r="K192" s="221" t="s">
        <v>1</v>
      </c>
      <c r="L192" s="45"/>
      <c r="M192" s="226" t="s">
        <v>1</v>
      </c>
      <c r="N192" s="227" t="s">
        <v>41</v>
      </c>
      <c r="O192" s="92"/>
      <c r="P192" s="228">
        <f>O192*H192</f>
        <v>0</v>
      </c>
      <c r="Q192" s="228">
        <v>0</v>
      </c>
      <c r="R192" s="228">
        <f>Q192*H192</f>
        <v>0</v>
      </c>
      <c r="S192" s="228">
        <v>0</v>
      </c>
      <c r="T192" s="229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0" t="s">
        <v>182</v>
      </c>
      <c r="AT192" s="230" t="s">
        <v>177</v>
      </c>
      <c r="AU192" s="230" t="s">
        <v>84</v>
      </c>
      <c r="AY192" s="18" t="s">
        <v>175</v>
      </c>
      <c r="BE192" s="231">
        <f>IF(N192="základní",J192,0)</f>
        <v>0</v>
      </c>
      <c r="BF192" s="231">
        <f>IF(N192="snížená",J192,0)</f>
        <v>0</v>
      </c>
      <c r="BG192" s="231">
        <f>IF(N192="zákl. přenesená",J192,0)</f>
        <v>0</v>
      </c>
      <c r="BH192" s="231">
        <f>IF(N192="sníž. přenesená",J192,0)</f>
        <v>0</v>
      </c>
      <c r="BI192" s="231">
        <f>IF(N192="nulová",J192,0)</f>
        <v>0</v>
      </c>
      <c r="BJ192" s="18" t="s">
        <v>84</v>
      </c>
      <c r="BK192" s="231">
        <f>ROUND(I192*H192,2)</f>
        <v>0</v>
      </c>
      <c r="BL192" s="18" t="s">
        <v>182</v>
      </c>
      <c r="BM192" s="230" t="s">
        <v>519</v>
      </c>
    </row>
    <row r="193" s="2" customFormat="1" ht="16.5" customHeight="1">
      <c r="A193" s="39"/>
      <c r="B193" s="40"/>
      <c r="C193" s="219" t="s">
        <v>329</v>
      </c>
      <c r="D193" s="219" t="s">
        <v>177</v>
      </c>
      <c r="E193" s="220" t="s">
        <v>4837</v>
      </c>
      <c r="F193" s="221" t="s">
        <v>4838</v>
      </c>
      <c r="G193" s="222" t="s">
        <v>4407</v>
      </c>
      <c r="H193" s="223">
        <v>30</v>
      </c>
      <c r="I193" s="224"/>
      <c r="J193" s="225">
        <f>ROUND(I193*H193,2)</f>
        <v>0</v>
      </c>
      <c r="K193" s="221" t="s">
        <v>1</v>
      </c>
      <c r="L193" s="45"/>
      <c r="M193" s="226" t="s">
        <v>1</v>
      </c>
      <c r="N193" s="227" t="s">
        <v>41</v>
      </c>
      <c r="O193" s="92"/>
      <c r="P193" s="228">
        <f>O193*H193</f>
        <v>0</v>
      </c>
      <c r="Q193" s="228">
        <v>0</v>
      </c>
      <c r="R193" s="228">
        <f>Q193*H193</f>
        <v>0</v>
      </c>
      <c r="S193" s="228">
        <v>0</v>
      </c>
      <c r="T193" s="229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0" t="s">
        <v>182</v>
      </c>
      <c r="AT193" s="230" t="s">
        <v>177</v>
      </c>
      <c r="AU193" s="230" t="s">
        <v>84</v>
      </c>
      <c r="AY193" s="18" t="s">
        <v>175</v>
      </c>
      <c r="BE193" s="231">
        <f>IF(N193="základní",J193,0)</f>
        <v>0</v>
      </c>
      <c r="BF193" s="231">
        <f>IF(N193="snížená",J193,0)</f>
        <v>0</v>
      </c>
      <c r="BG193" s="231">
        <f>IF(N193="zákl. přenesená",J193,0)</f>
        <v>0</v>
      </c>
      <c r="BH193" s="231">
        <f>IF(N193="sníž. přenesená",J193,0)</f>
        <v>0</v>
      </c>
      <c r="BI193" s="231">
        <f>IF(N193="nulová",J193,0)</f>
        <v>0</v>
      </c>
      <c r="BJ193" s="18" t="s">
        <v>84</v>
      </c>
      <c r="BK193" s="231">
        <f>ROUND(I193*H193,2)</f>
        <v>0</v>
      </c>
      <c r="BL193" s="18" t="s">
        <v>182</v>
      </c>
      <c r="BM193" s="230" t="s">
        <v>529</v>
      </c>
    </row>
    <row r="194" s="2" customFormat="1" ht="44.25" customHeight="1">
      <c r="A194" s="39"/>
      <c r="B194" s="40"/>
      <c r="C194" s="219" t="s">
        <v>334</v>
      </c>
      <c r="D194" s="219" t="s">
        <v>177</v>
      </c>
      <c r="E194" s="220" t="s">
        <v>4839</v>
      </c>
      <c r="F194" s="221" t="s">
        <v>4840</v>
      </c>
      <c r="G194" s="222" t="s">
        <v>4407</v>
      </c>
      <c r="H194" s="223">
        <v>30</v>
      </c>
      <c r="I194" s="224"/>
      <c r="J194" s="225">
        <f>ROUND(I194*H194,2)</f>
        <v>0</v>
      </c>
      <c r="K194" s="221" t="s">
        <v>1</v>
      </c>
      <c r="L194" s="45"/>
      <c r="M194" s="226" t="s">
        <v>1</v>
      </c>
      <c r="N194" s="227" t="s">
        <v>41</v>
      </c>
      <c r="O194" s="92"/>
      <c r="P194" s="228">
        <f>O194*H194</f>
        <v>0</v>
      </c>
      <c r="Q194" s="228">
        <v>0</v>
      </c>
      <c r="R194" s="228">
        <f>Q194*H194</f>
        <v>0</v>
      </c>
      <c r="S194" s="228">
        <v>0</v>
      </c>
      <c r="T194" s="229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0" t="s">
        <v>182</v>
      </c>
      <c r="AT194" s="230" t="s">
        <v>177</v>
      </c>
      <c r="AU194" s="230" t="s">
        <v>84</v>
      </c>
      <c r="AY194" s="18" t="s">
        <v>175</v>
      </c>
      <c r="BE194" s="231">
        <f>IF(N194="základní",J194,0)</f>
        <v>0</v>
      </c>
      <c r="BF194" s="231">
        <f>IF(N194="snížená",J194,0)</f>
        <v>0</v>
      </c>
      <c r="BG194" s="231">
        <f>IF(N194="zákl. přenesená",J194,0)</f>
        <v>0</v>
      </c>
      <c r="BH194" s="231">
        <f>IF(N194="sníž. přenesená",J194,0)</f>
        <v>0</v>
      </c>
      <c r="BI194" s="231">
        <f>IF(N194="nulová",J194,0)</f>
        <v>0</v>
      </c>
      <c r="BJ194" s="18" t="s">
        <v>84</v>
      </c>
      <c r="BK194" s="231">
        <f>ROUND(I194*H194,2)</f>
        <v>0</v>
      </c>
      <c r="BL194" s="18" t="s">
        <v>182</v>
      </c>
      <c r="BM194" s="230" t="s">
        <v>538</v>
      </c>
    </row>
    <row r="195" s="2" customFormat="1" ht="24.15" customHeight="1">
      <c r="A195" s="39"/>
      <c r="B195" s="40"/>
      <c r="C195" s="219" t="s">
        <v>339</v>
      </c>
      <c r="D195" s="219" t="s">
        <v>177</v>
      </c>
      <c r="E195" s="220" t="s">
        <v>4841</v>
      </c>
      <c r="F195" s="221" t="s">
        <v>4842</v>
      </c>
      <c r="G195" s="222" t="s">
        <v>4407</v>
      </c>
      <c r="H195" s="223">
        <v>50</v>
      </c>
      <c r="I195" s="224"/>
      <c r="J195" s="225">
        <f>ROUND(I195*H195,2)</f>
        <v>0</v>
      </c>
      <c r="K195" s="221" t="s">
        <v>1</v>
      </c>
      <c r="L195" s="45"/>
      <c r="M195" s="226" t="s">
        <v>1</v>
      </c>
      <c r="N195" s="227" t="s">
        <v>41</v>
      </c>
      <c r="O195" s="92"/>
      <c r="P195" s="228">
        <f>O195*H195</f>
        <v>0</v>
      </c>
      <c r="Q195" s="228">
        <v>0</v>
      </c>
      <c r="R195" s="228">
        <f>Q195*H195</f>
        <v>0</v>
      </c>
      <c r="S195" s="228">
        <v>0</v>
      </c>
      <c r="T195" s="229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0" t="s">
        <v>182</v>
      </c>
      <c r="AT195" s="230" t="s">
        <v>177</v>
      </c>
      <c r="AU195" s="230" t="s">
        <v>84</v>
      </c>
      <c r="AY195" s="18" t="s">
        <v>175</v>
      </c>
      <c r="BE195" s="231">
        <f>IF(N195="základní",J195,0)</f>
        <v>0</v>
      </c>
      <c r="BF195" s="231">
        <f>IF(N195="snížená",J195,0)</f>
        <v>0</v>
      </c>
      <c r="BG195" s="231">
        <f>IF(N195="zákl. přenesená",J195,0)</f>
        <v>0</v>
      </c>
      <c r="BH195" s="231">
        <f>IF(N195="sníž. přenesená",J195,0)</f>
        <v>0</v>
      </c>
      <c r="BI195" s="231">
        <f>IF(N195="nulová",J195,0)</f>
        <v>0</v>
      </c>
      <c r="BJ195" s="18" t="s">
        <v>84</v>
      </c>
      <c r="BK195" s="231">
        <f>ROUND(I195*H195,2)</f>
        <v>0</v>
      </c>
      <c r="BL195" s="18" t="s">
        <v>182</v>
      </c>
      <c r="BM195" s="230" t="s">
        <v>547</v>
      </c>
    </row>
    <row r="196" s="2" customFormat="1" ht="49.05" customHeight="1">
      <c r="A196" s="39"/>
      <c r="B196" s="40"/>
      <c r="C196" s="219" t="s">
        <v>366</v>
      </c>
      <c r="D196" s="219" t="s">
        <v>177</v>
      </c>
      <c r="E196" s="220" t="s">
        <v>4684</v>
      </c>
      <c r="F196" s="221" t="s">
        <v>4410</v>
      </c>
      <c r="G196" s="222" t="s">
        <v>4396</v>
      </c>
      <c r="H196" s="223">
        <v>1</v>
      </c>
      <c r="I196" s="224"/>
      <c r="J196" s="225">
        <f>ROUND(I196*H196,2)</f>
        <v>0</v>
      </c>
      <c r="K196" s="221" t="s">
        <v>1</v>
      </c>
      <c r="L196" s="45"/>
      <c r="M196" s="299" t="s">
        <v>1</v>
      </c>
      <c r="N196" s="300" t="s">
        <v>41</v>
      </c>
      <c r="O196" s="294"/>
      <c r="P196" s="301">
        <f>O196*H196</f>
        <v>0</v>
      </c>
      <c r="Q196" s="301">
        <v>0</v>
      </c>
      <c r="R196" s="301">
        <f>Q196*H196</f>
        <v>0</v>
      </c>
      <c r="S196" s="301">
        <v>0</v>
      </c>
      <c r="T196" s="302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0" t="s">
        <v>182</v>
      </c>
      <c r="AT196" s="230" t="s">
        <v>177</v>
      </c>
      <c r="AU196" s="230" t="s">
        <v>84</v>
      </c>
      <c r="AY196" s="18" t="s">
        <v>175</v>
      </c>
      <c r="BE196" s="231">
        <f>IF(N196="základní",J196,0)</f>
        <v>0</v>
      </c>
      <c r="BF196" s="231">
        <f>IF(N196="snížená",J196,0)</f>
        <v>0</v>
      </c>
      <c r="BG196" s="231">
        <f>IF(N196="zákl. přenesená",J196,0)</f>
        <v>0</v>
      </c>
      <c r="BH196" s="231">
        <f>IF(N196="sníž. přenesená",J196,0)</f>
        <v>0</v>
      </c>
      <c r="BI196" s="231">
        <f>IF(N196="nulová",J196,0)</f>
        <v>0</v>
      </c>
      <c r="BJ196" s="18" t="s">
        <v>84</v>
      </c>
      <c r="BK196" s="231">
        <f>ROUND(I196*H196,2)</f>
        <v>0</v>
      </c>
      <c r="BL196" s="18" t="s">
        <v>182</v>
      </c>
      <c r="BM196" s="230" t="s">
        <v>572</v>
      </c>
    </row>
    <row r="197" s="2" customFormat="1" ht="6.96" customHeight="1">
      <c r="A197" s="39"/>
      <c r="B197" s="67"/>
      <c r="C197" s="68"/>
      <c r="D197" s="68"/>
      <c r="E197" s="68"/>
      <c r="F197" s="68"/>
      <c r="G197" s="68"/>
      <c r="H197" s="68"/>
      <c r="I197" s="68"/>
      <c r="J197" s="68"/>
      <c r="K197" s="68"/>
      <c r="L197" s="45"/>
      <c r="M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</sheetData>
  <sheetProtection sheet="1" autoFilter="0" formatColumns="0" formatRows="0" objects="1" scenarios="1" spinCount="100000" saltValue="hFUBEFniKUo8tZL6/t73b08nnmcMxmsjLbB4ze7zgBB/XHLlsSW2f0rqHeYCXRqnL7qLZZi2GdvSsdxEOl5GtA==" hashValue="MgZQ5d3vkLfUv3Ov2MhqzDLYOZLVCuJSo/mbGgxDybpk7gLTyIO49JHXy9YehpCLF1dF/UUH50s9GQUqWzG67Q==" algorithmName="SHA-512" password="CC35"/>
  <autoFilter ref="C118:K196"/>
  <mergeCells count="9">
    <mergeCell ref="E7:H7"/>
    <mergeCell ref="E9:H9"/>
    <mergeCell ref="E18:H18"/>
    <mergeCell ref="E27:H27"/>
    <mergeCell ref="E85:H85"/>
    <mergeCell ref="E87:H87"/>
    <mergeCell ref="E109:H109"/>
    <mergeCell ref="E111:H11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119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4843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3782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tr">
        <f>IF('Rekapitulace stavby'!E11="","",'Rekapitulace stavby'!E11)</f>
        <v>Město Český Těšín</v>
      </c>
      <c r="F15" s="39"/>
      <c r="G15" s="39"/>
      <c r="H15" s="39"/>
      <c r="I15" s="141" t="s">
        <v>27</v>
      </c>
      <c r="J15" s="144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tr">
        <f>IF('Rekapitulace stavby'!E17="","",'Rekapitulace stavby'!E17)</f>
        <v>ATRIS s.r.o.</v>
      </c>
      <c r="F21" s="39"/>
      <c r="G21" s="39"/>
      <c r="H21" s="39"/>
      <c r="I21" s="141" t="s">
        <v>27</v>
      </c>
      <c r="J21" s="144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tr">
        <f>IF('Rekapitulace stavby'!E20="","",'Rekapitulace stavby'!E20)</f>
        <v>Barbora Kyšková</v>
      </c>
      <c r="F24" s="39"/>
      <c r="G24" s="39"/>
      <c r="H24" s="39"/>
      <c r="I24" s="141" t="s">
        <v>27</v>
      </c>
      <c r="J24" s="144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23.25" customHeight="1">
      <c r="A27" s="146"/>
      <c r="B27" s="147"/>
      <c r="C27" s="146"/>
      <c r="D27" s="146"/>
      <c r="E27" s="148" t="s">
        <v>4844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ROUND(J122,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ROUND((SUM(BE122:BE404)),  2)</f>
        <v>0</v>
      </c>
      <c r="G33" s="39"/>
      <c r="H33" s="39"/>
      <c r="I33" s="156">
        <v>0.21</v>
      </c>
      <c r="J33" s="155">
        <f>ROUND(((SUM(BE122:BE404))*I33),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ROUND((SUM(BF122:BF404)),  2)</f>
        <v>0</v>
      </c>
      <c r="G34" s="39"/>
      <c r="H34" s="39"/>
      <c r="I34" s="156">
        <v>0.12</v>
      </c>
      <c r="J34" s="155">
        <f>ROUND(((SUM(BF122:BF404))*I34),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ROUND((SUM(BG122:BG404)),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ROUND((SUM(BH122:BH404)),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ROUND((SUM(BI122:BI404)),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013 - elektroinstalace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J122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4845</v>
      </c>
      <c r="E97" s="183"/>
      <c r="F97" s="183"/>
      <c r="G97" s="183"/>
      <c r="H97" s="183"/>
      <c r="I97" s="183"/>
      <c r="J97" s="184">
        <f>J123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0"/>
      <c r="C98" s="181"/>
      <c r="D98" s="182" t="s">
        <v>4846</v>
      </c>
      <c r="E98" s="183"/>
      <c r="F98" s="183"/>
      <c r="G98" s="183"/>
      <c r="H98" s="183"/>
      <c r="I98" s="183"/>
      <c r="J98" s="184">
        <f>J140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0"/>
      <c r="C99" s="181"/>
      <c r="D99" s="182" t="s">
        <v>4847</v>
      </c>
      <c r="E99" s="183"/>
      <c r="F99" s="183"/>
      <c r="G99" s="183"/>
      <c r="H99" s="183"/>
      <c r="I99" s="183"/>
      <c r="J99" s="184">
        <f>J174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80"/>
      <c r="C100" s="181"/>
      <c r="D100" s="182" t="s">
        <v>4848</v>
      </c>
      <c r="E100" s="183"/>
      <c r="F100" s="183"/>
      <c r="G100" s="183"/>
      <c r="H100" s="183"/>
      <c r="I100" s="183"/>
      <c r="J100" s="184">
        <f>J295</f>
        <v>0</v>
      </c>
      <c r="K100" s="181"/>
      <c r="L100" s="18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80"/>
      <c r="C101" s="181"/>
      <c r="D101" s="182" t="s">
        <v>4849</v>
      </c>
      <c r="E101" s="183"/>
      <c r="F101" s="183"/>
      <c r="G101" s="183"/>
      <c r="H101" s="183"/>
      <c r="I101" s="183"/>
      <c r="J101" s="184">
        <f>J398</f>
        <v>0</v>
      </c>
      <c r="K101" s="181"/>
      <c r="L101" s="18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86"/>
      <c r="C102" s="187"/>
      <c r="D102" s="188" t="s">
        <v>4850</v>
      </c>
      <c r="E102" s="189"/>
      <c r="F102" s="189"/>
      <c r="G102" s="189"/>
      <c r="H102" s="189"/>
      <c r="I102" s="189"/>
      <c r="J102" s="190">
        <f>J399</f>
        <v>0</v>
      </c>
      <c r="K102" s="187"/>
      <c r="L102" s="19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160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75" t="str">
        <f>E7</f>
        <v>CELKOVÁ OBNOVA BUDOVY ZŠ KONTEŠINEC PO POŽÁRU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125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E9</f>
        <v>013 - elektroinstalace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F12</f>
        <v xml:space="preserve"> </v>
      </c>
      <c r="G116" s="41"/>
      <c r="H116" s="41"/>
      <c r="I116" s="33" t="s">
        <v>22</v>
      </c>
      <c r="J116" s="80" t="str">
        <f>IF(J12="","",J12)</f>
        <v>22. 5. 2025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E15</f>
        <v>Město Český Těšín</v>
      </c>
      <c r="G118" s="41"/>
      <c r="H118" s="41"/>
      <c r="I118" s="33" t="s">
        <v>30</v>
      </c>
      <c r="J118" s="37" t="str">
        <f>E21</f>
        <v>ATRIS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IF(E18="","",E18)</f>
        <v>Vyplň údaj</v>
      </c>
      <c r="G119" s="41"/>
      <c r="H119" s="41"/>
      <c r="I119" s="33" t="s">
        <v>33</v>
      </c>
      <c r="J119" s="37" t="str">
        <f>E24</f>
        <v>Barbora Kyšková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192"/>
      <c r="B121" s="193"/>
      <c r="C121" s="194" t="s">
        <v>161</v>
      </c>
      <c r="D121" s="195" t="s">
        <v>61</v>
      </c>
      <c r="E121" s="195" t="s">
        <v>57</v>
      </c>
      <c r="F121" s="195" t="s">
        <v>58</v>
      </c>
      <c r="G121" s="195" t="s">
        <v>162</v>
      </c>
      <c r="H121" s="195" t="s">
        <v>163</v>
      </c>
      <c r="I121" s="195" t="s">
        <v>164</v>
      </c>
      <c r="J121" s="195" t="s">
        <v>129</v>
      </c>
      <c r="K121" s="196" t="s">
        <v>165</v>
      </c>
      <c r="L121" s="197"/>
      <c r="M121" s="101" t="s">
        <v>1</v>
      </c>
      <c r="N121" s="102" t="s">
        <v>40</v>
      </c>
      <c r="O121" s="102" t="s">
        <v>166</v>
      </c>
      <c r="P121" s="102" t="s">
        <v>167</v>
      </c>
      <c r="Q121" s="102" t="s">
        <v>168</v>
      </c>
      <c r="R121" s="102" t="s">
        <v>169</v>
      </c>
      <c r="S121" s="102" t="s">
        <v>170</v>
      </c>
      <c r="T121" s="103" t="s">
        <v>171</v>
      </c>
      <c r="U121" s="192"/>
      <c r="V121" s="192"/>
      <c r="W121" s="192"/>
      <c r="X121" s="192"/>
      <c r="Y121" s="192"/>
      <c r="Z121" s="192"/>
      <c r="AA121" s="192"/>
      <c r="AB121" s="192"/>
      <c r="AC121" s="192"/>
      <c r="AD121" s="192"/>
      <c r="AE121" s="192"/>
    </row>
    <row r="122" s="2" customFormat="1" ht="22.8" customHeight="1">
      <c r="A122" s="39"/>
      <c r="B122" s="40"/>
      <c r="C122" s="108" t="s">
        <v>172</v>
      </c>
      <c r="D122" s="41"/>
      <c r="E122" s="41"/>
      <c r="F122" s="41"/>
      <c r="G122" s="41"/>
      <c r="H122" s="41"/>
      <c r="I122" s="41"/>
      <c r="J122" s="198">
        <f>BK122</f>
        <v>0</v>
      </c>
      <c r="K122" s="41"/>
      <c r="L122" s="45"/>
      <c r="M122" s="104"/>
      <c r="N122" s="199"/>
      <c r="O122" s="105"/>
      <c r="P122" s="200">
        <f>P123+P140+P174+P295+P398</f>
        <v>0</v>
      </c>
      <c r="Q122" s="105"/>
      <c r="R122" s="200">
        <f>R123+R140+R174+R295+R398</f>
        <v>0</v>
      </c>
      <c r="S122" s="105"/>
      <c r="T122" s="201">
        <f>T123+T140+T174+T295+T398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131</v>
      </c>
      <c r="BK122" s="202">
        <f>BK123+BK140+BK174+BK295+BK398</f>
        <v>0</v>
      </c>
    </row>
    <row r="123" s="12" customFormat="1" ht="25.92" customHeight="1">
      <c r="A123" s="12"/>
      <c r="B123" s="203"/>
      <c r="C123" s="204"/>
      <c r="D123" s="205" t="s">
        <v>75</v>
      </c>
      <c r="E123" s="206" t="s">
        <v>3798</v>
      </c>
      <c r="F123" s="206" t="s">
        <v>4851</v>
      </c>
      <c r="G123" s="204"/>
      <c r="H123" s="204"/>
      <c r="I123" s="207"/>
      <c r="J123" s="208">
        <f>BK123</f>
        <v>0</v>
      </c>
      <c r="K123" s="204"/>
      <c r="L123" s="209"/>
      <c r="M123" s="210"/>
      <c r="N123" s="211"/>
      <c r="O123" s="211"/>
      <c r="P123" s="212">
        <f>SUM(P124:P139)</f>
        <v>0</v>
      </c>
      <c r="Q123" s="211"/>
      <c r="R123" s="212">
        <f>SUM(R124:R139)</f>
        <v>0</v>
      </c>
      <c r="S123" s="211"/>
      <c r="T123" s="213">
        <f>SUM(T124:T139)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4" t="s">
        <v>84</v>
      </c>
      <c r="AT123" s="215" t="s">
        <v>75</v>
      </c>
      <c r="AU123" s="215" t="s">
        <v>76</v>
      </c>
      <c r="AY123" s="214" t="s">
        <v>175</v>
      </c>
      <c r="BK123" s="216">
        <f>SUM(BK124:BK139)</f>
        <v>0</v>
      </c>
    </row>
    <row r="124" s="2" customFormat="1" ht="21.75" customHeight="1">
      <c r="A124" s="39"/>
      <c r="B124" s="40"/>
      <c r="C124" s="219" t="s">
        <v>84</v>
      </c>
      <c r="D124" s="219" t="s">
        <v>177</v>
      </c>
      <c r="E124" s="220" t="s">
        <v>4852</v>
      </c>
      <c r="F124" s="221" t="s">
        <v>4853</v>
      </c>
      <c r="G124" s="222" t="s">
        <v>437</v>
      </c>
      <c r="H124" s="223">
        <v>60</v>
      </c>
      <c r="I124" s="224"/>
      <c r="J124" s="225">
        <f>ROUND(I124*H124,2)</f>
        <v>0</v>
      </c>
      <c r="K124" s="221" t="s">
        <v>1</v>
      </c>
      <c r="L124" s="45"/>
      <c r="M124" s="226" t="s">
        <v>1</v>
      </c>
      <c r="N124" s="227" t="s">
        <v>41</v>
      </c>
      <c r="O124" s="92"/>
      <c r="P124" s="228">
        <f>O124*H124</f>
        <v>0</v>
      </c>
      <c r="Q124" s="228">
        <v>0</v>
      </c>
      <c r="R124" s="228">
        <f>Q124*H124</f>
        <v>0</v>
      </c>
      <c r="S124" s="228">
        <v>0</v>
      </c>
      <c r="T124" s="229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0" t="s">
        <v>182</v>
      </c>
      <c r="AT124" s="230" t="s">
        <v>177</v>
      </c>
      <c r="AU124" s="230" t="s">
        <v>84</v>
      </c>
      <c r="AY124" s="18" t="s">
        <v>175</v>
      </c>
      <c r="BE124" s="231">
        <f>IF(N124="základní",J124,0)</f>
        <v>0</v>
      </c>
      <c r="BF124" s="231">
        <f>IF(N124="snížená",J124,0)</f>
        <v>0</v>
      </c>
      <c r="BG124" s="231">
        <f>IF(N124="zákl. přenesená",J124,0)</f>
        <v>0</v>
      </c>
      <c r="BH124" s="231">
        <f>IF(N124="sníž. přenesená",J124,0)</f>
        <v>0</v>
      </c>
      <c r="BI124" s="231">
        <f>IF(N124="nulová",J124,0)</f>
        <v>0</v>
      </c>
      <c r="BJ124" s="18" t="s">
        <v>84</v>
      </c>
      <c r="BK124" s="231">
        <f>ROUND(I124*H124,2)</f>
        <v>0</v>
      </c>
      <c r="BL124" s="18" t="s">
        <v>182</v>
      </c>
      <c r="BM124" s="230" t="s">
        <v>182</v>
      </c>
    </row>
    <row r="125" s="2" customFormat="1">
      <c r="A125" s="39"/>
      <c r="B125" s="40"/>
      <c r="C125" s="41"/>
      <c r="D125" s="234" t="s">
        <v>266</v>
      </c>
      <c r="E125" s="41"/>
      <c r="F125" s="275" t="s">
        <v>4854</v>
      </c>
      <c r="G125" s="41"/>
      <c r="H125" s="41"/>
      <c r="I125" s="276"/>
      <c r="J125" s="41"/>
      <c r="K125" s="41"/>
      <c r="L125" s="45"/>
      <c r="M125" s="277"/>
      <c r="N125" s="278"/>
      <c r="O125" s="92"/>
      <c r="P125" s="92"/>
      <c r="Q125" s="92"/>
      <c r="R125" s="92"/>
      <c r="S125" s="92"/>
      <c r="T125" s="93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266</v>
      </c>
      <c r="AU125" s="18" t="s">
        <v>84</v>
      </c>
    </row>
    <row r="126" s="2" customFormat="1" ht="16.5" customHeight="1">
      <c r="A126" s="39"/>
      <c r="B126" s="40"/>
      <c r="C126" s="219" t="s">
        <v>86</v>
      </c>
      <c r="D126" s="219" t="s">
        <v>177</v>
      </c>
      <c r="E126" s="220" t="s">
        <v>4855</v>
      </c>
      <c r="F126" s="221" t="s">
        <v>4856</v>
      </c>
      <c r="G126" s="222" t="s">
        <v>2748</v>
      </c>
      <c r="H126" s="223">
        <v>5</v>
      </c>
      <c r="I126" s="224"/>
      <c r="J126" s="225">
        <f>ROUND(I126*H126,2)</f>
        <v>0</v>
      </c>
      <c r="K126" s="221" t="s">
        <v>1</v>
      </c>
      <c r="L126" s="45"/>
      <c r="M126" s="226" t="s">
        <v>1</v>
      </c>
      <c r="N126" s="227" t="s">
        <v>41</v>
      </c>
      <c r="O126" s="92"/>
      <c r="P126" s="228">
        <f>O126*H126</f>
        <v>0</v>
      </c>
      <c r="Q126" s="228">
        <v>0</v>
      </c>
      <c r="R126" s="228">
        <f>Q126*H126</f>
        <v>0</v>
      </c>
      <c r="S126" s="228">
        <v>0</v>
      </c>
      <c r="T126" s="229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0" t="s">
        <v>182</v>
      </c>
      <c r="AT126" s="230" t="s">
        <v>177</v>
      </c>
      <c r="AU126" s="230" t="s">
        <v>84</v>
      </c>
      <c r="AY126" s="18" t="s">
        <v>175</v>
      </c>
      <c r="BE126" s="231">
        <f>IF(N126="základní",J126,0)</f>
        <v>0</v>
      </c>
      <c r="BF126" s="231">
        <f>IF(N126="snížená",J126,0)</f>
        <v>0</v>
      </c>
      <c r="BG126" s="231">
        <f>IF(N126="zákl. přenesená",J126,0)</f>
        <v>0</v>
      </c>
      <c r="BH126" s="231">
        <f>IF(N126="sníž. přenesená",J126,0)</f>
        <v>0</v>
      </c>
      <c r="BI126" s="231">
        <f>IF(N126="nulová",J126,0)</f>
        <v>0</v>
      </c>
      <c r="BJ126" s="18" t="s">
        <v>84</v>
      </c>
      <c r="BK126" s="231">
        <f>ROUND(I126*H126,2)</f>
        <v>0</v>
      </c>
      <c r="BL126" s="18" t="s">
        <v>182</v>
      </c>
      <c r="BM126" s="230" t="s">
        <v>207</v>
      </c>
    </row>
    <row r="127" s="2" customFormat="1">
      <c r="A127" s="39"/>
      <c r="B127" s="40"/>
      <c r="C127" s="41"/>
      <c r="D127" s="234" t="s">
        <v>266</v>
      </c>
      <c r="E127" s="41"/>
      <c r="F127" s="275" t="s">
        <v>4854</v>
      </c>
      <c r="G127" s="41"/>
      <c r="H127" s="41"/>
      <c r="I127" s="276"/>
      <c r="J127" s="41"/>
      <c r="K127" s="41"/>
      <c r="L127" s="45"/>
      <c r="M127" s="277"/>
      <c r="N127" s="278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266</v>
      </c>
      <c r="AU127" s="18" t="s">
        <v>84</v>
      </c>
    </row>
    <row r="128" s="2" customFormat="1" ht="16.5" customHeight="1">
      <c r="A128" s="39"/>
      <c r="B128" s="40"/>
      <c r="C128" s="219" t="s">
        <v>189</v>
      </c>
      <c r="D128" s="219" t="s">
        <v>177</v>
      </c>
      <c r="E128" s="220" t="s">
        <v>4857</v>
      </c>
      <c r="F128" s="221" t="s">
        <v>4858</v>
      </c>
      <c r="G128" s="222" t="s">
        <v>2748</v>
      </c>
      <c r="H128" s="223">
        <v>5</v>
      </c>
      <c r="I128" s="224"/>
      <c r="J128" s="225">
        <f>ROUND(I128*H128,2)</f>
        <v>0</v>
      </c>
      <c r="K128" s="221" t="s">
        <v>1</v>
      </c>
      <c r="L128" s="45"/>
      <c r="M128" s="226" t="s">
        <v>1</v>
      </c>
      <c r="N128" s="227" t="s">
        <v>41</v>
      </c>
      <c r="O128" s="92"/>
      <c r="P128" s="228">
        <f>O128*H128</f>
        <v>0</v>
      </c>
      <c r="Q128" s="228">
        <v>0</v>
      </c>
      <c r="R128" s="228">
        <f>Q128*H128</f>
        <v>0</v>
      </c>
      <c r="S128" s="228">
        <v>0</v>
      </c>
      <c r="T128" s="229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0" t="s">
        <v>182</v>
      </c>
      <c r="AT128" s="230" t="s">
        <v>177</v>
      </c>
      <c r="AU128" s="230" t="s">
        <v>84</v>
      </c>
      <c r="AY128" s="18" t="s">
        <v>175</v>
      </c>
      <c r="BE128" s="231">
        <f>IF(N128="základní",J128,0)</f>
        <v>0</v>
      </c>
      <c r="BF128" s="231">
        <f>IF(N128="snížená",J128,0)</f>
        <v>0</v>
      </c>
      <c r="BG128" s="231">
        <f>IF(N128="zákl. přenesená",J128,0)</f>
        <v>0</v>
      </c>
      <c r="BH128" s="231">
        <f>IF(N128="sníž. přenesená",J128,0)</f>
        <v>0</v>
      </c>
      <c r="BI128" s="231">
        <f>IF(N128="nulová",J128,0)</f>
        <v>0</v>
      </c>
      <c r="BJ128" s="18" t="s">
        <v>84</v>
      </c>
      <c r="BK128" s="231">
        <f>ROUND(I128*H128,2)</f>
        <v>0</v>
      </c>
      <c r="BL128" s="18" t="s">
        <v>182</v>
      </c>
      <c r="BM128" s="230" t="s">
        <v>216</v>
      </c>
    </row>
    <row r="129" s="2" customFormat="1">
      <c r="A129" s="39"/>
      <c r="B129" s="40"/>
      <c r="C129" s="41"/>
      <c r="D129" s="234" t="s">
        <v>266</v>
      </c>
      <c r="E129" s="41"/>
      <c r="F129" s="275" t="s">
        <v>4854</v>
      </c>
      <c r="G129" s="41"/>
      <c r="H129" s="41"/>
      <c r="I129" s="276"/>
      <c r="J129" s="41"/>
      <c r="K129" s="41"/>
      <c r="L129" s="45"/>
      <c r="M129" s="277"/>
      <c r="N129" s="278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266</v>
      </c>
      <c r="AU129" s="18" t="s">
        <v>84</v>
      </c>
    </row>
    <row r="130" s="2" customFormat="1" ht="24.15" customHeight="1">
      <c r="A130" s="39"/>
      <c r="B130" s="40"/>
      <c r="C130" s="219" t="s">
        <v>182</v>
      </c>
      <c r="D130" s="219" t="s">
        <v>177</v>
      </c>
      <c r="E130" s="220" t="s">
        <v>4859</v>
      </c>
      <c r="F130" s="221" t="s">
        <v>4860</v>
      </c>
      <c r="G130" s="222" t="s">
        <v>437</v>
      </c>
      <c r="H130" s="223">
        <v>55</v>
      </c>
      <c r="I130" s="224"/>
      <c r="J130" s="225">
        <f>ROUND(I130*H130,2)</f>
        <v>0</v>
      </c>
      <c r="K130" s="221" t="s">
        <v>1</v>
      </c>
      <c r="L130" s="45"/>
      <c r="M130" s="226" t="s">
        <v>1</v>
      </c>
      <c r="N130" s="227" t="s">
        <v>41</v>
      </c>
      <c r="O130" s="92"/>
      <c r="P130" s="228">
        <f>O130*H130</f>
        <v>0</v>
      </c>
      <c r="Q130" s="228">
        <v>0</v>
      </c>
      <c r="R130" s="228">
        <f>Q130*H130</f>
        <v>0</v>
      </c>
      <c r="S130" s="228">
        <v>0</v>
      </c>
      <c r="T130" s="229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0" t="s">
        <v>182</v>
      </c>
      <c r="AT130" s="230" t="s">
        <v>177</v>
      </c>
      <c r="AU130" s="230" t="s">
        <v>84</v>
      </c>
      <c r="AY130" s="18" t="s">
        <v>175</v>
      </c>
      <c r="BE130" s="231">
        <f>IF(N130="základní",J130,0)</f>
        <v>0</v>
      </c>
      <c r="BF130" s="231">
        <f>IF(N130="snížená",J130,0)</f>
        <v>0</v>
      </c>
      <c r="BG130" s="231">
        <f>IF(N130="zákl. přenesená",J130,0)</f>
        <v>0</v>
      </c>
      <c r="BH130" s="231">
        <f>IF(N130="sníž. přenesená",J130,0)</f>
        <v>0</v>
      </c>
      <c r="BI130" s="231">
        <f>IF(N130="nulová",J130,0)</f>
        <v>0</v>
      </c>
      <c r="BJ130" s="18" t="s">
        <v>84</v>
      </c>
      <c r="BK130" s="231">
        <f>ROUND(I130*H130,2)</f>
        <v>0</v>
      </c>
      <c r="BL130" s="18" t="s">
        <v>182</v>
      </c>
      <c r="BM130" s="230" t="s">
        <v>226</v>
      </c>
    </row>
    <row r="131" s="2" customFormat="1">
      <c r="A131" s="39"/>
      <c r="B131" s="40"/>
      <c r="C131" s="41"/>
      <c r="D131" s="234" t="s">
        <v>266</v>
      </c>
      <c r="E131" s="41"/>
      <c r="F131" s="275" t="s">
        <v>4854</v>
      </c>
      <c r="G131" s="41"/>
      <c r="H131" s="41"/>
      <c r="I131" s="276"/>
      <c r="J131" s="41"/>
      <c r="K131" s="41"/>
      <c r="L131" s="45"/>
      <c r="M131" s="277"/>
      <c r="N131" s="278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266</v>
      </c>
      <c r="AU131" s="18" t="s">
        <v>84</v>
      </c>
    </row>
    <row r="132" s="2" customFormat="1" ht="16.5" customHeight="1">
      <c r="A132" s="39"/>
      <c r="B132" s="40"/>
      <c r="C132" s="219" t="s">
        <v>202</v>
      </c>
      <c r="D132" s="219" t="s">
        <v>177</v>
      </c>
      <c r="E132" s="220" t="s">
        <v>4861</v>
      </c>
      <c r="F132" s="221" t="s">
        <v>4862</v>
      </c>
      <c r="G132" s="222" t="s">
        <v>437</v>
      </c>
      <c r="H132" s="223">
        <v>50</v>
      </c>
      <c r="I132" s="224"/>
      <c r="J132" s="225">
        <f>ROUND(I132*H132,2)</f>
        <v>0</v>
      </c>
      <c r="K132" s="221" t="s">
        <v>1</v>
      </c>
      <c r="L132" s="45"/>
      <c r="M132" s="226" t="s">
        <v>1</v>
      </c>
      <c r="N132" s="227" t="s">
        <v>41</v>
      </c>
      <c r="O132" s="92"/>
      <c r="P132" s="228">
        <f>O132*H132</f>
        <v>0</v>
      </c>
      <c r="Q132" s="228">
        <v>0</v>
      </c>
      <c r="R132" s="228">
        <f>Q132*H132</f>
        <v>0</v>
      </c>
      <c r="S132" s="228">
        <v>0</v>
      </c>
      <c r="T132" s="229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0" t="s">
        <v>182</v>
      </c>
      <c r="AT132" s="230" t="s">
        <v>177</v>
      </c>
      <c r="AU132" s="230" t="s">
        <v>84</v>
      </c>
      <c r="AY132" s="18" t="s">
        <v>175</v>
      </c>
      <c r="BE132" s="231">
        <f>IF(N132="základní",J132,0)</f>
        <v>0</v>
      </c>
      <c r="BF132" s="231">
        <f>IF(N132="snížená",J132,0)</f>
        <v>0</v>
      </c>
      <c r="BG132" s="231">
        <f>IF(N132="zákl. přenesená",J132,0)</f>
        <v>0</v>
      </c>
      <c r="BH132" s="231">
        <f>IF(N132="sníž. přenesená",J132,0)</f>
        <v>0</v>
      </c>
      <c r="BI132" s="231">
        <f>IF(N132="nulová",J132,0)</f>
        <v>0</v>
      </c>
      <c r="BJ132" s="18" t="s">
        <v>84</v>
      </c>
      <c r="BK132" s="231">
        <f>ROUND(I132*H132,2)</f>
        <v>0</v>
      </c>
      <c r="BL132" s="18" t="s">
        <v>182</v>
      </c>
      <c r="BM132" s="230" t="s">
        <v>8</v>
      </c>
    </row>
    <row r="133" s="2" customFormat="1">
      <c r="A133" s="39"/>
      <c r="B133" s="40"/>
      <c r="C133" s="41"/>
      <c r="D133" s="234" t="s">
        <v>266</v>
      </c>
      <c r="E133" s="41"/>
      <c r="F133" s="275" t="s">
        <v>4854</v>
      </c>
      <c r="G133" s="41"/>
      <c r="H133" s="41"/>
      <c r="I133" s="276"/>
      <c r="J133" s="41"/>
      <c r="K133" s="41"/>
      <c r="L133" s="45"/>
      <c r="M133" s="277"/>
      <c r="N133" s="278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266</v>
      </c>
      <c r="AU133" s="18" t="s">
        <v>84</v>
      </c>
    </row>
    <row r="134" s="2" customFormat="1" ht="16.5" customHeight="1">
      <c r="A134" s="39"/>
      <c r="B134" s="40"/>
      <c r="C134" s="219" t="s">
        <v>207</v>
      </c>
      <c r="D134" s="219" t="s">
        <v>177</v>
      </c>
      <c r="E134" s="220" t="s">
        <v>4863</v>
      </c>
      <c r="F134" s="221" t="s">
        <v>4864</v>
      </c>
      <c r="G134" s="222" t="s">
        <v>2748</v>
      </c>
      <c r="H134" s="223">
        <v>4</v>
      </c>
      <c r="I134" s="224"/>
      <c r="J134" s="225">
        <f>ROUND(I134*H134,2)</f>
        <v>0</v>
      </c>
      <c r="K134" s="221" t="s">
        <v>1</v>
      </c>
      <c r="L134" s="45"/>
      <c r="M134" s="226" t="s">
        <v>1</v>
      </c>
      <c r="N134" s="227" t="s">
        <v>41</v>
      </c>
      <c r="O134" s="92"/>
      <c r="P134" s="228">
        <f>O134*H134</f>
        <v>0</v>
      </c>
      <c r="Q134" s="228">
        <v>0</v>
      </c>
      <c r="R134" s="228">
        <f>Q134*H134</f>
        <v>0</v>
      </c>
      <c r="S134" s="228">
        <v>0</v>
      </c>
      <c r="T134" s="229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0" t="s">
        <v>182</v>
      </c>
      <c r="AT134" s="230" t="s">
        <v>177</v>
      </c>
      <c r="AU134" s="230" t="s">
        <v>84</v>
      </c>
      <c r="AY134" s="18" t="s">
        <v>175</v>
      </c>
      <c r="BE134" s="231">
        <f>IF(N134="základní",J134,0)</f>
        <v>0</v>
      </c>
      <c r="BF134" s="231">
        <f>IF(N134="snížená",J134,0)</f>
        <v>0</v>
      </c>
      <c r="BG134" s="231">
        <f>IF(N134="zákl. přenesená",J134,0)</f>
        <v>0</v>
      </c>
      <c r="BH134" s="231">
        <f>IF(N134="sníž. přenesená",J134,0)</f>
        <v>0</v>
      </c>
      <c r="BI134" s="231">
        <f>IF(N134="nulová",J134,0)</f>
        <v>0</v>
      </c>
      <c r="BJ134" s="18" t="s">
        <v>84</v>
      </c>
      <c r="BK134" s="231">
        <f>ROUND(I134*H134,2)</f>
        <v>0</v>
      </c>
      <c r="BL134" s="18" t="s">
        <v>182</v>
      </c>
      <c r="BM134" s="230" t="s">
        <v>246</v>
      </c>
    </row>
    <row r="135" s="2" customFormat="1">
      <c r="A135" s="39"/>
      <c r="B135" s="40"/>
      <c r="C135" s="41"/>
      <c r="D135" s="234" t="s">
        <v>266</v>
      </c>
      <c r="E135" s="41"/>
      <c r="F135" s="275" t="s">
        <v>4854</v>
      </c>
      <c r="G135" s="41"/>
      <c r="H135" s="41"/>
      <c r="I135" s="276"/>
      <c r="J135" s="41"/>
      <c r="K135" s="41"/>
      <c r="L135" s="45"/>
      <c r="M135" s="277"/>
      <c r="N135" s="278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266</v>
      </c>
      <c r="AU135" s="18" t="s">
        <v>84</v>
      </c>
    </row>
    <row r="136" s="2" customFormat="1" ht="16.5" customHeight="1">
      <c r="A136" s="39"/>
      <c r="B136" s="40"/>
      <c r="C136" s="219" t="s">
        <v>211</v>
      </c>
      <c r="D136" s="219" t="s">
        <v>177</v>
      </c>
      <c r="E136" s="220" t="s">
        <v>4865</v>
      </c>
      <c r="F136" s="221" t="s">
        <v>4866</v>
      </c>
      <c r="G136" s="222" t="s">
        <v>2748</v>
      </c>
      <c r="H136" s="223">
        <v>7</v>
      </c>
      <c r="I136" s="224"/>
      <c r="J136" s="225">
        <f>ROUND(I136*H136,2)</f>
        <v>0</v>
      </c>
      <c r="K136" s="221" t="s">
        <v>1</v>
      </c>
      <c r="L136" s="45"/>
      <c r="M136" s="226" t="s">
        <v>1</v>
      </c>
      <c r="N136" s="227" t="s">
        <v>41</v>
      </c>
      <c r="O136" s="92"/>
      <c r="P136" s="228">
        <f>O136*H136</f>
        <v>0</v>
      </c>
      <c r="Q136" s="228">
        <v>0</v>
      </c>
      <c r="R136" s="228">
        <f>Q136*H136</f>
        <v>0</v>
      </c>
      <c r="S136" s="228">
        <v>0</v>
      </c>
      <c r="T136" s="229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0" t="s">
        <v>182</v>
      </c>
      <c r="AT136" s="230" t="s">
        <v>177</v>
      </c>
      <c r="AU136" s="230" t="s">
        <v>84</v>
      </c>
      <c r="AY136" s="18" t="s">
        <v>175</v>
      </c>
      <c r="BE136" s="231">
        <f>IF(N136="základní",J136,0)</f>
        <v>0</v>
      </c>
      <c r="BF136" s="231">
        <f>IF(N136="snížená",J136,0)</f>
        <v>0</v>
      </c>
      <c r="BG136" s="231">
        <f>IF(N136="zákl. přenesená",J136,0)</f>
        <v>0</v>
      </c>
      <c r="BH136" s="231">
        <f>IF(N136="sníž. přenesená",J136,0)</f>
        <v>0</v>
      </c>
      <c r="BI136" s="231">
        <f>IF(N136="nulová",J136,0)</f>
        <v>0</v>
      </c>
      <c r="BJ136" s="18" t="s">
        <v>84</v>
      </c>
      <c r="BK136" s="231">
        <f>ROUND(I136*H136,2)</f>
        <v>0</v>
      </c>
      <c r="BL136" s="18" t="s">
        <v>182</v>
      </c>
      <c r="BM136" s="230" t="s">
        <v>262</v>
      </c>
    </row>
    <row r="137" s="2" customFormat="1">
      <c r="A137" s="39"/>
      <c r="B137" s="40"/>
      <c r="C137" s="41"/>
      <c r="D137" s="234" t="s">
        <v>266</v>
      </c>
      <c r="E137" s="41"/>
      <c r="F137" s="275" t="s">
        <v>4854</v>
      </c>
      <c r="G137" s="41"/>
      <c r="H137" s="41"/>
      <c r="I137" s="276"/>
      <c r="J137" s="41"/>
      <c r="K137" s="41"/>
      <c r="L137" s="45"/>
      <c r="M137" s="277"/>
      <c r="N137" s="27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266</v>
      </c>
      <c r="AU137" s="18" t="s">
        <v>84</v>
      </c>
    </row>
    <row r="138" s="2" customFormat="1" ht="24.15" customHeight="1">
      <c r="A138" s="39"/>
      <c r="B138" s="40"/>
      <c r="C138" s="219" t="s">
        <v>216</v>
      </c>
      <c r="D138" s="219" t="s">
        <v>177</v>
      </c>
      <c r="E138" s="220" t="s">
        <v>4867</v>
      </c>
      <c r="F138" s="221" t="s">
        <v>4868</v>
      </c>
      <c r="G138" s="222" t="s">
        <v>2748</v>
      </c>
      <c r="H138" s="223">
        <v>48</v>
      </c>
      <c r="I138" s="224"/>
      <c r="J138" s="225">
        <f>ROUND(I138*H138,2)</f>
        <v>0</v>
      </c>
      <c r="K138" s="221" t="s">
        <v>1</v>
      </c>
      <c r="L138" s="45"/>
      <c r="M138" s="226" t="s">
        <v>1</v>
      </c>
      <c r="N138" s="227" t="s">
        <v>41</v>
      </c>
      <c r="O138" s="92"/>
      <c r="P138" s="228">
        <f>O138*H138</f>
        <v>0</v>
      </c>
      <c r="Q138" s="228">
        <v>0</v>
      </c>
      <c r="R138" s="228">
        <f>Q138*H138</f>
        <v>0</v>
      </c>
      <c r="S138" s="228">
        <v>0</v>
      </c>
      <c r="T138" s="229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0" t="s">
        <v>182</v>
      </c>
      <c r="AT138" s="230" t="s">
        <v>177</v>
      </c>
      <c r="AU138" s="230" t="s">
        <v>84</v>
      </c>
      <c r="AY138" s="18" t="s">
        <v>175</v>
      </c>
      <c r="BE138" s="231">
        <f>IF(N138="základní",J138,0)</f>
        <v>0</v>
      </c>
      <c r="BF138" s="231">
        <f>IF(N138="snížená",J138,0)</f>
        <v>0</v>
      </c>
      <c r="BG138" s="231">
        <f>IF(N138="zákl. přenesená",J138,0)</f>
        <v>0</v>
      </c>
      <c r="BH138" s="231">
        <f>IF(N138="sníž. přenesená",J138,0)</f>
        <v>0</v>
      </c>
      <c r="BI138" s="231">
        <f>IF(N138="nulová",J138,0)</f>
        <v>0</v>
      </c>
      <c r="BJ138" s="18" t="s">
        <v>84</v>
      </c>
      <c r="BK138" s="231">
        <f>ROUND(I138*H138,2)</f>
        <v>0</v>
      </c>
      <c r="BL138" s="18" t="s">
        <v>182</v>
      </c>
      <c r="BM138" s="230" t="s">
        <v>281</v>
      </c>
    </row>
    <row r="139" s="2" customFormat="1">
      <c r="A139" s="39"/>
      <c r="B139" s="40"/>
      <c r="C139" s="41"/>
      <c r="D139" s="234" t="s">
        <v>266</v>
      </c>
      <c r="E139" s="41"/>
      <c r="F139" s="275" t="s">
        <v>4854</v>
      </c>
      <c r="G139" s="41"/>
      <c r="H139" s="41"/>
      <c r="I139" s="276"/>
      <c r="J139" s="41"/>
      <c r="K139" s="41"/>
      <c r="L139" s="45"/>
      <c r="M139" s="277"/>
      <c r="N139" s="278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266</v>
      </c>
      <c r="AU139" s="18" t="s">
        <v>84</v>
      </c>
    </row>
    <row r="140" s="12" customFormat="1" ht="25.92" customHeight="1">
      <c r="A140" s="12"/>
      <c r="B140" s="203"/>
      <c r="C140" s="204"/>
      <c r="D140" s="205" t="s">
        <v>75</v>
      </c>
      <c r="E140" s="206" t="s">
        <v>3978</v>
      </c>
      <c r="F140" s="206" t="s">
        <v>4869</v>
      </c>
      <c r="G140" s="204"/>
      <c r="H140" s="204"/>
      <c r="I140" s="207"/>
      <c r="J140" s="208">
        <f>BK140</f>
        <v>0</v>
      </c>
      <c r="K140" s="204"/>
      <c r="L140" s="209"/>
      <c r="M140" s="210"/>
      <c r="N140" s="211"/>
      <c r="O140" s="211"/>
      <c r="P140" s="212">
        <f>SUM(P141:P173)</f>
        <v>0</v>
      </c>
      <c r="Q140" s="211"/>
      <c r="R140" s="212">
        <f>SUM(R141:R173)</f>
        <v>0</v>
      </c>
      <c r="S140" s="211"/>
      <c r="T140" s="213">
        <f>SUM(T141:T173)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4" t="s">
        <v>84</v>
      </c>
      <c r="AT140" s="215" t="s">
        <v>75</v>
      </c>
      <c r="AU140" s="215" t="s">
        <v>76</v>
      </c>
      <c r="AY140" s="214" t="s">
        <v>175</v>
      </c>
      <c r="BK140" s="216">
        <f>SUM(BK141:BK173)</f>
        <v>0</v>
      </c>
    </row>
    <row r="141" s="2" customFormat="1" ht="16.5" customHeight="1">
      <c r="A141" s="39"/>
      <c r="B141" s="40"/>
      <c r="C141" s="219" t="s">
        <v>221</v>
      </c>
      <c r="D141" s="219" t="s">
        <v>177</v>
      </c>
      <c r="E141" s="220" t="s">
        <v>4870</v>
      </c>
      <c r="F141" s="221" t="s">
        <v>4871</v>
      </c>
      <c r="G141" s="222" t="s">
        <v>437</v>
      </c>
      <c r="H141" s="223">
        <v>85</v>
      </c>
      <c r="I141" s="224"/>
      <c r="J141" s="225">
        <f>ROUND(I141*H141,2)</f>
        <v>0</v>
      </c>
      <c r="K141" s="221" t="s">
        <v>1</v>
      </c>
      <c r="L141" s="45"/>
      <c r="M141" s="226" t="s">
        <v>1</v>
      </c>
      <c r="N141" s="227" t="s">
        <v>41</v>
      </c>
      <c r="O141" s="92"/>
      <c r="P141" s="228">
        <f>O141*H141</f>
        <v>0</v>
      </c>
      <c r="Q141" s="228">
        <v>0</v>
      </c>
      <c r="R141" s="228">
        <f>Q141*H141</f>
        <v>0</v>
      </c>
      <c r="S141" s="228">
        <v>0</v>
      </c>
      <c r="T141" s="229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0" t="s">
        <v>182</v>
      </c>
      <c r="AT141" s="230" t="s">
        <v>177</v>
      </c>
      <c r="AU141" s="230" t="s">
        <v>84</v>
      </c>
      <c r="AY141" s="18" t="s">
        <v>175</v>
      </c>
      <c r="BE141" s="231">
        <f>IF(N141="základní",J141,0)</f>
        <v>0</v>
      </c>
      <c r="BF141" s="231">
        <f>IF(N141="snížená",J141,0)</f>
        <v>0</v>
      </c>
      <c r="BG141" s="231">
        <f>IF(N141="zákl. přenesená",J141,0)</f>
        <v>0</v>
      </c>
      <c r="BH141" s="231">
        <f>IF(N141="sníž. přenesená",J141,0)</f>
        <v>0</v>
      </c>
      <c r="BI141" s="231">
        <f>IF(N141="nulová",J141,0)</f>
        <v>0</v>
      </c>
      <c r="BJ141" s="18" t="s">
        <v>84</v>
      </c>
      <c r="BK141" s="231">
        <f>ROUND(I141*H141,2)</f>
        <v>0</v>
      </c>
      <c r="BL141" s="18" t="s">
        <v>182</v>
      </c>
      <c r="BM141" s="230" t="s">
        <v>294</v>
      </c>
    </row>
    <row r="142" s="2" customFormat="1">
      <c r="A142" s="39"/>
      <c r="B142" s="40"/>
      <c r="C142" s="41"/>
      <c r="D142" s="234" t="s">
        <v>266</v>
      </c>
      <c r="E142" s="41"/>
      <c r="F142" s="275" t="s">
        <v>4854</v>
      </c>
      <c r="G142" s="41"/>
      <c r="H142" s="41"/>
      <c r="I142" s="276"/>
      <c r="J142" s="41"/>
      <c r="K142" s="41"/>
      <c r="L142" s="45"/>
      <c r="M142" s="277"/>
      <c r="N142" s="278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266</v>
      </c>
      <c r="AU142" s="18" t="s">
        <v>84</v>
      </c>
    </row>
    <row r="143" s="2" customFormat="1" ht="21.75" customHeight="1">
      <c r="A143" s="39"/>
      <c r="B143" s="40"/>
      <c r="C143" s="219" t="s">
        <v>226</v>
      </c>
      <c r="D143" s="219" t="s">
        <v>177</v>
      </c>
      <c r="E143" s="220" t="s">
        <v>4872</v>
      </c>
      <c r="F143" s="221" t="s">
        <v>4873</v>
      </c>
      <c r="G143" s="222" t="s">
        <v>2748</v>
      </c>
      <c r="H143" s="223">
        <v>21</v>
      </c>
      <c r="I143" s="224"/>
      <c r="J143" s="225">
        <f>ROUND(I143*H143,2)</f>
        <v>0</v>
      </c>
      <c r="K143" s="221" t="s">
        <v>1</v>
      </c>
      <c r="L143" s="45"/>
      <c r="M143" s="226" t="s">
        <v>1</v>
      </c>
      <c r="N143" s="227" t="s">
        <v>41</v>
      </c>
      <c r="O143" s="92"/>
      <c r="P143" s="228">
        <f>O143*H143</f>
        <v>0</v>
      </c>
      <c r="Q143" s="228">
        <v>0</v>
      </c>
      <c r="R143" s="228">
        <f>Q143*H143</f>
        <v>0</v>
      </c>
      <c r="S143" s="228">
        <v>0</v>
      </c>
      <c r="T143" s="229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0" t="s">
        <v>182</v>
      </c>
      <c r="AT143" s="230" t="s">
        <v>177</v>
      </c>
      <c r="AU143" s="230" t="s">
        <v>84</v>
      </c>
      <c r="AY143" s="18" t="s">
        <v>175</v>
      </c>
      <c r="BE143" s="231">
        <f>IF(N143="základní",J143,0)</f>
        <v>0</v>
      </c>
      <c r="BF143" s="231">
        <f>IF(N143="snížená",J143,0)</f>
        <v>0</v>
      </c>
      <c r="BG143" s="231">
        <f>IF(N143="zákl. přenesená",J143,0)</f>
        <v>0</v>
      </c>
      <c r="BH143" s="231">
        <f>IF(N143="sníž. přenesená",J143,0)</f>
        <v>0</v>
      </c>
      <c r="BI143" s="231">
        <f>IF(N143="nulová",J143,0)</f>
        <v>0</v>
      </c>
      <c r="BJ143" s="18" t="s">
        <v>84</v>
      </c>
      <c r="BK143" s="231">
        <f>ROUND(I143*H143,2)</f>
        <v>0</v>
      </c>
      <c r="BL143" s="18" t="s">
        <v>182</v>
      </c>
      <c r="BM143" s="230" t="s">
        <v>302</v>
      </c>
    </row>
    <row r="144" s="2" customFormat="1">
      <c r="A144" s="39"/>
      <c r="B144" s="40"/>
      <c r="C144" s="41"/>
      <c r="D144" s="234" t="s">
        <v>266</v>
      </c>
      <c r="E144" s="41"/>
      <c r="F144" s="275" t="s">
        <v>4854</v>
      </c>
      <c r="G144" s="41"/>
      <c r="H144" s="41"/>
      <c r="I144" s="276"/>
      <c r="J144" s="41"/>
      <c r="K144" s="41"/>
      <c r="L144" s="45"/>
      <c r="M144" s="277"/>
      <c r="N144" s="27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266</v>
      </c>
      <c r="AU144" s="18" t="s">
        <v>84</v>
      </c>
    </row>
    <row r="145" s="2" customFormat="1" ht="16.5" customHeight="1">
      <c r="A145" s="39"/>
      <c r="B145" s="40"/>
      <c r="C145" s="219" t="s">
        <v>231</v>
      </c>
      <c r="D145" s="219" t="s">
        <v>177</v>
      </c>
      <c r="E145" s="220" t="s">
        <v>4874</v>
      </c>
      <c r="F145" s="221" t="s">
        <v>4875</v>
      </c>
      <c r="G145" s="222" t="s">
        <v>2748</v>
      </c>
      <c r="H145" s="223">
        <v>2</v>
      </c>
      <c r="I145" s="224"/>
      <c r="J145" s="225">
        <f>ROUND(I145*H145,2)</f>
        <v>0</v>
      </c>
      <c r="K145" s="221" t="s">
        <v>1</v>
      </c>
      <c r="L145" s="45"/>
      <c r="M145" s="226" t="s">
        <v>1</v>
      </c>
      <c r="N145" s="227" t="s">
        <v>41</v>
      </c>
      <c r="O145" s="92"/>
      <c r="P145" s="228">
        <f>O145*H145</f>
        <v>0</v>
      </c>
      <c r="Q145" s="228">
        <v>0</v>
      </c>
      <c r="R145" s="228">
        <f>Q145*H145</f>
        <v>0</v>
      </c>
      <c r="S145" s="228">
        <v>0</v>
      </c>
      <c r="T145" s="229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0" t="s">
        <v>182</v>
      </c>
      <c r="AT145" s="230" t="s">
        <v>177</v>
      </c>
      <c r="AU145" s="230" t="s">
        <v>84</v>
      </c>
      <c r="AY145" s="18" t="s">
        <v>175</v>
      </c>
      <c r="BE145" s="231">
        <f>IF(N145="základní",J145,0)</f>
        <v>0</v>
      </c>
      <c r="BF145" s="231">
        <f>IF(N145="snížená",J145,0)</f>
        <v>0</v>
      </c>
      <c r="BG145" s="231">
        <f>IF(N145="zákl. přenesená",J145,0)</f>
        <v>0</v>
      </c>
      <c r="BH145" s="231">
        <f>IF(N145="sníž. přenesená",J145,0)</f>
        <v>0</v>
      </c>
      <c r="BI145" s="231">
        <f>IF(N145="nulová",J145,0)</f>
        <v>0</v>
      </c>
      <c r="BJ145" s="18" t="s">
        <v>84</v>
      </c>
      <c r="BK145" s="231">
        <f>ROUND(I145*H145,2)</f>
        <v>0</v>
      </c>
      <c r="BL145" s="18" t="s">
        <v>182</v>
      </c>
      <c r="BM145" s="230" t="s">
        <v>312</v>
      </c>
    </row>
    <row r="146" s="2" customFormat="1">
      <c r="A146" s="39"/>
      <c r="B146" s="40"/>
      <c r="C146" s="41"/>
      <c r="D146" s="234" t="s">
        <v>266</v>
      </c>
      <c r="E146" s="41"/>
      <c r="F146" s="275" t="s">
        <v>4854</v>
      </c>
      <c r="G146" s="41"/>
      <c r="H146" s="41"/>
      <c r="I146" s="276"/>
      <c r="J146" s="41"/>
      <c r="K146" s="41"/>
      <c r="L146" s="45"/>
      <c r="M146" s="277"/>
      <c r="N146" s="278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266</v>
      </c>
      <c r="AU146" s="18" t="s">
        <v>84</v>
      </c>
    </row>
    <row r="147" s="2" customFormat="1" ht="16.5" customHeight="1">
      <c r="A147" s="39"/>
      <c r="B147" s="40"/>
      <c r="C147" s="219" t="s">
        <v>8</v>
      </c>
      <c r="D147" s="219" t="s">
        <v>177</v>
      </c>
      <c r="E147" s="220" t="s">
        <v>4876</v>
      </c>
      <c r="F147" s="221" t="s">
        <v>4877</v>
      </c>
      <c r="G147" s="222" t="s">
        <v>2748</v>
      </c>
      <c r="H147" s="223">
        <v>12</v>
      </c>
      <c r="I147" s="224"/>
      <c r="J147" s="225">
        <f>ROUND(I147*H147,2)</f>
        <v>0</v>
      </c>
      <c r="K147" s="221" t="s">
        <v>1</v>
      </c>
      <c r="L147" s="45"/>
      <c r="M147" s="226" t="s">
        <v>1</v>
      </c>
      <c r="N147" s="227" t="s">
        <v>41</v>
      </c>
      <c r="O147" s="92"/>
      <c r="P147" s="228">
        <f>O147*H147</f>
        <v>0</v>
      </c>
      <c r="Q147" s="228">
        <v>0</v>
      </c>
      <c r="R147" s="228">
        <f>Q147*H147</f>
        <v>0</v>
      </c>
      <c r="S147" s="228">
        <v>0</v>
      </c>
      <c r="T147" s="229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0" t="s">
        <v>182</v>
      </c>
      <c r="AT147" s="230" t="s">
        <v>177</v>
      </c>
      <c r="AU147" s="230" t="s">
        <v>84</v>
      </c>
      <c r="AY147" s="18" t="s">
        <v>175</v>
      </c>
      <c r="BE147" s="231">
        <f>IF(N147="základní",J147,0)</f>
        <v>0</v>
      </c>
      <c r="BF147" s="231">
        <f>IF(N147="snížená",J147,0)</f>
        <v>0</v>
      </c>
      <c r="BG147" s="231">
        <f>IF(N147="zákl. přenesená",J147,0)</f>
        <v>0</v>
      </c>
      <c r="BH147" s="231">
        <f>IF(N147="sníž. přenesená",J147,0)</f>
        <v>0</v>
      </c>
      <c r="BI147" s="231">
        <f>IF(N147="nulová",J147,0)</f>
        <v>0</v>
      </c>
      <c r="BJ147" s="18" t="s">
        <v>84</v>
      </c>
      <c r="BK147" s="231">
        <f>ROUND(I147*H147,2)</f>
        <v>0</v>
      </c>
      <c r="BL147" s="18" t="s">
        <v>182</v>
      </c>
      <c r="BM147" s="230" t="s">
        <v>325</v>
      </c>
    </row>
    <row r="148" s="2" customFormat="1">
      <c r="A148" s="39"/>
      <c r="B148" s="40"/>
      <c r="C148" s="41"/>
      <c r="D148" s="234" t="s">
        <v>266</v>
      </c>
      <c r="E148" s="41"/>
      <c r="F148" s="275" t="s">
        <v>4854</v>
      </c>
      <c r="G148" s="41"/>
      <c r="H148" s="41"/>
      <c r="I148" s="276"/>
      <c r="J148" s="41"/>
      <c r="K148" s="41"/>
      <c r="L148" s="45"/>
      <c r="M148" s="277"/>
      <c r="N148" s="27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266</v>
      </c>
      <c r="AU148" s="18" t="s">
        <v>84</v>
      </c>
    </row>
    <row r="149" s="2" customFormat="1" ht="16.5" customHeight="1">
      <c r="A149" s="39"/>
      <c r="B149" s="40"/>
      <c r="C149" s="219" t="s">
        <v>240</v>
      </c>
      <c r="D149" s="219" t="s">
        <v>177</v>
      </c>
      <c r="E149" s="220" t="s">
        <v>4878</v>
      </c>
      <c r="F149" s="221" t="s">
        <v>4879</v>
      </c>
      <c r="G149" s="222" t="s">
        <v>2748</v>
      </c>
      <c r="H149" s="223">
        <v>15</v>
      </c>
      <c r="I149" s="224"/>
      <c r="J149" s="225">
        <f>ROUND(I149*H149,2)</f>
        <v>0</v>
      </c>
      <c r="K149" s="221" t="s">
        <v>1</v>
      </c>
      <c r="L149" s="45"/>
      <c r="M149" s="226" t="s">
        <v>1</v>
      </c>
      <c r="N149" s="227" t="s">
        <v>41</v>
      </c>
      <c r="O149" s="92"/>
      <c r="P149" s="228">
        <f>O149*H149</f>
        <v>0</v>
      </c>
      <c r="Q149" s="228">
        <v>0</v>
      </c>
      <c r="R149" s="228">
        <f>Q149*H149</f>
        <v>0</v>
      </c>
      <c r="S149" s="228">
        <v>0</v>
      </c>
      <c r="T149" s="229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0" t="s">
        <v>182</v>
      </c>
      <c r="AT149" s="230" t="s">
        <v>177</v>
      </c>
      <c r="AU149" s="230" t="s">
        <v>84</v>
      </c>
      <c r="AY149" s="18" t="s">
        <v>175</v>
      </c>
      <c r="BE149" s="231">
        <f>IF(N149="základní",J149,0)</f>
        <v>0</v>
      </c>
      <c r="BF149" s="231">
        <f>IF(N149="snížená",J149,0)</f>
        <v>0</v>
      </c>
      <c r="BG149" s="231">
        <f>IF(N149="zákl. přenesená",J149,0)</f>
        <v>0</v>
      </c>
      <c r="BH149" s="231">
        <f>IF(N149="sníž. přenesená",J149,0)</f>
        <v>0</v>
      </c>
      <c r="BI149" s="231">
        <f>IF(N149="nulová",J149,0)</f>
        <v>0</v>
      </c>
      <c r="BJ149" s="18" t="s">
        <v>84</v>
      </c>
      <c r="BK149" s="231">
        <f>ROUND(I149*H149,2)</f>
        <v>0</v>
      </c>
      <c r="BL149" s="18" t="s">
        <v>182</v>
      </c>
      <c r="BM149" s="230" t="s">
        <v>334</v>
      </c>
    </row>
    <row r="150" s="2" customFormat="1">
      <c r="A150" s="39"/>
      <c r="B150" s="40"/>
      <c r="C150" s="41"/>
      <c r="D150" s="234" t="s">
        <v>266</v>
      </c>
      <c r="E150" s="41"/>
      <c r="F150" s="275" t="s">
        <v>4854</v>
      </c>
      <c r="G150" s="41"/>
      <c r="H150" s="41"/>
      <c r="I150" s="276"/>
      <c r="J150" s="41"/>
      <c r="K150" s="41"/>
      <c r="L150" s="45"/>
      <c r="M150" s="277"/>
      <c r="N150" s="27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266</v>
      </c>
      <c r="AU150" s="18" t="s">
        <v>84</v>
      </c>
    </row>
    <row r="151" s="2" customFormat="1" ht="16.5" customHeight="1">
      <c r="A151" s="39"/>
      <c r="B151" s="40"/>
      <c r="C151" s="219" t="s">
        <v>246</v>
      </c>
      <c r="D151" s="219" t="s">
        <v>177</v>
      </c>
      <c r="E151" s="220" t="s">
        <v>4880</v>
      </c>
      <c r="F151" s="221" t="s">
        <v>4881</v>
      </c>
      <c r="G151" s="222" t="s">
        <v>2748</v>
      </c>
      <c r="H151" s="223">
        <v>14</v>
      </c>
      <c r="I151" s="224"/>
      <c r="J151" s="225">
        <f>ROUND(I151*H151,2)</f>
        <v>0</v>
      </c>
      <c r="K151" s="221" t="s">
        <v>1</v>
      </c>
      <c r="L151" s="45"/>
      <c r="M151" s="226" t="s">
        <v>1</v>
      </c>
      <c r="N151" s="227" t="s">
        <v>41</v>
      </c>
      <c r="O151" s="92"/>
      <c r="P151" s="228">
        <f>O151*H151</f>
        <v>0</v>
      </c>
      <c r="Q151" s="228">
        <v>0</v>
      </c>
      <c r="R151" s="228">
        <f>Q151*H151</f>
        <v>0</v>
      </c>
      <c r="S151" s="228">
        <v>0</v>
      </c>
      <c r="T151" s="229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0" t="s">
        <v>182</v>
      </c>
      <c r="AT151" s="230" t="s">
        <v>177</v>
      </c>
      <c r="AU151" s="230" t="s">
        <v>84</v>
      </c>
      <c r="AY151" s="18" t="s">
        <v>175</v>
      </c>
      <c r="BE151" s="231">
        <f>IF(N151="základní",J151,0)</f>
        <v>0</v>
      </c>
      <c r="BF151" s="231">
        <f>IF(N151="snížená",J151,0)</f>
        <v>0</v>
      </c>
      <c r="BG151" s="231">
        <f>IF(N151="zákl. přenesená",J151,0)</f>
        <v>0</v>
      </c>
      <c r="BH151" s="231">
        <f>IF(N151="sníž. přenesená",J151,0)</f>
        <v>0</v>
      </c>
      <c r="BI151" s="231">
        <f>IF(N151="nulová",J151,0)</f>
        <v>0</v>
      </c>
      <c r="BJ151" s="18" t="s">
        <v>84</v>
      </c>
      <c r="BK151" s="231">
        <f>ROUND(I151*H151,2)</f>
        <v>0</v>
      </c>
      <c r="BL151" s="18" t="s">
        <v>182</v>
      </c>
      <c r="BM151" s="230" t="s">
        <v>351</v>
      </c>
    </row>
    <row r="152" s="2" customFormat="1">
      <c r="A152" s="39"/>
      <c r="B152" s="40"/>
      <c r="C152" s="41"/>
      <c r="D152" s="234" t="s">
        <v>266</v>
      </c>
      <c r="E152" s="41"/>
      <c r="F152" s="275" t="s">
        <v>4854</v>
      </c>
      <c r="G152" s="41"/>
      <c r="H152" s="41"/>
      <c r="I152" s="276"/>
      <c r="J152" s="41"/>
      <c r="K152" s="41"/>
      <c r="L152" s="45"/>
      <c r="M152" s="277"/>
      <c r="N152" s="27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266</v>
      </c>
      <c r="AU152" s="18" t="s">
        <v>84</v>
      </c>
    </row>
    <row r="153" s="2" customFormat="1" ht="16.5" customHeight="1">
      <c r="A153" s="39"/>
      <c r="B153" s="40"/>
      <c r="C153" s="219" t="s">
        <v>252</v>
      </c>
      <c r="D153" s="219" t="s">
        <v>177</v>
      </c>
      <c r="E153" s="220" t="s">
        <v>4882</v>
      </c>
      <c r="F153" s="221" t="s">
        <v>4883</v>
      </c>
      <c r="G153" s="222" t="s">
        <v>2748</v>
      </c>
      <c r="H153" s="223">
        <v>61</v>
      </c>
      <c r="I153" s="224"/>
      <c r="J153" s="225">
        <f>ROUND(I153*H153,2)</f>
        <v>0</v>
      </c>
      <c r="K153" s="221" t="s">
        <v>1</v>
      </c>
      <c r="L153" s="45"/>
      <c r="M153" s="226" t="s">
        <v>1</v>
      </c>
      <c r="N153" s="227" t="s">
        <v>41</v>
      </c>
      <c r="O153" s="92"/>
      <c r="P153" s="228">
        <f>O153*H153</f>
        <v>0</v>
      </c>
      <c r="Q153" s="228">
        <v>0</v>
      </c>
      <c r="R153" s="228">
        <f>Q153*H153</f>
        <v>0</v>
      </c>
      <c r="S153" s="228">
        <v>0</v>
      </c>
      <c r="T153" s="229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0" t="s">
        <v>182</v>
      </c>
      <c r="AT153" s="230" t="s">
        <v>177</v>
      </c>
      <c r="AU153" s="230" t="s">
        <v>84</v>
      </c>
      <c r="AY153" s="18" t="s">
        <v>175</v>
      </c>
      <c r="BE153" s="231">
        <f>IF(N153="základní",J153,0)</f>
        <v>0</v>
      </c>
      <c r="BF153" s="231">
        <f>IF(N153="snížená",J153,0)</f>
        <v>0</v>
      </c>
      <c r="BG153" s="231">
        <f>IF(N153="zákl. přenesená",J153,0)</f>
        <v>0</v>
      </c>
      <c r="BH153" s="231">
        <f>IF(N153="sníž. přenesená",J153,0)</f>
        <v>0</v>
      </c>
      <c r="BI153" s="231">
        <f>IF(N153="nulová",J153,0)</f>
        <v>0</v>
      </c>
      <c r="BJ153" s="18" t="s">
        <v>84</v>
      </c>
      <c r="BK153" s="231">
        <f>ROUND(I153*H153,2)</f>
        <v>0</v>
      </c>
      <c r="BL153" s="18" t="s">
        <v>182</v>
      </c>
      <c r="BM153" s="230" t="s">
        <v>372</v>
      </c>
    </row>
    <row r="154" s="2" customFormat="1">
      <c r="A154" s="39"/>
      <c r="B154" s="40"/>
      <c r="C154" s="41"/>
      <c r="D154" s="234" t="s">
        <v>266</v>
      </c>
      <c r="E154" s="41"/>
      <c r="F154" s="275" t="s">
        <v>4854</v>
      </c>
      <c r="G154" s="41"/>
      <c r="H154" s="41"/>
      <c r="I154" s="276"/>
      <c r="J154" s="41"/>
      <c r="K154" s="41"/>
      <c r="L154" s="45"/>
      <c r="M154" s="277"/>
      <c r="N154" s="27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266</v>
      </c>
      <c r="AU154" s="18" t="s">
        <v>84</v>
      </c>
    </row>
    <row r="155" s="2" customFormat="1" ht="16.5" customHeight="1">
      <c r="A155" s="39"/>
      <c r="B155" s="40"/>
      <c r="C155" s="219" t="s">
        <v>262</v>
      </c>
      <c r="D155" s="219" t="s">
        <v>177</v>
      </c>
      <c r="E155" s="220" t="s">
        <v>4884</v>
      </c>
      <c r="F155" s="221" t="s">
        <v>4885</v>
      </c>
      <c r="G155" s="222" t="s">
        <v>2748</v>
      </c>
      <c r="H155" s="223">
        <v>4</v>
      </c>
      <c r="I155" s="224"/>
      <c r="J155" s="225">
        <f>ROUND(I155*H155,2)</f>
        <v>0</v>
      </c>
      <c r="K155" s="221" t="s">
        <v>1</v>
      </c>
      <c r="L155" s="45"/>
      <c r="M155" s="226" t="s">
        <v>1</v>
      </c>
      <c r="N155" s="227" t="s">
        <v>41</v>
      </c>
      <c r="O155" s="92"/>
      <c r="P155" s="228">
        <f>O155*H155</f>
        <v>0</v>
      </c>
      <c r="Q155" s="228">
        <v>0</v>
      </c>
      <c r="R155" s="228">
        <f>Q155*H155</f>
        <v>0</v>
      </c>
      <c r="S155" s="228">
        <v>0</v>
      </c>
      <c r="T155" s="229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0" t="s">
        <v>182</v>
      </c>
      <c r="AT155" s="230" t="s">
        <v>177</v>
      </c>
      <c r="AU155" s="230" t="s">
        <v>84</v>
      </c>
      <c r="AY155" s="18" t="s">
        <v>175</v>
      </c>
      <c r="BE155" s="231">
        <f>IF(N155="základní",J155,0)</f>
        <v>0</v>
      </c>
      <c r="BF155" s="231">
        <f>IF(N155="snížená",J155,0)</f>
        <v>0</v>
      </c>
      <c r="BG155" s="231">
        <f>IF(N155="zákl. přenesená",J155,0)</f>
        <v>0</v>
      </c>
      <c r="BH155" s="231">
        <f>IF(N155="sníž. přenesená",J155,0)</f>
        <v>0</v>
      </c>
      <c r="BI155" s="231">
        <f>IF(N155="nulová",J155,0)</f>
        <v>0</v>
      </c>
      <c r="BJ155" s="18" t="s">
        <v>84</v>
      </c>
      <c r="BK155" s="231">
        <f>ROUND(I155*H155,2)</f>
        <v>0</v>
      </c>
      <c r="BL155" s="18" t="s">
        <v>182</v>
      </c>
      <c r="BM155" s="230" t="s">
        <v>386</v>
      </c>
    </row>
    <row r="156" s="2" customFormat="1">
      <c r="A156" s="39"/>
      <c r="B156" s="40"/>
      <c r="C156" s="41"/>
      <c r="D156" s="234" t="s">
        <v>266</v>
      </c>
      <c r="E156" s="41"/>
      <c r="F156" s="275" t="s">
        <v>4854</v>
      </c>
      <c r="G156" s="41"/>
      <c r="H156" s="41"/>
      <c r="I156" s="276"/>
      <c r="J156" s="41"/>
      <c r="K156" s="41"/>
      <c r="L156" s="45"/>
      <c r="M156" s="277"/>
      <c r="N156" s="278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266</v>
      </c>
      <c r="AU156" s="18" t="s">
        <v>84</v>
      </c>
    </row>
    <row r="157" s="2" customFormat="1" ht="24.15" customHeight="1">
      <c r="A157" s="39"/>
      <c r="B157" s="40"/>
      <c r="C157" s="219" t="s">
        <v>273</v>
      </c>
      <c r="D157" s="219" t="s">
        <v>177</v>
      </c>
      <c r="E157" s="220" t="s">
        <v>4886</v>
      </c>
      <c r="F157" s="221" t="s">
        <v>4887</v>
      </c>
      <c r="G157" s="222" t="s">
        <v>4396</v>
      </c>
      <c r="H157" s="223">
        <v>4</v>
      </c>
      <c r="I157" s="224"/>
      <c r="J157" s="225">
        <f>ROUND(I157*H157,2)</f>
        <v>0</v>
      </c>
      <c r="K157" s="221" t="s">
        <v>1</v>
      </c>
      <c r="L157" s="45"/>
      <c r="M157" s="226" t="s">
        <v>1</v>
      </c>
      <c r="N157" s="227" t="s">
        <v>41</v>
      </c>
      <c r="O157" s="92"/>
      <c r="P157" s="228">
        <f>O157*H157</f>
        <v>0</v>
      </c>
      <c r="Q157" s="228">
        <v>0</v>
      </c>
      <c r="R157" s="228">
        <f>Q157*H157</f>
        <v>0</v>
      </c>
      <c r="S157" s="228">
        <v>0</v>
      </c>
      <c r="T157" s="229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0" t="s">
        <v>182</v>
      </c>
      <c r="AT157" s="230" t="s">
        <v>177</v>
      </c>
      <c r="AU157" s="230" t="s">
        <v>84</v>
      </c>
      <c r="AY157" s="18" t="s">
        <v>175</v>
      </c>
      <c r="BE157" s="231">
        <f>IF(N157="základní",J157,0)</f>
        <v>0</v>
      </c>
      <c r="BF157" s="231">
        <f>IF(N157="snížená",J157,0)</f>
        <v>0</v>
      </c>
      <c r="BG157" s="231">
        <f>IF(N157="zákl. přenesená",J157,0)</f>
        <v>0</v>
      </c>
      <c r="BH157" s="231">
        <f>IF(N157="sníž. přenesená",J157,0)</f>
        <v>0</v>
      </c>
      <c r="BI157" s="231">
        <f>IF(N157="nulová",J157,0)</f>
        <v>0</v>
      </c>
      <c r="BJ157" s="18" t="s">
        <v>84</v>
      </c>
      <c r="BK157" s="231">
        <f>ROUND(I157*H157,2)</f>
        <v>0</v>
      </c>
      <c r="BL157" s="18" t="s">
        <v>182</v>
      </c>
      <c r="BM157" s="230" t="s">
        <v>430</v>
      </c>
    </row>
    <row r="158" s="2" customFormat="1">
      <c r="A158" s="39"/>
      <c r="B158" s="40"/>
      <c r="C158" s="41"/>
      <c r="D158" s="234" t="s">
        <v>266</v>
      </c>
      <c r="E158" s="41"/>
      <c r="F158" s="275" t="s">
        <v>4854</v>
      </c>
      <c r="G158" s="41"/>
      <c r="H158" s="41"/>
      <c r="I158" s="276"/>
      <c r="J158" s="41"/>
      <c r="K158" s="41"/>
      <c r="L158" s="45"/>
      <c r="M158" s="277"/>
      <c r="N158" s="278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266</v>
      </c>
      <c r="AU158" s="18" t="s">
        <v>84</v>
      </c>
    </row>
    <row r="159" s="2" customFormat="1" ht="16.5" customHeight="1">
      <c r="A159" s="39"/>
      <c r="B159" s="40"/>
      <c r="C159" s="219" t="s">
        <v>281</v>
      </c>
      <c r="D159" s="219" t="s">
        <v>177</v>
      </c>
      <c r="E159" s="220" t="s">
        <v>4888</v>
      </c>
      <c r="F159" s="221" t="s">
        <v>4889</v>
      </c>
      <c r="G159" s="222" t="s">
        <v>2748</v>
      </c>
      <c r="H159" s="223">
        <v>4</v>
      </c>
      <c r="I159" s="224"/>
      <c r="J159" s="225">
        <f>ROUND(I159*H159,2)</f>
        <v>0</v>
      </c>
      <c r="K159" s="221" t="s">
        <v>1</v>
      </c>
      <c r="L159" s="45"/>
      <c r="M159" s="226" t="s">
        <v>1</v>
      </c>
      <c r="N159" s="227" t="s">
        <v>41</v>
      </c>
      <c r="O159" s="92"/>
      <c r="P159" s="228">
        <f>O159*H159</f>
        <v>0</v>
      </c>
      <c r="Q159" s="228">
        <v>0</v>
      </c>
      <c r="R159" s="228">
        <f>Q159*H159</f>
        <v>0</v>
      </c>
      <c r="S159" s="228">
        <v>0</v>
      </c>
      <c r="T159" s="229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0" t="s">
        <v>182</v>
      </c>
      <c r="AT159" s="230" t="s">
        <v>177</v>
      </c>
      <c r="AU159" s="230" t="s">
        <v>84</v>
      </c>
      <c r="AY159" s="18" t="s">
        <v>175</v>
      </c>
      <c r="BE159" s="231">
        <f>IF(N159="základní",J159,0)</f>
        <v>0</v>
      </c>
      <c r="BF159" s="231">
        <f>IF(N159="snížená",J159,0)</f>
        <v>0</v>
      </c>
      <c r="BG159" s="231">
        <f>IF(N159="zákl. přenesená",J159,0)</f>
        <v>0</v>
      </c>
      <c r="BH159" s="231">
        <f>IF(N159="sníž. přenesená",J159,0)</f>
        <v>0</v>
      </c>
      <c r="BI159" s="231">
        <f>IF(N159="nulová",J159,0)</f>
        <v>0</v>
      </c>
      <c r="BJ159" s="18" t="s">
        <v>84</v>
      </c>
      <c r="BK159" s="231">
        <f>ROUND(I159*H159,2)</f>
        <v>0</v>
      </c>
      <c r="BL159" s="18" t="s">
        <v>182</v>
      </c>
      <c r="BM159" s="230" t="s">
        <v>440</v>
      </c>
    </row>
    <row r="160" s="2" customFormat="1" ht="24.15" customHeight="1">
      <c r="A160" s="39"/>
      <c r="B160" s="40"/>
      <c r="C160" s="219" t="s">
        <v>289</v>
      </c>
      <c r="D160" s="219" t="s">
        <v>177</v>
      </c>
      <c r="E160" s="220" t="s">
        <v>4890</v>
      </c>
      <c r="F160" s="221" t="s">
        <v>4891</v>
      </c>
      <c r="G160" s="222" t="s">
        <v>2748</v>
      </c>
      <c r="H160" s="223">
        <v>210</v>
      </c>
      <c r="I160" s="224"/>
      <c r="J160" s="225">
        <f>ROUND(I160*H160,2)</f>
        <v>0</v>
      </c>
      <c r="K160" s="221" t="s">
        <v>1</v>
      </c>
      <c r="L160" s="45"/>
      <c r="M160" s="226" t="s">
        <v>1</v>
      </c>
      <c r="N160" s="227" t="s">
        <v>41</v>
      </c>
      <c r="O160" s="92"/>
      <c r="P160" s="228">
        <f>O160*H160</f>
        <v>0</v>
      </c>
      <c r="Q160" s="228">
        <v>0</v>
      </c>
      <c r="R160" s="228">
        <f>Q160*H160</f>
        <v>0</v>
      </c>
      <c r="S160" s="228">
        <v>0</v>
      </c>
      <c r="T160" s="229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0" t="s">
        <v>182</v>
      </c>
      <c r="AT160" s="230" t="s">
        <v>177</v>
      </c>
      <c r="AU160" s="230" t="s">
        <v>84</v>
      </c>
      <c r="AY160" s="18" t="s">
        <v>175</v>
      </c>
      <c r="BE160" s="231">
        <f>IF(N160="základní",J160,0)</f>
        <v>0</v>
      </c>
      <c r="BF160" s="231">
        <f>IF(N160="snížená",J160,0)</f>
        <v>0</v>
      </c>
      <c r="BG160" s="231">
        <f>IF(N160="zákl. přenesená",J160,0)</f>
        <v>0</v>
      </c>
      <c r="BH160" s="231">
        <f>IF(N160="sníž. přenesená",J160,0)</f>
        <v>0</v>
      </c>
      <c r="BI160" s="231">
        <f>IF(N160="nulová",J160,0)</f>
        <v>0</v>
      </c>
      <c r="BJ160" s="18" t="s">
        <v>84</v>
      </c>
      <c r="BK160" s="231">
        <f>ROUND(I160*H160,2)</f>
        <v>0</v>
      </c>
      <c r="BL160" s="18" t="s">
        <v>182</v>
      </c>
      <c r="BM160" s="230" t="s">
        <v>452</v>
      </c>
    </row>
    <row r="161" s="2" customFormat="1">
      <c r="A161" s="39"/>
      <c r="B161" s="40"/>
      <c r="C161" s="41"/>
      <c r="D161" s="234" t="s">
        <v>266</v>
      </c>
      <c r="E161" s="41"/>
      <c r="F161" s="275" t="s">
        <v>4854</v>
      </c>
      <c r="G161" s="41"/>
      <c r="H161" s="41"/>
      <c r="I161" s="276"/>
      <c r="J161" s="41"/>
      <c r="K161" s="41"/>
      <c r="L161" s="45"/>
      <c r="M161" s="277"/>
      <c r="N161" s="278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266</v>
      </c>
      <c r="AU161" s="18" t="s">
        <v>84</v>
      </c>
    </row>
    <row r="162" s="2" customFormat="1" ht="24.15" customHeight="1">
      <c r="A162" s="39"/>
      <c r="B162" s="40"/>
      <c r="C162" s="219" t="s">
        <v>294</v>
      </c>
      <c r="D162" s="219" t="s">
        <v>177</v>
      </c>
      <c r="E162" s="220" t="s">
        <v>4892</v>
      </c>
      <c r="F162" s="221" t="s">
        <v>4893</v>
      </c>
      <c r="G162" s="222" t="s">
        <v>437</v>
      </c>
      <c r="H162" s="223">
        <v>240</v>
      </c>
      <c r="I162" s="224"/>
      <c r="J162" s="225">
        <f>ROUND(I162*H162,2)</f>
        <v>0</v>
      </c>
      <c r="K162" s="221" t="s">
        <v>1</v>
      </c>
      <c r="L162" s="45"/>
      <c r="M162" s="226" t="s">
        <v>1</v>
      </c>
      <c r="N162" s="227" t="s">
        <v>41</v>
      </c>
      <c r="O162" s="92"/>
      <c r="P162" s="228">
        <f>O162*H162</f>
        <v>0</v>
      </c>
      <c r="Q162" s="228">
        <v>0</v>
      </c>
      <c r="R162" s="228">
        <f>Q162*H162</f>
        <v>0</v>
      </c>
      <c r="S162" s="228">
        <v>0</v>
      </c>
      <c r="T162" s="229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0" t="s">
        <v>182</v>
      </c>
      <c r="AT162" s="230" t="s">
        <v>177</v>
      </c>
      <c r="AU162" s="230" t="s">
        <v>84</v>
      </c>
      <c r="AY162" s="18" t="s">
        <v>175</v>
      </c>
      <c r="BE162" s="231">
        <f>IF(N162="základní",J162,0)</f>
        <v>0</v>
      </c>
      <c r="BF162" s="231">
        <f>IF(N162="snížená",J162,0)</f>
        <v>0</v>
      </c>
      <c r="BG162" s="231">
        <f>IF(N162="zákl. přenesená",J162,0)</f>
        <v>0</v>
      </c>
      <c r="BH162" s="231">
        <f>IF(N162="sníž. přenesená",J162,0)</f>
        <v>0</v>
      </c>
      <c r="BI162" s="231">
        <f>IF(N162="nulová",J162,0)</f>
        <v>0</v>
      </c>
      <c r="BJ162" s="18" t="s">
        <v>84</v>
      </c>
      <c r="BK162" s="231">
        <f>ROUND(I162*H162,2)</f>
        <v>0</v>
      </c>
      <c r="BL162" s="18" t="s">
        <v>182</v>
      </c>
      <c r="BM162" s="230" t="s">
        <v>462</v>
      </c>
    </row>
    <row r="163" s="2" customFormat="1">
      <c r="A163" s="39"/>
      <c r="B163" s="40"/>
      <c r="C163" s="41"/>
      <c r="D163" s="234" t="s">
        <v>266</v>
      </c>
      <c r="E163" s="41"/>
      <c r="F163" s="275" t="s">
        <v>4854</v>
      </c>
      <c r="G163" s="41"/>
      <c r="H163" s="41"/>
      <c r="I163" s="276"/>
      <c r="J163" s="41"/>
      <c r="K163" s="41"/>
      <c r="L163" s="45"/>
      <c r="M163" s="277"/>
      <c r="N163" s="278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266</v>
      </c>
      <c r="AU163" s="18" t="s">
        <v>84</v>
      </c>
    </row>
    <row r="164" s="2" customFormat="1" ht="24.15" customHeight="1">
      <c r="A164" s="39"/>
      <c r="B164" s="40"/>
      <c r="C164" s="219" t="s">
        <v>7</v>
      </c>
      <c r="D164" s="219" t="s">
        <v>177</v>
      </c>
      <c r="E164" s="220" t="s">
        <v>4894</v>
      </c>
      <c r="F164" s="221" t="s">
        <v>4895</v>
      </c>
      <c r="G164" s="222" t="s">
        <v>4396</v>
      </c>
      <c r="H164" s="223">
        <v>8</v>
      </c>
      <c r="I164" s="224"/>
      <c r="J164" s="225">
        <f>ROUND(I164*H164,2)</f>
        <v>0</v>
      </c>
      <c r="K164" s="221" t="s">
        <v>1</v>
      </c>
      <c r="L164" s="45"/>
      <c r="M164" s="226" t="s">
        <v>1</v>
      </c>
      <c r="N164" s="227" t="s">
        <v>41</v>
      </c>
      <c r="O164" s="92"/>
      <c r="P164" s="228">
        <f>O164*H164</f>
        <v>0</v>
      </c>
      <c r="Q164" s="228">
        <v>0</v>
      </c>
      <c r="R164" s="228">
        <f>Q164*H164</f>
        <v>0</v>
      </c>
      <c r="S164" s="228">
        <v>0</v>
      </c>
      <c r="T164" s="229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0" t="s">
        <v>182</v>
      </c>
      <c r="AT164" s="230" t="s">
        <v>177</v>
      </c>
      <c r="AU164" s="230" t="s">
        <v>84</v>
      </c>
      <c r="AY164" s="18" t="s">
        <v>175</v>
      </c>
      <c r="BE164" s="231">
        <f>IF(N164="základní",J164,0)</f>
        <v>0</v>
      </c>
      <c r="BF164" s="231">
        <f>IF(N164="snížená",J164,0)</f>
        <v>0</v>
      </c>
      <c r="BG164" s="231">
        <f>IF(N164="zákl. přenesená",J164,0)</f>
        <v>0</v>
      </c>
      <c r="BH164" s="231">
        <f>IF(N164="sníž. přenesená",J164,0)</f>
        <v>0</v>
      </c>
      <c r="BI164" s="231">
        <f>IF(N164="nulová",J164,0)</f>
        <v>0</v>
      </c>
      <c r="BJ164" s="18" t="s">
        <v>84</v>
      </c>
      <c r="BK164" s="231">
        <f>ROUND(I164*H164,2)</f>
        <v>0</v>
      </c>
      <c r="BL164" s="18" t="s">
        <v>182</v>
      </c>
      <c r="BM164" s="230" t="s">
        <v>470</v>
      </c>
    </row>
    <row r="165" s="2" customFormat="1">
      <c r="A165" s="39"/>
      <c r="B165" s="40"/>
      <c r="C165" s="41"/>
      <c r="D165" s="234" t="s">
        <v>266</v>
      </c>
      <c r="E165" s="41"/>
      <c r="F165" s="275" t="s">
        <v>4854</v>
      </c>
      <c r="G165" s="41"/>
      <c r="H165" s="41"/>
      <c r="I165" s="276"/>
      <c r="J165" s="41"/>
      <c r="K165" s="41"/>
      <c r="L165" s="45"/>
      <c r="M165" s="277"/>
      <c r="N165" s="278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266</v>
      </c>
      <c r="AU165" s="18" t="s">
        <v>84</v>
      </c>
    </row>
    <row r="166" s="2" customFormat="1" ht="21.75" customHeight="1">
      <c r="A166" s="39"/>
      <c r="B166" s="40"/>
      <c r="C166" s="219" t="s">
        <v>302</v>
      </c>
      <c r="D166" s="219" t="s">
        <v>177</v>
      </c>
      <c r="E166" s="220" t="s">
        <v>4896</v>
      </c>
      <c r="F166" s="221" t="s">
        <v>4897</v>
      </c>
      <c r="G166" s="222" t="s">
        <v>4396</v>
      </c>
      <c r="H166" s="223">
        <v>4</v>
      </c>
      <c r="I166" s="224"/>
      <c r="J166" s="225">
        <f>ROUND(I166*H166,2)</f>
        <v>0</v>
      </c>
      <c r="K166" s="221" t="s">
        <v>1</v>
      </c>
      <c r="L166" s="45"/>
      <c r="M166" s="226" t="s">
        <v>1</v>
      </c>
      <c r="N166" s="227" t="s">
        <v>41</v>
      </c>
      <c r="O166" s="92"/>
      <c r="P166" s="228">
        <f>O166*H166</f>
        <v>0</v>
      </c>
      <c r="Q166" s="228">
        <v>0</v>
      </c>
      <c r="R166" s="228">
        <f>Q166*H166</f>
        <v>0</v>
      </c>
      <c r="S166" s="228">
        <v>0</v>
      </c>
      <c r="T166" s="229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0" t="s">
        <v>182</v>
      </c>
      <c r="AT166" s="230" t="s">
        <v>177</v>
      </c>
      <c r="AU166" s="230" t="s">
        <v>84</v>
      </c>
      <c r="AY166" s="18" t="s">
        <v>175</v>
      </c>
      <c r="BE166" s="231">
        <f>IF(N166="základní",J166,0)</f>
        <v>0</v>
      </c>
      <c r="BF166" s="231">
        <f>IF(N166="snížená",J166,0)</f>
        <v>0</v>
      </c>
      <c r="BG166" s="231">
        <f>IF(N166="zákl. přenesená",J166,0)</f>
        <v>0</v>
      </c>
      <c r="BH166" s="231">
        <f>IF(N166="sníž. přenesená",J166,0)</f>
        <v>0</v>
      </c>
      <c r="BI166" s="231">
        <f>IF(N166="nulová",J166,0)</f>
        <v>0</v>
      </c>
      <c r="BJ166" s="18" t="s">
        <v>84</v>
      </c>
      <c r="BK166" s="231">
        <f>ROUND(I166*H166,2)</f>
        <v>0</v>
      </c>
      <c r="BL166" s="18" t="s">
        <v>182</v>
      </c>
      <c r="BM166" s="230" t="s">
        <v>481</v>
      </c>
    </row>
    <row r="167" s="2" customFormat="1">
      <c r="A167" s="39"/>
      <c r="B167" s="40"/>
      <c r="C167" s="41"/>
      <c r="D167" s="234" t="s">
        <v>266</v>
      </c>
      <c r="E167" s="41"/>
      <c r="F167" s="275" t="s">
        <v>4854</v>
      </c>
      <c r="G167" s="41"/>
      <c r="H167" s="41"/>
      <c r="I167" s="276"/>
      <c r="J167" s="41"/>
      <c r="K167" s="41"/>
      <c r="L167" s="45"/>
      <c r="M167" s="277"/>
      <c r="N167" s="278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266</v>
      </c>
      <c r="AU167" s="18" t="s">
        <v>84</v>
      </c>
    </row>
    <row r="168" s="2" customFormat="1" ht="24.15" customHeight="1">
      <c r="A168" s="39"/>
      <c r="B168" s="40"/>
      <c r="C168" s="219" t="s">
        <v>307</v>
      </c>
      <c r="D168" s="219" t="s">
        <v>177</v>
      </c>
      <c r="E168" s="220" t="s">
        <v>4898</v>
      </c>
      <c r="F168" s="221" t="s">
        <v>4899</v>
      </c>
      <c r="G168" s="222" t="s">
        <v>2748</v>
      </c>
      <c r="H168" s="223">
        <v>12</v>
      </c>
      <c r="I168" s="224"/>
      <c r="J168" s="225">
        <f>ROUND(I168*H168,2)</f>
        <v>0</v>
      </c>
      <c r="K168" s="221" t="s">
        <v>1</v>
      </c>
      <c r="L168" s="45"/>
      <c r="M168" s="226" t="s">
        <v>1</v>
      </c>
      <c r="N168" s="227" t="s">
        <v>41</v>
      </c>
      <c r="O168" s="92"/>
      <c r="P168" s="228">
        <f>O168*H168</f>
        <v>0</v>
      </c>
      <c r="Q168" s="228">
        <v>0</v>
      </c>
      <c r="R168" s="228">
        <f>Q168*H168</f>
        <v>0</v>
      </c>
      <c r="S168" s="228">
        <v>0</v>
      </c>
      <c r="T168" s="229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0" t="s">
        <v>182</v>
      </c>
      <c r="AT168" s="230" t="s">
        <v>177</v>
      </c>
      <c r="AU168" s="230" t="s">
        <v>84</v>
      </c>
      <c r="AY168" s="18" t="s">
        <v>175</v>
      </c>
      <c r="BE168" s="231">
        <f>IF(N168="základní",J168,0)</f>
        <v>0</v>
      </c>
      <c r="BF168" s="231">
        <f>IF(N168="snížená",J168,0)</f>
        <v>0</v>
      </c>
      <c r="BG168" s="231">
        <f>IF(N168="zákl. přenesená",J168,0)</f>
        <v>0</v>
      </c>
      <c r="BH168" s="231">
        <f>IF(N168="sníž. přenesená",J168,0)</f>
        <v>0</v>
      </c>
      <c r="BI168" s="231">
        <f>IF(N168="nulová",J168,0)</f>
        <v>0</v>
      </c>
      <c r="BJ168" s="18" t="s">
        <v>84</v>
      </c>
      <c r="BK168" s="231">
        <f>ROUND(I168*H168,2)</f>
        <v>0</v>
      </c>
      <c r="BL168" s="18" t="s">
        <v>182</v>
      </c>
      <c r="BM168" s="230" t="s">
        <v>491</v>
      </c>
    </row>
    <row r="169" s="2" customFormat="1">
      <c r="A169" s="39"/>
      <c r="B169" s="40"/>
      <c r="C169" s="41"/>
      <c r="D169" s="234" t="s">
        <v>266</v>
      </c>
      <c r="E169" s="41"/>
      <c r="F169" s="275" t="s">
        <v>4854</v>
      </c>
      <c r="G169" s="41"/>
      <c r="H169" s="41"/>
      <c r="I169" s="276"/>
      <c r="J169" s="41"/>
      <c r="K169" s="41"/>
      <c r="L169" s="45"/>
      <c r="M169" s="277"/>
      <c r="N169" s="278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266</v>
      </c>
      <c r="AU169" s="18" t="s">
        <v>84</v>
      </c>
    </row>
    <row r="170" s="2" customFormat="1" ht="16.5" customHeight="1">
      <c r="A170" s="39"/>
      <c r="B170" s="40"/>
      <c r="C170" s="219" t="s">
        <v>312</v>
      </c>
      <c r="D170" s="219" t="s">
        <v>177</v>
      </c>
      <c r="E170" s="220" t="s">
        <v>4900</v>
      </c>
      <c r="F170" s="221" t="s">
        <v>4901</v>
      </c>
      <c r="G170" s="222" t="s">
        <v>2748</v>
      </c>
      <c r="H170" s="223">
        <v>4</v>
      </c>
      <c r="I170" s="224"/>
      <c r="J170" s="225">
        <f>ROUND(I170*H170,2)</f>
        <v>0</v>
      </c>
      <c r="K170" s="221" t="s">
        <v>1</v>
      </c>
      <c r="L170" s="45"/>
      <c r="M170" s="226" t="s">
        <v>1</v>
      </c>
      <c r="N170" s="227" t="s">
        <v>41</v>
      </c>
      <c r="O170" s="92"/>
      <c r="P170" s="228">
        <f>O170*H170</f>
        <v>0</v>
      </c>
      <c r="Q170" s="228">
        <v>0</v>
      </c>
      <c r="R170" s="228">
        <f>Q170*H170</f>
        <v>0</v>
      </c>
      <c r="S170" s="228">
        <v>0</v>
      </c>
      <c r="T170" s="229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0" t="s">
        <v>182</v>
      </c>
      <c r="AT170" s="230" t="s">
        <v>177</v>
      </c>
      <c r="AU170" s="230" t="s">
        <v>84</v>
      </c>
      <c r="AY170" s="18" t="s">
        <v>175</v>
      </c>
      <c r="BE170" s="231">
        <f>IF(N170="základní",J170,0)</f>
        <v>0</v>
      </c>
      <c r="BF170" s="231">
        <f>IF(N170="snížená",J170,0)</f>
        <v>0</v>
      </c>
      <c r="BG170" s="231">
        <f>IF(N170="zákl. přenesená",J170,0)</f>
        <v>0</v>
      </c>
      <c r="BH170" s="231">
        <f>IF(N170="sníž. přenesená",J170,0)</f>
        <v>0</v>
      </c>
      <c r="BI170" s="231">
        <f>IF(N170="nulová",J170,0)</f>
        <v>0</v>
      </c>
      <c r="BJ170" s="18" t="s">
        <v>84</v>
      </c>
      <c r="BK170" s="231">
        <f>ROUND(I170*H170,2)</f>
        <v>0</v>
      </c>
      <c r="BL170" s="18" t="s">
        <v>182</v>
      </c>
      <c r="BM170" s="230" t="s">
        <v>499</v>
      </c>
    </row>
    <row r="171" s="2" customFormat="1">
      <c r="A171" s="39"/>
      <c r="B171" s="40"/>
      <c r="C171" s="41"/>
      <c r="D171" s="234" t="s">
        <v>266</v>
      </c>
      <c r="E171" s="41"/>
      <c r="F171" s="275" t="s">
        <v>4854</v>
      </c>
      <c r="G171" s="41"/>
      <c r="H171" s="41"/>
      <c r="I171" s="276"/>
      <c r="J171" s="41"/>
      <c r="K171" s="41"/>
      <c r="L171" s="45"/>
      <c r="M171" s="277"/>
      <c r="N171" s="278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266</v>
      </c>
      <c r="AU171" s="18" t="s">
        <v>84</v>
      </c>
    </row>
    <row r="172" s="2" customFormat="1" ht="16.5" customHeight="1">
      <c r="A172" s="39"/>
      <c r="B172" s="40"/>
      <c r="C172" s="219" t="s">
        <v>320</v>
      </c>
      <c r="D172" s="219" t="s">
        <v>177</v>
      </c>
      <c r="E172" s="220" t="s">
        <v>4902</v>
      </c>
      <c r="F172" s="221" t="s">
        <v>4903</v>
      </c>
      <c r="G172" s="222" t="s">
        <v>2748</v>
      </c>
      <c r="H172" s="223">
        <v>4</v>
      </c>
      <c r="I172" s="224"/>
      <c r="J172" s="225">
        <f>ROUND(I172*H172,2)</f>
        <v>0</v>
      </c>
      <c r="K172" s="221" t="s">
        <v>1</v>
      </c>
      <c r="L172" s="45"/>
      <c r="M172" s="226" t="s">
        <v>1</v>
      </c>
      <c r="N172" s="227" t="s">
        <v>41</v>
      </c>
      <c r="O172" s="92"/>
      <c r="P172" s="228">
        <f>O172*H172</f>
        <v>0</v>
      </c>
      <c r="Q172" s="228">
        <v>0</v>
      </c>
      <c r="R172" s="228">
        <f>Q172*H172</f>
        <v>0</v>
      </c>
      <c r="S172" s="228">
        <v>0</v>
      </c>
      <c r="T172" s="229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0" t="s">
        <v>182</v>
      </c>
      <c r="AT172" s="230" t="s">
        <v>177</v>
      </c>
      <c r="AU172" s="230" t="s">
        <v>84</v>
      </c>
      <c r="AY172" s="18" t="s">
        <v>175</v>
      </c>
      <c r="BE172" s="231">
        <f>IF(N172="základní",J172,0)</f>
        <v>0</v>
      </c>
      <c r="BF172" s="231">
        <f>IF(N172="snížená",J172,0)</f>
        <v>0</v>
      </c>
      <c r="BG172" s="231">
        <f>IF(N172="zákl. přenesená",J172,0)</f>
        <v>0</v>
      </c>
      <c r="BH172" s="231">
        <f>IF(N172="sníž. přenesená",J172,0)</f>
        <v>0</v>
      </c>
      <c r="BI172" s="231">
        <f>IF(N172="nulová",J172,0)</f>
        <v>0</v>
      </c>
      <c r="BJ172" s="18" t="s">
        <v>84</v>
      </c>
      <c r="BK172" s="231">
        <f>ROUND(I172*H172,2)</f>
        <v>0</v>
      </c>
      <c r="BL172" s="18" t="s">
        <v>182</v>
      </c>
      <c r="BM172" s="230" t="s">
        <v>519</v>
      </c>
    </row>
    <row r="173" s="2" customFormat="1">
      <c r="A173" s="39"/>
      <c r="B173" s="40"/>
      <c r="C173" s="41"/>
      <c r="D173" s="234" t="s">
        <v>266</v>
      </c>
      <c r="E173" s="41"/>
      <c r="F173" s="275" t="s">
        <v>4854</v>
      </c>
      <c r="G173" s="41"/>
      <c r="H173" s="41"/>
      <c r="I173" s="276"/>
      <c r="J173" s="41"/>
      <c r="K173" s="41"/>
      <c r="L173" s="45"/>
      <c r="M173" s="277"/>
      <c r="N173" s="278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266</v>
      </c>
      <c r="AU173" s="18" t="s">
        <v>84</v>
      </c>
    </row>
    <row r="174" s="12" customFormat="1" ht="25.92" customHeight="1">
      <c r="A174" s="12"/>
      <c r="B174" s="203"/>
      <c r="C174" s="204"/>
      <c r="D174" s="205" t="s">
        <v>75</v>
      </c>
      <c r="E174" s="206" t="s">
        <v>4076</v>
      </c>
      <c r="F174" s="206" t="s">
        <v>4904</v>
      </c>
      <c r="G174" s="204"/>
      <c r="H174" s="204"/>
      <c r="I174" s="207"/>
      <c r="J174" s="208">
        <f>BK174</f>
        <v>0</v>
      </c>
      <c r="K174" s="204"/>
      <c r="L174" s="209"/>
      <c r="M174" s="210"/>
      <c r="N174" s="211"/>
      <c r="O174" s="211"/>
      <c r="P174" s="212">
        <f>SUM(P175:P294)</f>
        <v>0</v>
      </c>
      <c r="Q174" s="211"/>
      <c r="R174" s="212">
        <f>SUM(R175:R294)</f>
        <v>0</v>
      </c>
      <c r="S174" s="211"/>
      <c r="T174" s="213">
        <f>SUM(T175:T294)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14" t="s">
        <v>84</v>
      </c>
      <c r="AT174" s="215" t="s">
        <v>75</v>
      </c>
      <c r="AU174" s="215" t="s">
        <v>76</v>
      </c>
      <c r="AY174" s="214" t="s">
        <v>175</v>
      </c>
      <c r="BK174" s="216">
        <f>SUM(BK175:BK294)</f>
        <v>0</v>
      </c>
    </row>
    <row r="175" s="2" customFormat="1" ht="16.5" customHeight="1">
      <c r="A175" s="39"/>
      <c r="B175" s="40"/>
      <c r="C175" s="219" t="s">
        <v>325</v>
      </c>
      <c r="D175" s="219" t="s">
        <v>177</v>
      </c>
      <c r="E175" s="220" t="s">
        <v>4905</v>
      </c>
      <c r="F175" s="221" t="s">
        <v>4906</v>
      </c>
      <c r="G175" s="222" t="s">
        <v>2748</v>
      </c>
      <c r="H175" s="223">
        <v>297</v>
      </c>
      <c r="I175" s="224"/>
      <c r="J175" s="225">
        <f>ROUND(I175*H175,2)</f>
        <v>0</v>
      </c>
      <c r="K175" s="221" t="s">
        <v>1</v>
      </c>
      <c r="L175" s="45"/>
      <c r="M175" s="226" t="s">
        <v>1</v>
      </c>
      <c r="N175" s="227" t="s">
        <v>41</v>
      </c>
      <c r="O175" s="92"/>
      <c r="P175" s="228">
        <f>O175*H175</f>
        <v>0</v>
      </c>
      <c r="Q175" s="228">
        <v>0</v>
      </c>
      <c r="R175" s="228">
        <f>Q175*H175</f>
        <v>0</v>
      </c>
      <c r="S175" s="228">
        <v>0</v>
      </c>
      <c r="T175" s="229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0" t="s">
        <v>182</v>
      </c>
      <c r="AT175" s="230" t="s">
        <v>177</v>
      </c>
      <c r="AU175" s="230" t="s">
        <v>84</v>
      </c>
      <c r="AY175" s="18" t="s">
        <v>175</v>
      </c>
      <c r="BE175" s="231">
        <f>IF(N175="základní",J175,0)</f>
        <v>0</v>
      </c>
      <c r="BF175" s="231">
        <f>IF(N175="snížená",J175,0)</f>
        <v>0</v>
      </c>
      <c r="BG175" s="231">
        <f>IF(N175="zákl. přenesená",J175,0)</f>
        <v>0</v>
      </c>
      <c r="BH175" s="231">
        <f>IF(N175="sníž. přenesená",J175,0)</f>
        <v>0</v>
      </c>
      <c r="BI175" s="231">
        <f>IF(N175="nulová",J175,0)</f>
        <v>0</v>
      </c>
      <c r="BJ175" s="18" t="s">
        <v>84</v>
      </c>
      <c r="BK175" s="231">
        <f>ROUND(I175*H175,2)</f>
        <v>0</v>
      </c>
      <c r="BL175" s="18" t="s">
        <v>182</v>
      </c>
      <c r="BM175" s="230" t="s">
        <v>529</v>
      </c>
    </row>
    <row r="176" s="2" customFormat="1">
      <c r="A176" s="39"/>
      <c r="B176" s="40"/>
      <c r="C176" s="41"/>
      <c r="D176" s="234" t="s">
        <v>266</v>
      </c>
      <c r="E176" s="41"/>
      <c r="F176" s="275" t="s">
        <v>4854</v>
      </c>
      <c r="G176" s="41"/>
      <c r="H176" s="41"/>
      <c r="I176" s="276"/>
      <c r="J176" s="41"/>
      <c r="K176" s="41"/>
      <c r="L176" s="45"/>
      <c r="M176" s="277"/>
      <c r="N176" s="278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266</v>
      </c>
      <c r="AU176" s="18" t="s">
        <v>84</v>
      </c>
    </row>
    <row r="177" s="2" customFormat="1" ht="16.5" customHeight="1">
      <c r="A177" s="39"/>
      <c r="B177" s="40"/>
      <c r="C177" s="219" t="s">
        <v>329</v>
      </c>
      <c r="D177" s="219" t="s">
        <v>177</v>
      </c>
      <c r="E177" s="220" t="s">
        <v>4907</v>
      </c>
      <c r="F177" s="221" t="s">
        <v>4908</v>
      </c>
      <c r="G177" s="222" t="s">
        <v>2748</v>
      </c>
      <c r="H177" s="223">
        <v>70</v>
      </c>
      <c r="I177" s="224"/>
      <c r="J177" s="225">
        <f>ROUND(I177*H177,2)</f>
        <v>0</v>
      </c>
      <c r="K177" s="221" t="s">
        <v>1</v>
      </c>
      <c r="L177" s="45"/>
      <c r="M177" s="226" t="s">
        <v>1</v>
      </c>
      <c r="N177" s="227" t="s">
        <v>41</v>
      </c>
      <c r="O177" s="92"/>
      <c r="P177" s="228">
        <f>O177*H177</f>
        <v>0</v>
      </c>
      <c r="Q177" s="228">
        <v>0</v>
      </c>
      <c r="R177" s="228">
        <f>Q177*H177</f>
        <v>0</v>
      </c>
      <c r="S177" s="228">
        <v>0</v>
      </c>
      <c r="T177" s="229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0" t="s">
        <v>182</v>
      </c>
      <c r="AT177" s="230" t="s">
        <v>177</v>
      </c>
      <c r="AU177" s="230" t="s">
        <v>84</v>
      </c>
      <c r="AY177" s="18" t="s">
        <v>175</v>
      </c>
      <c r="BE177" s="231">
        <f>IF(N177="základní",J177,0)</f>
        <v>0</v>
      </c>
      <c r="BF177" s="231">
        <f>IF(N177="snížená",J177,0)</f>
        <v>0</v>
      </c>
      <c r="BG177" s="231">
        <f>IF(N177="zákl. přenesená",J177,0)</f>
        <v>0</v>
      </c>
      <c r="BH177" s="231">
        <f>IF(N177="sníž. přenesená",J177,0)</f>
        <v>0</v>
      </c>
      <c r="BI177" s="231">
        <f>IF(N177="nulová",J177,0)</f>
        <v>0</v>
      </c>
      <c r="BJ177" s="18" t="s">
        <v>84</v>
      </c>
      <c r="BK177" s="231">
        <f>ROUND(I177*H177,2)</f>
        <v>0</v>
      </c>
      <c r="BL177" s="18" t="s">
        <v>182</v>
      </c>
      <c r="BM177" s="230" t="s">
        <v>538</v>
      </c>
    </row>
    <row r="178" s="2" customFormat="1">
      <c r="A178" s="39"/>
      <c r="B178" s="40"/>
      <c r="C178" s="41"/>
      <c r="D178" s="234" t="s">
        <v>266</v>
      </c>
      <c r="E178" s="41"/>
      <c r="F178" s="275" t="s">
        <v>4854</v>
      </c>
      <c r="G178" s="41"/>
      <c r="H178" s="41"/>
      <c r="I178" s="276"/>
      <c r="J178" s="41"/>
      <c r="K178" s="41"/>
      <c r="L178" s="45"/>
      <c r="M178" s="277"/>
      <c r="N178" s="278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266</v>
      </c>
      <c r="AU178" s="18" t="s">
        <v>84</v>
      </c>
    </row>
    <row r="179" s="2" customFormat="1" ht="16.5" customHeight="1">
      <c r="A179" s="39"/>
      <c r="B179" s="40"/>
      <c r="C179" s="219" t="s">
        <v>334</v>
      </c>
      <c r="D179" s="219" t="s">
        <v>177</v>
      </c>
      <c r="E179" s="220" t="s">
        <v>4909</v>
      </c>
      <c r="F179" s="221" t="s">
        <v>4910</v>
      </c>
      <c r="G179" s="222" t="s">
        <v>2748</v>
      </c>
      <c r="H179" s="223">
        <v>26</v>
      </c>
      <c r="I179" s="224"/>
      <c r="J179" s="225">
        <f>ROUND(I179*H179,2)</f>
        <v>0</v>
      </c>
      <c r="K179" s="221" t="s">
        <v>1</v>
      </c>
      <c r="L179" s="45"/>
      <c r="M179" s="226" t="s">
        <v>1</v>
      </c>
      <c r="N179" s="227" t="s">
        <v>41</v>
      </c>
      <c r="O179" s="92"/>
      <c r="P179" s="228">
        <f>O179*H179</f>
        <v>0</v>
      </c>
      <c r="Q179" s="228">
        <v>0</v>
      </c>
      <c r="R179" s="228">
        <f>Q179*H179</f>
        <v>0</v>
      </c>
      <c r="S179" s="228">
        <v>0</v>
      </c>
      <c r="T179" s="229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0" t="s">
        <v>182</v>
      </c>
      <c r="AT179" s="230" t="s">
        <v>177</v>
      </c>
      <c r="AU179" s="230" t="s">
        <v>84</v>
      </c>
      <c r="AY179" s="18" t="s">
        <v>175</v>
      </c>
      <c r="BE179" s="231">
        <f>IF(N179="základní",J179,0)</f>
        <v>0</v>
      </c>
      <c r="BF179" s="231">
        <f>IF(N179="snížená",J179,0)</f>
        <v>0</v>
      </c>
      <c r="BG179" s="231">
        <f>IF(N179="zákl. přenesená",J179,0)</f>
        <v>0</v>
      </c>
      <c r="BH179" s="231">
        <f>IF(N179="sníž. přenesená",J179,0)</f>
        <v>0</v>
      </c>
      <c r="BI179" s="231">
        <f>IF(N179="nulová",J179,0)</f>
        <v>0</v>
      </c>
      <c r="BJ179" s="18" t="s">
        <v>84</v>
      </c>
      <c r="BK179" s="231">
        <f>ROUND(I179*H179,2)</f>
        <v>0</v>
      </c>
      <c r="BL179" s="18" t="s">
        <v>182</v>
      </c>
      <c r="BM179" s="230" t="s">
        <v>547</v>
      </c>
    </row>
    <row r="180" s="2" customFormat="1">
      <c r="A180" s="39"/>
      <c r="B180" s="40"/>
      <c r="C180" s="41"/>
      <c r="D180" s="234" t="s">
        <v>266</v>
      </c>
      <c r="E180" s="41"/>
      <c r="F180" s="275" t="s">
        <v>4854</v>
      </c>
      <c r="G180" s="41"/>
      <c r="H180" s="41"/>
      <c r="I180" s="276"/>
      <c r="J180" s="41"/>
      <c r="K180" s="41"/>
      <c r="L180" s="45"/>
      <c r="M180" s="277"/>
      <c r="N180" s="278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266</v>
      </c>
      <c r="AU180" s="18" t="s">
        <v>84</v>
      </c>
    </row>
    <row r="181" s="2" customFormat="1" ht="16.5" customHeight="1">
      <c r="A181" s="39"/>
      <c r="B181" s="40"/>
      <c r="C181" s="219" t="s">
        <v>339</v>
      </c>
      <c r="D181" s="219" t="s">
        <v>177</v>
      </c>
      <c r="E181" s="220" t="s">
        <v>4911</v>
      </c>
      <c r="F181" s="221" t="s">
        <v>4912</v>
      </c>
      <c r="G181" s="222" t="s">
        <v>2748</v>
      </c>
      <c r="H181" s="223">
        <v>52</v>
      </c>
      <c r="I181" s="224"/>
      <c r="J181" s="225">
        <f>ROUND(I181*H181,2)</f>
        <v>0</v>
      </c>
      <c r="K181" s="221" t="s">
        <v>1</v>
      </c>
      <c r="L181" s="45"/>
      <c r="M181" s="226" t="s">
        <v>1</v>
      </c>
      <c r="N181" s="227" t="s">
        <v>41</v>
      </c>
      <c r="O181" s="92"/>
      <c r="P181" s="228">
        <f>O181*H181</f>
        <v>0</v>
      </c>
      <c r="Q181" s="228">
        <v>0</v>
      </c>
      <c r="R181" s="228">
        <f>Q181*H181</f>
        <v>0</v>
      </c>
      <c r="S181" s="228">
        <v>0</v>
      </c>
      <c r="T181" s="229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0" t="s">
        <v>182</v>
      </c>
      <c r="AT181" s="230" t="s">
        <v>177</v>
      </c>
      <c r="AU181" s="230" t="s">
        <v>84</v>
      </c>
      <c r="AY181" s="18" t="s">
        <v>175</v>
      </c>
      <c r="BE181" s="231">
        <f>IF(N181="základní",J181,0)</f>
        <v>0</v>
      </c>
      <c r="BF181" s="231">
        <f>IF(N181="snížená",J181,0)</f>
        <v>0</v>
      </c>
      <c r="BG181" s="231">
        <f>IF(N181="zákl. přenesená",J181,0)</f>
        <v>0</v>
      </c>
      <c r="BH181" s="231">
        <f>IF(N181="sníž. přenesená",J181,0)</f>
        <v>0</v>
      </c>
      <c r="BI181" s="231">
        <f>IF(N181="nulová",J181,0)</f>
        <v>0</v>
      </c>
      <c r="BJ181" s="18" t="s">
        <v>84</v>
      </c>
      <c r="BK181" s="231">
        <f>ROUND(I181*H181,2)</f>
        <v>0</v>
      </c>
      <c r="BL181" s="18" t="s">
        <v>182</v>
      </c>
      <c r="BM181" s="230" t="s">
        <v>559</v>
      </c>
    </row>
    <row r="182" s="2" customFormat="1">
      <c r="A182" s="39"/>
      <c r="B182" s="40"/>
      <c r="C182" s="41"/>
      <c r="D182" s="234" t="s">
        <v>266</v>
      </c>
      <c r="E182" s="41"/>
      <c r="F182" s="275" t="s">
        <v>4854</v>
      </c>
      <c r="G182" s="41"/>
      <c r="H182" s="41"/>
      <c r="I182" s="276"/>
      <c r="J182" s="41"/>
      <c r="K182" s="41"/>
      <c r="L182" s="45"/>
      <c r="M182" s="277"/>
      <c r="N182" s="278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266</v>
      </c>
      <c r="AU182" s="18" t="s">
        <v>84</v>
      </c>
    </row>
    <row r="183" s="2" customFormat="1" ht="16.5" customHeight="1">
      <c r="A183" s="39"/>
      <c r="B183" s="40"/>
      <c r="C183" s="219" t="s">
        <v>351</v>
      </c>
      <c r="D183" s="219" t="s">
        <v>177</v>
      </c>
      <c r="E183" s="220" t="s">
        <v>4913</v>
      </c>
      <c r="F183" s="221" t="s">
        <v>4914</v>
      </c>
      <c r="G183" s="222" t="s">
        <v>2748</v>
      </c>
      <c r="H183" s="223">
        <v>36</v>
      </c>
      <c r="I183" s="224"/>
      <c r="J183" s="225">
        <f>ROUND(I183*H183,2)</f>
        <v>0</v>
      </c>
      <c r="K183" s="221" t="s">
        <v>1</v>
      </c>
      <c r="L183" s="45"/>
      <c r="M183" s="226" t="s">
        <v>1</v>
      </c>
      <c r="N183" s="227" t="s">
        <v>41</v>
      </c>
      <c r="O183" s="92"/>
      <c r="P183" s="228">
        <f>O183*H183</f>
        <v>0</v>
      </c>
      <c r="Q183" s="228">
        <v>0</v>
      </c>
      <c r="R183" s="228">
        <f>Q183*H183</f>
        <v>0</v>
      </c>
      <c r="S183" s="228">
        <v>0</v>
      </c>
      <c r="T183" s="229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0" t="s">
        <v>182</v>
      </c>
      <c r="AT183" s="230" t="s">
        <v>177</v>
      </c>
      <c r="AU183" s="230" t="s">
        <v>84</v>
      </c>
      <c r="AY183" s="18" t="s">
        <v>175</v>
      </c>
      <c r="BE183" s="231">
        <f>IF(N183="základní",J183,0)</f>
        <v>0</v>
      </c>
      <c r="BF183" s="231">
        <f>IF(N183="snížená",J183,0)</f>
        <v>0</v>
      </c>
      <c r="BG183" s="231">
        <f>IF(N183="zákl. přenesená",J183,0)</f>
        <v>0</v>
      </c>
      <c r="BH183" s="231">
        <f>IF(N183="sníž. přenesená",J183,0)</f>
        <v>0</v>
      </c>
      <c r="BI183" s="231">
        <f>IF(N183="nulová",J183,0)</f>
        <v>0</v>
      </c>
      <c r="BJ183" s="18" t="s">
        <v>84</v>
      </c>
      <c r="BK183" s="231">
        <f>ROUND(I183*H183,2)</f>
        <v>0</v>
      </c>
      <c r="BL183" s="18" t="s">
        <v>182</v>
      </c>
      <c r="BM183" s="230" t="s">
        <v>572</v>
      </c>
    </row>
    <row r="184" s="2" customFormat="1">
      <c r="A184" s="39"/>
      <c r="B184" s="40"/>
      <c r="C184" s="41"/>
      <c r="D184" s="234" t="s">
        <v>266</v>
      </c>
      <c r="E184" s="41"/>
      <c r="F184" s="275" t="s">
        <v>4854</v>
      </c>
      <c r="G184" s="41"/>
      <c r="H184" s="41"/>
      <c r="I184" s="276"/>
      <c r="J184" s="41"/>
      <c r="K184" s="41"/>
      <c r="L184" s="45"/>
      <c r="M184" s="277"/>
      <c r="N184" s="278"/>
      <c r="O184" s="92"/>
      <c r="P184" s="92"/>
      <c r="Q184" s="92"/>
      <c r="R184" s="92"/>
      <c r="S184" s="92"/>
      <c r="T184" s="93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266</v>
      </c>
      <c r="AU184" s="18" t="s">
        <v>84</v>
      </c>
    </row>
    <row r="185" s="2" customFormat="1" ht="16.5" customHeight="1">
      <c r="A185" s="39"/>
      <c r="B185" s="40"/>
      <c r="C185" s="219" t="s">
        <v>366</v>
      </c>
      <c r="D185" s="219" t="s">
        <v>177</v>
      </c>
      <c r="E185" s="220" t="s">
        <v>4915</v>
      </c>
      <c r="F185" s="221" t="s">
        <v>4916</v>
      </c>
      <c r="G185" s="222" t="s">
        <v>2748</v>
      </c>
      <c r="H185" s="223">
        <v>14</v>
      </c>
      <c r="I185" s="224"/>
      <c r="J185" s="225">
        <f>ROUND(I185*H185,2)</f>
        <v>0</v>
      </c>
      <c r="K185" s="221" t="s">
        <v>1</v>
      </c>
      <c r="L185" s="45"/>
      <c r="M185" s="226" t="s">
        <v>1</v>
      </c>
      <c r="N185" s="227" t="s">
        <v>41</v>
      </c>
      <c r="O185" s="92"/>
      <c r="P185" s="228">
        <f>O185*H185</f>
        <v>0</v>
      </c>
      <c r="Q185" s="228">
        <v>0</v>
      </c>
      <c r="R185" s="228">
        <f>Q185*H185</f>
        <v>0</v>
      </c>
      <c r="S185" s="228">
        <v>0</v>
      </c>
      <c r="T185" s="229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0" t="s">
        <v>182</v>
      </c>
      <c r="AT185" s="230" t="s">
        <v>177</v>
      </c>
      <c r="AU185" s="230" t="s">
        <v>84</v>
      </c>
      <c r="AY185" s="18" t="s">
        <v>175</v>
      </c>
      <c r="BE185" s="231">
        <f>IF(N185="základní",J185,0)</f>
        <v>0</v>
      </c>
      <c r="BF185" s="231">
        <f>IF(N185="snížená",J185,0)</f>
        <v>0</v>
      </c>
      <c r="BG185" s="231">
        <f>IF(N185="zákl. přenesená",J185,0)</f>
        <v>0</v>
      </c>
      <c r="BH185" s="231">
        <f>IF(N185="sníž. přenesená",J185,0)</f>
        <v>0</v>
      </c>
      <c r="BI185" s="231">
        <f>IF(N185="nulová",J185,0)</f>
        <v>0</v>
      </c>
      <c r="BJ185" s="18" t="s">
        <v>84</v>
      </c>
      <c r="BK185" s="231">
        <f>ROUND(I185*H185,2)</f>
        <v>0</v>
      </c>
      <c r="BL185" s="18" t="s">
        <v>182</v>
      </c>
      <c r="BM185" s="230" t="s">
        <v>583</v>
      </c>
    </row>
    <row r="186" s="2" customFormat="1">
      <c r="A186" s="39"/>
      <c r="B186" s="40"/>
      <c r="C186" s="41"/>
      <c r="D186" s="234" t="s">
        <v>266</v>
      </c>
      <c r="E186" s="41"/>
      <c r="F186" s="275" t="s">
        <v>4854</v>
      </c>
      <c r="G186" s="41"/>
      <c r="H186" s="41"/>
      <c r="I186" s="276"/>
      <c r="J186" s="41"/>
      <c r="K186" s="41"/>
      <c r="L186" s="45"/>
      <c r="M186" s="277"/>
      <c r="N186" s="278"/>
      <c r="O186" s="92"/>
      <c r="P186" s="92"/>
      <c r="Q186" s="92"/>
      <c r="R186" s="92"/>
      <c r="S186" s="92"/>
      <c r="T186" s="93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266</v>
      </c>
      <c r="AU186" s="18" t="s">
        <v>84</v>
      </c>
    </row>
    <row r="187" s="2" customFormat="1" ht="16.5" customHeight="1">
      <c r="A187" s="39"/>
      <c r="B187" s="40"/>
      <c r="C187" s="219" t="s">
        <v>372</v>
      </c>
      <c r="D187" s="219" t="s">
        <v>177</v>
      </c>
      <c r="E187" s="220" t="s">
        <v>4917</v>
      </c>
      <c r="F187" s="221" t="s">
        <v>4918</v>
      </c>
      <c r="G187" s="222" t="s">
        <v>2748</v>
      </c>
      <c r="H187" s="223">
        <v>22</v>
      </c>
      <c r="I187" s="224"/>
      <c r="J187" s="225">
        <f>ROUND(I187*H187,2)</f>
        <v>0</v>
      </c>
      <c r="K187" s="221" t="s">
        <v>1</v>
      </c>
      <c r="L187" s="45"/>
      <c r="M187" s="226" t="s">
        <v>1</v>
      </c>
      <c r="N187" s="227" t="s">
        <v>41</v>
      </c>
      <c r="O187" s="92"/>
      <c r="P187" s="228">
        <f>O187*H187</f>
        <v>0</v>
      </c>
      <c r="Q187" s="228">
        <v>0</v>
      </c>
      <c r="R187" s="228">
        <f>Q187*H187</f>
        <v>0</v>
      </c>
      <c r="S187" s="228">
        <v>0</v>
      </c>
      <c r="T187" s="229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0" t="s">
        <v>182</v>
      </c>
      <c r="AT187" s="230" t="s">
        <v>177</v>
      </c>
      <c r="AU187" s="230" t="s">
        <v>84</v>
      </c>
      <c r="AY187" s="18" t="s">
        <v>175</v>
      </c>
      <c r="BE187" s="231">
        <f>IF(N187="základní",J187,0)</f>
        <v>0</v>
      </c>
      <c r="BF187" s="231">
        <f>IF(N187="snížená",J187,0)</f>
        <v>0</v>
      </c>
      <c r="BG187" s="231">
        <f>IF(N187="zákl. přenesená",J187,0)</f>
        <v>0</v>
      </c>
      <c r="BH187" s="231">
        <f>IF(N187="sníž. přenesená",J187,0)</f>
        <v>0</v>
      </c>
      <c r="BI187" s="231">
        <f>IF(N187="nulová",J187,0)</f>
        <v>0</v>
      </c>
      <c r="BJ187" s="18" t="s">
        <v>84</v>
      </c>
      <c r="BK187" s="231">
        <f>ROUND(I187*H187,2)</f>
        <v>0</v>
      </c>
      <c r="BL187" s="18" t="s">
        <v>182</v>
      </c>
      <c r="BM187" s="230" t="s">
        <v>593</v>
      </c>
    </row>
    <row r="188" s="2" customFormat="1">
      <c r="A188" s="39"/>
      <c r="B188" s="40"/>
      <c r="C188" s="41"/>
      <c r="D188" s="234" t="s">
        <v>266</v>
      </c>
      <c r="E188" s="41"/>
      <c r="F188" s="275" t="s">
        <v>4854</v>
      </c>
      <c r="G188" s="41"/>
      <c r="H188" s="41"/>
      <c r="I188" s="276"/>
      <c r="J188" s="41"/>
      <c r="K188" s="41"/>
      <c r="L188" s="45"/>
      <c r="M188" s="277"/>
      <c r="N188" s="278"/>
      <c r="O188" s="92"/>
      <c r="P188" s="92"/>
      <c r="Q188" s="92"/>
      <c r="R188" s="92"/>
      <c r="S188" s="92"/>
      <c r="T188" s="93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266</v>
      </c>
      <c r="AU188" s="18" t="s">
        <v>84</v>
      </c>
    </row>
    <row r="189" s="2" customFormat="1" ht="16.5" customHeight="1">
      <c r="A189" s="39"/>
      <c r="B189" s="40"/>
      <c r="C189" s="219" t="s">
        <v>381</v>
      </c>
      <c r="D189" s="219" t="s">
        <v>177</v>
      </c>
      <c r="E189" s="220" t="s">
        <v>4919</v>
      </c>
      <c r="F189" s="221" t="s">
        <v>4920</v>
      </c>
      <c r="G189" s="222" t="s">
        <v>2748</v>
      </c>
      <c r="H189" s="223">
        <v>1</v>
      </c>
      <c r="I189" s="224"/>
      <c r="J189" s="225">
        <f>ROUND(I189*H189,2)</f>
        <v>0</v>
      </c>
      <c r="K189" s="221" t="s">
        <v>1</v>
      </c>
      <c r="L189" s="45"/>
      <c r="M189" s="226" t="s">
        <v>1</v>
      </c>
      <c r="N189" s="227" t="s">
        <v>41</v>
      </c>
      <c r="O189" s="92"/>
      <c r="P189" s="228">
        <f>O189*H189</f>
        <v>0</v>
      </c>
      <c r="Q189" s="228">
        <v>0</v>
      </c>
      <c r="R189" s="228">
        <f>Q189*H189</f>
        <v>0</v>
      </c>
      <c r="S189" s="228">
        <v>0</v>
      </c>
      <c r="T189" s="229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0" t="s">
        <v>182</v>
      </c>
      <c r="AT189" s="230" t="s">
        <v>177</v>
      </c>
      <c r="AU189" s="230" t="s">
        <v>84</v>
      </c>
      <c r="AY189" s="18" t="s">
        <v>175</v>
      </c>
      <c r="BE189" s="231">
        <f>IF(N189="základní",J189,0)</f>
        <v>0</v>
      </c>
      <c r="BF189" s="231">
        <f>IF(N189="snížená",J189,0)</f>
        <v>0</v>
      </c>
      <c r="BG189" s="231">
        <f>IF(N189="zákl. přenesená",J189,0)</f>
        <v>0</v>
      </c>
      <c r="BH189" s="231">
        <f>IF(N189="sníž. přenesená",J189,0)</f>
        <v>0</v>
      </c>
      <c r="BI189" s="231">
        <f>IF(N189="nulová",J189,0)</f>
        <v>0</v>
      </c>
      <c r="BJ189" s="18" t="s">
        <v>84</v>
      </c>
      <c r="BK189" s="231">
        <f>ROUND(I189*H189,2)</f>
        <v>0</v>
      </c>
      <c r="BL189" s="18" t="s">
        <v>182</v>
      </c>
      <c r="BM189" s="230" t="s">
        <v>609</v>
      </c>
    </row>
    <row r="190" s="2" customFormat="1">
      <c r="A190" s="39"/>
      <c r="B190" s="40"/>
      <c r="C190" s="41"/>
      <c r="D190" s="234" t="s">
        <v>266</v>
      </c>
      <c r="E190" s="41"/>
      <c r="F190" s="275" t="s">
        <v>4854</v>
      </c>
      <c r="G190" s="41"/>
      <c r="H190" s="41"/>
      <c r="I190" s="276"/>
      <c r="J190" s="41"/>
      <c r="K190" s="41"/>
      <c r="L190" s="45"/>
      <c r="M190" s="277"/>
      <c r="N190" s="278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266</v>
      </c>
      <c r="AU190" s="18" t="s">
        <v>84</v>
      </c>
    </row>
    <row r="191" s="2" customFormat="1" ht="16.5" customHeight="1">
      <c r="A191" s="39"/>
      <c r="B191" s="40"/>
      <c r="C191" s="219" t="s">
        <v>386</v>
      </c>
      <c r="D191" s="219" t="s">
        <v>177</v>
      </c>
      <c r="E191" s="220" t="s">
        <v>4921</v>
      </c>
      <c r="F191" s="221" t="s">
        <v>4922</v>
      </c>
      <c r="G191" s="222" t="s">
        <v>2748</v>
      </c>
      <c r="H191" s="223">
        <v>518</v>
      </c>
      <c r="I191" s="224"/>
      <c r="J191" s="225">
        <f>ROUND(I191*H191,2)</f>
        <v>0</v>
      </c>
      <c r="K191" s="221" t="s">
        <v>1</v>
      </c>
      <c r="L191" s="45"/>
      <c r="M191" s="226" t="s">
        <v>1</v>
      </c>
      <c r="N191" s="227" t="s">
        <v>41</v>
      </c>
      <c r="O191" s="92"/>
      <c r="P191" s="228">
        <f>O191*H191</f>
        <v>0</v>
      </c>
      <c r="Q191" s="228">
        <v>0</v>
      </c>
      <c r="R191" s="228">
        <f>Q191*H191</f>
        <v>0</v>
      </c>
      <c r="S191" s="228">
        <v>0</v>
      </c>
      <c r="T191" s="229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0" t="s">
        <v>182</v>
      </c>
      <c r="AT191" s="230" t="s">
        <v>177</v>
      </c>
      <c r="AU191" s="230" t="s">
        <v>84</v>
      </c>
      <c r="AY191" s="18" t="s">
        <v>175</v>
      </c>
      <c r="BE191" s="231">
        <f>IF(N191="základní",J191,0)</f>
        <v>0</v>
      </c>
      <c r="BF191" s="231">
        <f>IF(N191="snížená",J191,0)</f>
        <v>0</v>
      </c>
      <c r="BG191" s="231">
        <f>IF(N191="zákl. přenesená",J191,0)</f>
        <v>0</v>
      </c>
      <c r="BH191" s="231">
        <f>IF(N191="sníž. přenesená",J191,0)</f>
        <v>0</v>
      </c>
      <c r="BI191" s="231">
        <f>IF(N191="nulová",J191,0)</f>
        <v>0</v>
      </c>
      <c r="BJ191" s="18" t="s">
        <v>84</v>
      </c>
      <c r="BK191" s="231">
        <f>ROUND(I191*H191,2)</f>
        <v>0</v>
      </c>
      <c r="BL191" s="18" t="s">
        <v>182</v>
      </c>
      <c r="BM191" s="230" t="s">
        <v>634</v>
      </c>
    </row>
    <row r="192" s="2" customFormat="1">
      <c r="A192" s="39"/>
      <c r="B192" s="40"/>
      <c r="C192" s="41"/>
      <c r="D192" s="234" t="s">
        <v>266</v>
      </c>
      <c r="E192" s="41"/>
      <c r="F192" s="275" t="s">
        <v>4854</v>
      </c>
      <c r="G192" s="41"/>
      <c r="H192" s="41"/>
      <c r="I192" s="276"/>
      <c r="J192" s="41"/>
      <c r="K192" s="41"/>
      <c r="L192" s="45"/>
      <c r="M192" s="277"/>
      <c r="N192" s="278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266</v>
      </c>
      <c r="AU192" s="18" t="s">
        <v>84</v>
      </c>
    </row>
    <row r="193" s="2" customFormat="1" ht="16.5" customHeight="1">
      <c r="A193" s="39"/>
      <c r="B193" s="40"/>
      <c r="C193" s="219" t="s">
        <v>425</v>
      </c>
      <c r="D193" s="219" t="s">
        <v>177</v>
      </c>
      <c r="E193" s="220" t="s">
        <v>4923</v>
      </c>
      <c r="F193" s="221" t="s">
        <v>4924</v>
      </c>
      <c r="G193" s="222" t="s">
        <v>2748</v>
      </c>
      <c r="H193" s="223">
        <v>527</v>
      </c>
      <c r="I193" s="224"/>
      <c r="J193" s="225">
        <f>ROUND(I193*H193,2)</f>
        <v>0</v>
      </c>
      <c r="K193" s="221" t="s">
        <v>1</v>
      </c>
      <c r="L193" s="45"/>
      <c r="M193" s="226" t="s">
        <v>1</v>
      </c>
      <c r="N193" s="227" t="s">
        <v>41</v>
      </c>
      <c r="O193" s="92"/>
      <c r="P193" s="228">
        <f>O193*H193</f>
        <v>0</v>
      </c>
      <c r="Q193" s="228">
        <v>0</v>
      </c>
      <c r="R193" s="228">
        <f>Q193*H193</f>
        <v>0</v>
      </c>
      <c r="S193" s="228">
        <v>0</v>
      </c>
      <c r="T193" s="229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0" t="s">
        <v>182</v>
      </c>
      <c r="AT193" s="230" t="s">
        <v>177</v>
      </c>
      <c r="AU193" s="230" t="s">
        <v>84</v>
      </c>
      <c r="AY193" s="18" t="s">
        <v>175</v>
      </c>
      <c r="BE193" s="231">
        <f>IF(N193="základní",J193,0)</f>
        <v>0</v>
      </c>
      <c r="BF193" s="231">
        <f>IF(N193="snížená",J193,0)</f>
        <v>0</v>
      </c>
      <c r="BG193" s="231">
        <f>IF(N193="zákl. přenesená",J193,0)</f>
        <v>0</v>
      </c>
      <c r="BH193" s="231">
        <f>IF(N193="sníž. přenesená",J193,0)</f>
        <v>0</v>
      </c>
      <c r="BI193" s="231">
        <f>IF(N193="nulová",J193,0)</f>
        <v>0</v>
      </c>
      <c r="BJ193" s="18" t="s">
        <v>84</v>
      </c>
      <c r="BK193" s="231">
        <f>ROUND(I193*H193,2)</f>
        <v>0</v>
      </c>
      <c r="BL193" s="18" t="s">
        <v>182</v>
      </c>
      <c r="BM193" s="230" t="s">
        <v>649</v>
      </c>
    </row>
    <row r="194" s="2" customFormat="1">
      <c r="A194" s="39"/>
      <c r="B194" s="40"/>
      <c r="C194" s="41"/>
      <c r="D194" s="234" t="s">
        <v>266</v>
      </c>
      <c r="E194" s="41"/>
      <c r="F194" s="275" t="s">
        <v>4854</v>
      </c>
      <c r="G194" s="41"/>
      <c r="H194" s="41"/>
      <c r="I194" s="276"/>
      <c r="J194" s="41"/>
      <c r="K194" s="41"/>
      <c r="L194" s="45"/>
      <c r="M194" s="277"/>
      <c r="N194" s="278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266</v>
      </c>
      <c r="AU194" s="18" t="s">
        <v>84</v>
      </c>
    </row>
    <row r="195" s="2" customFormat="1" ht="16.5" customHeight="1">
      <c r="A195" s="39"/>
      <c r="B195" s="40"/>
      <c r="C195" s="219" t="s">
        <v>430</v>
      </c>
      <c r="D195" s="219" t="s">
        <v>177</v>
      </c>
      <c r="E195" s="220" t="s">
        <v>4925</v>
      </c>
      <c r="F195" s="221" t="s">
        <v>4926</v>
      </c>
      <c r="G195" s="222" t="s">
        <v>2748</v>
      </c>
      <c r="H195" s="223">
        <v>10</v>
      </c>
      <c r="I195" s="224"/>
      <c r="J195" s="225">
        <f>ROUND(I195*H195,2)</f>
        <v>0</v>
      </c>
      <c r="K195" s="221" t="s">
        <v>1</v>
      </c>
      <c r="L195" s="45"/>
      <c r="M195" s="226" t="s">
        <v>1</v>
      </c>
      <c r="N195" s="227" t="s">
        <v>41</v>
      </c>
      <c r="O195" s="92"/>
      <c r="P195" s="228">
        <f>O195*H195</f>
        <v>0</v>
      </c>
      <c r="Q195" s="228">
        <v>0</v>
      </c>
      <c r="R195" s="228">
        <f>Q195*H195</f>
        <v>0</v>
      </c>
      <c r="S195" s="228">
        <v>0</v>
      </c>
      <c r="T195" s="229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0" t="s">
        <v>182</v>
      </c>
      <c r="AT195" s="230" t="s">
        <v>177</v>
      </c>
      <c r="AU195" s="230" t="s">
        <v>84</v>
      </c>
      <c r="AY195" s="18" t="s">
        <v>175</v>
      </c>
      <c r="BE195" s="231">
        <f>IF(N195="základní",J195,0)</f>
        <v>0</v>
      </c>
      <c r="BF195" s="231">
        <f>IF(N195="snížená",J195,0)</f>
        <v>0</v>
      </c>
      <c r="BG195" s="231">
        <f>IF(N195="zákl. přenesená",J195,0)</f>
        <v>0</v>
      </c>
      <c r="BH195" s="231">
        <f>IF(N195="sníž. přenesená",J195,0)</f>
        <v>0</v>
      </c>
      <c r="BI195" s="231">
        <f>IF(N195="nulová",J195,0)</f>
        <v>0</v>
      </c>
      <c r="BJ195" s="18" t="s">
        <v>84</v>
      </c>
      <c r="BK195" s="231">
        <f>ROUND(I195*H195,2)</f>
        <v>0</v>
      </c>
      <c r="BL195" s="18" t="s">
        <v>182</v>
      </c>
      <c r="BM195" s="230" t="s">
        <v>664</v>
      </c>
    </row>
    <row r="196" s="2" customFormat="1">
      <c r="A196" s="39"/>
      <c r="B196" s="40"/>
      <c r="C196" s="41"/>
      <c r="D196" s="234" t="s">
        <v>266</v>
      </c>
      <c r="E196" s="41"/>
      <c r="F196" s="275" t="s">
        <v>4854</v>
      </c>
      <c r="G196" s="41"/>
      <c r="H196" s="41"/>
      <c r="I196" s="276"/>
      <c r="J196" s="41"/>
      <c r="K196" s="41"/>
      <c r="L196" s="45"/>
      <c r="M196" s="277"/>
      <c r="N196" s="278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266</v>
      </c>
      <c r="AU196" s="18" t="s">
        <v>84</v>
      </c>
    </row>
    <row r="197" s="2" customFormat="1" ht="16.5" customHeight="1">
      <c r="A197" s="39"/>
      <c r="B197" s="40"/>
      <c r="C197" s="219" t="s">
        <v>434</v>
      </c>
      <c r="D197" s="219" t="s">
        <v>177</v>
      </c>
      <c r="E197" s="220" t="s">
        <v>4927</v>
      </c>
      <c r="F197" s="221" t="s">
        <v>4928</v>
      </c>
      <c r="G197" s="222" t="s">
        <v>2748</v>
      </c>
      <c r="H197" s="223">
        <v>21</v>
      </c>
      <c r="I197" s="224"/>
      <c r="J197" s="225">
        <f>ROUND(I197*H197,2)</f>
        <v>0</v>
      </c>
      <c r="K197" s="221" t="s">
        <v>1</v>
      </c>
      <c r="L197" s="45"/>
      <c r="M197" s="226" t="s">
        <v>1</v>
      </c>
      <c r="N197" s="227" t="s">
        <v>41</v>
      </c>
      <c r="O197" s="92"/>
      <c r="P197" s="228">
        <f>O197*H197</f>
        <v>0</v>
      </c>
      <c r="Q197" s="228">
        <v>0</v>
      </c>
      <c r="R197" s="228">
        <f>Q197*H197</f>
        <v>0</v>
      </c>
      <c r="S197" s="228">
        <v>0</v>
      </c>
      <c r="T197" s="229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0" t="s">
        <v>182</v>
      </c>
      <c r="AT197" s="230" t="s">
        <v>177</v>
      </c>
      <c r="AU197" s="230" t="s">
        <v>84</v>
      </c>
      <c r="AY197" s="18" t="s">
        <v>175</v>
      </c>
      <c r="BE197" s="231">
        <f>IF(N197="základní",J197,0)</f>
        <v>0</v>
      </c>
      <c r="BF197" s="231">
        <f>IF(N197="snížená",J197,0)</f>
        <v>0</v>
      </c>
      <c r="BG197" s="231">
        <f>IF(N197="zákl. přenesená",J197,0)</f>
        <v>0</v>
      </c>
      <c r="BH197" s="231">
        <f>IF(N197="sníž. přenesená",J197,0)</f>
        <v>0</v>
      </c>
      <c r="BI197" s="231">
        <f>IF(N197="nulová",J197,0)</f>
        <v>0</v>
      </c>
      <c r="BJ197" s="18" t="s">
        <v>84</v>
      </c>
      <c r="BK197" s="231">
        <f>ROUND(I197*H197,2)</f>
        <v>0</v>
      </c>
      <c r="BL197" s="18" t="s">
        <v>182</v>
      </c>
      <c r="BM197" s="230" t="s">
        <v>676</v>
      </c>
    </row>
    <row r="198" s="2" customFormat="1">
      <c r="A198" s="39"/>
      <c r="B198" s="40"/>
      <c r="C198" s="41"/>
      <c r="D198" s="234" t="s">
        <v>266</v>
      </c>
      <c r="E198" s="41"/>
      <c r="F198" s="275" t="s">
        <v>4854</v>
      </c>
      <c r="G198" s="41"/>
      <c r="H198" s="41"/>
      <c r="I198" s="276"/>
      <c r="J198" s="41"/>
      <c r="K198" s="41"/>
      <c r="L198" s="45"/>
      <c r="M198" s="277"/>
      <c r="N198" s="278"/>
      <c r="O198" s="92"/>
      <c r="P198" s="92"/>
      <c r="Q198" s="92"/>
      <c r="R198" s="92"/>
      <c r="S198" s="92"/>
      <c r="T198" s="93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266</v>
      </c>
      <c r="AU198" s="18" t="s">
        <v>84</v>
      </c>
    </row>
    <row r="199" s="2" customFormat="1" ht="16.5" customHeight="1">
      <c r="A199" s="39"/>
      <c r="B199" s="40"/>
      <c r="C199" s="219" t="s">
        <v>440</v>
      </c>
      <c r="D199" s="219" t="s">
        <v>177</v>
      </c>
      <c r="E199" s="220" t="s">
        <v>4929</v>
      </c>
      <c r="F199" s="221" t="s">
        <v>4930</v>
      </c>
      <c r="G199" s="222" t="s">
        <v>2748</v>
      </c>
      <c r="H199" s="223">
        <v>3</v>
      </c>
      <c r="I199" s="224"/>
      <c r="J199" s="225">
        <f>ROUND(I199*H199,2)</f>
        <v>0</v>
      </c>
      <c r="K199" s="221" t="s">
        <v>1</v>
      </c>
      <c r="L199" s="45"/>
      <c r="M199" s="226" t="s">
        <v>1</v>
      </c>
      <c r="N199" s="227" t="s">
        <v>41</v>
      </c>
      <c r="O199" s="92"/>
      <c r="P199" s="228">
        <f>O199*H199</f>
        <v>0</v>
      </c>
      <c r="Q199" s="228">
        <v>0</v>
      </c>
      <c r="R199" s="228">
        <f>Q199*H199</f>
        <v>0</v>
      </c>
      <c r="S199" s="228">
        <v>0</v>
      </c>
      <c r="T199" s="229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0" t="s">
        <v>182</v>
      </c>
      <c r="AT199" s="230" t="s">
        <v>177</v>
      </c>
      <c r="AU199" s="230" t="s">
        <v>84</v>
      </c>
      <c r="AY199" s="18" t="s">
        <v>175</v>
      </c>
      <c r="BE199" s="231">
        <f>IF(N199="základní",J199,0)</f>
        <v>0</v>
      </c>
      <c r="BF199" s="231">
        <f>IF(N199="snížená",J199,0)</f>
        <v>0</v>
      </c>
      <c r="BG199" s="231">
        <f>IF(N199="zákl. přenesená",J199,0)</f>
        <v>0</v>
      </c>
      <c r="BH199" s="231">
        <f>IF(N199="sníž. přenesená",J199,0)</f>
        <v>0</v>
      </c>
      <c r="BI199" s="231">
        <f>IF(N199="nulová",J199,0)</f>
        <v>0</v>
      </c>
      <c r="BJ199" s="18" t="s">
        <v>84</v>
      </c>
      <c r="BK199" s="231">
        <f>ROUND(I199*H199,2)</f>
        <v>0</v>
      </c>
      <c r="BL199" s="18" t="s">
        <v>182</v>
      </c>
      <c r="BM199" s="230" t="s">
        <v>685</v>
      </c>
    </row>
    <row r="200" s="2" customFormat="1">
      <c r="A200" s="39"/>
      <c r="B200" s="40"/>
      <c r="C200" s="41"/>
      <c r="D200" s="234" t="s">
        <v>266</v>
      </c>
      <c r="E200" s="41"/>
      <c r="F200" s="275" t="s">
        <v>4854</v>
      </c>
      <c r="G200" s="41"/>
      <c r="H200" s="41"/>
      <c r="I200" s="276"/>
      <c r="J200" s="41"/>
      <c r="K200" s="41"/>
      <c r="L200" s="45"/>
      <c r="M200" s="277"/>
      <c r="N200" s="278"/>
      <c r="O200" s="92"/>
      <c r="P200" s="92"/>
      <c r="Q200" s="92"/>
      <c r="R200" s="92"/>
      <c r="S200" s="92"/>
      <c r="T200" s="93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266</v>
      </c>
      <c r="AU200" s="18" t="s">
        <v>84</v>
      </c>
    </row>
    <row r="201" s="2" customFormat="1" ht="16.5" customHeight="1">
      <c r="A201" s="39"/>
      <c r="B201" s="40"/>
      <c r="C201" s="219" t="s">
        <v>447</v>
      </c>
      <c r="D201" s="219" t="s">
        <v>177</v>
      </c>
      <c r="E201" s="220" t="s">
        <v>4931</v>
      </c>
      <c r="F201" s="221" t="s">
        <v>4932</v>
      </c>
      <c r="G201" s="222" t="s">
        <v>2748</v>
      </c>
      <c r="H201" s="223">
        <v>2</v>
      </c>
      <c r="I201" s="224"/>
      <c r="J201" s="225">
        <f>ROUND(I201*H201,2)</f>
        <v>0</v>
      </c>
      <c r="K201" s="221" t="s">
        <v>1</v>
      </c>
      <c r="L201" s="45"/>
      <c r="M201" s="226" t="s">
        <v>1</v>
      </c>
      <c r="N201" s="227" t="s">
        <v>41</v>
      </c>
      <c r="O201" s="92"/>
      <c r="P201" s="228">
        <f>O201*H201</f>
        <v>0</v>
      </c>
      <c r="Q201" s="228">
        <v>0</v>
      </c>
      <c r="R201" s="228">
        <f>Q201*H201</f>
        <v>0</v>
      </c>
      <c r="S201" s="228">
        <v>0</v>
      </c>
      <c r="T201" s="229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0" t="s">
        <v>182</v>
      </c>
      <c r="AT201" s="230" t="s">
        <v>177</v>
      </c>
      <c r="AU201" s="230" t="s">
        <v>84</v>
      </c>
      <c r="AY201" s="18" t="s">
        <v>175</v>
      </c>
      <c r="BE201" s="231">
        <f>IF(N201="základní",J201,0)</f>
        <v>0</v>
      </c>
      <c r="BF201" s="231">
        <f>IF(N201="snížená",J201,0)</f>
        <v>0</v>
      </c>
      <c r="BG201" s="231">
        <f>IF(N201="zákl. přenesená",J201,0)</f>
        <v>0</v>
      </c>
      <c r="BH201" s="231">
        <f>IF(N201="sníž. přenesená",J201,0)</f>
        <v>0</v>
      </c>
      <c r="BI201" s="231">
        <f>IF(N201="nulová",J201,0)</f>
        <v>0</v>
      </c>
      <c r="BJ201" s="18" t="s">
        <v>84</v>
      </c>
      <c r="BK201" s="231">
        <f>ROUND(I201*H201,2)</f>
        <v>0</v>
      </c>
      <c r="BL201" s="18" t="s">
        <v>182</v>
      </c>
      <c r="BM201" s="230" t="s">
        <v>697</v>
      </c>
    </row>
    <row r="202" s="2" customFormat="1">
      <c r="A202" s="39"/>
      <c r="B202" s="40"/>
      <c r="C202" s="41"/>
      <c r="D202" s="234" t="s">
        <v>266</v>
      </c>
      <c r="E202" s="41"/>
      <c r="F202" s="275" t="s">
        <v>4854</v>
      </c>
      <c r="G202" s="41"/>
      <c r="H202" s="41"/>
      <c r="I202" s="276"/>
      <c r="J202" s="41"/>
      <c r="K202" s="41"/>
      <c r="L202" s="45"/>
      <c r="M202" s="277"/>
      <c r="N202" s="278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266</v>
      </c>
      <c r="AU202" s="18" t="s">
        <v>84</v>
      </c>
    </row>
    <row r="203" s="2" customFormat="1" ht="16.5" customHeight="1">
      <c r="A203" s="39"/>
      <c r="B203" s="40"/>
      <c r="C203" s="219" t="s">
        <v>452</v>
      </c>
      <c r="D203" s="219" t="s">
        <v>177</v>
      </c>
      <c r="E203" s="220" t="s">
        <v>4933</v>
      </c>
      <c r="F203" s="221" t="s">
        <v>4934</v>
      </c>
      <c r="G203" s="222" t="s">
        <v>2748</v>
      </c>
      <c r="H203" s="223">
        <v>2</v>
      </c>
      <c r="I203" s="224"/>
      <c r="J203" s="225">
        <f>ROUND(I203*H203,2)</f>
        <v>0</v>
      </c>
      <c r="K203" s="221" t="s">
        <v>1</v>
      </c>
      <c r="L203" s="45"/>
      <c r="M203" s="226" t="s">
        <v>1</v>
      </c>
      <c r="N203" s="227" t="s">
        <v>41</v>
      </c>
      <c r="O203" s="92"/>
      <c r="P203" s="228">
        <f>O203*H203</f>
        <v>0</v>
      </c>
      <c r="Q203" s="228">
        <v>0</v>
      </c>
      <c r="R203" s="228">
        <f>Q203*H203</f>
        <v>0</v>
      </c>
      <c r="S203" s="228">
        <v>0</v>
      </c>
      <c r="T203" s="229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0" t="s">
        <v>182</v>
      </c>
      <c r="AT203" s="230" t="s">
        <v>177</v>
      </c>
      <c r="AU203" s="230" t="s">
        <v>84</v>
      </c>
      <c r="AY203" s="18" t="s">
        <v>175</v>
      </c>
      <c r="BE203" s="231">
        <f>IF(N203="základní",J203,0)</f>
        <v>0</v>
      </c>
      <c r="BF203" s="231">
        <f>IF(N203="snížená",J203,0)</f>
        <v>0</v>
      </c>
      <c r="BG203" s="231">
        <f>IF(N203="zákl. přenesená",J203,0)</f>
        <v>0</v>
      </c>
      <c r="BH203" s="231">
        <f>IF(N203="sníž. přenesená",J203,0)</f>
        <v>0</v>
      </c>
      <c r="BI203" s="231">
        <f>IF(N203="nulová",J203,0)</f>
        <v>0</v>
      </c>
      <c r="BJ203" s="18" t="s">
        <v>84</v>
      </c>
      <c r="BK203" s="231">
        <f>ROUND(I203*H203,2)</f>
        <v>0</v>
      </c>
      <c r="BL203" s="18" t="s">
        <v>182</v>
      </c>
      <c r="BM203" s="230" t="s">
        <v>706</v>
      </c>
    </row>
    <row r="204" s="2" customFormat="1">
      <c r="A204" s="39"/>
      <c r="B204" s="40"/>
      <c r="C204" s="41"/>
      <c r="D204" s="234" t="s">
        <v>266</v>
      </c>
      <c r="E204" s="41"/>
      <c r="F204" s="275" t="s">
        <v>4854</v>
      </c>
      <c r="G204" s="41"/>
      <c r="H204" s="41"/>
      <c r="I204" s="276"/>
      <c r="J204" s="41"/>
      <c r="K204" s="41"/>
      <c r="L204" s="45"/>
      <c r="M204" s="277"/>
      <c r="N204" s="278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266</v>
      </c>
      <c r="AU204" s="18" t="s">
        <v>84</v>
      </c>
    </row>
    <row r="205" s="2" customFormat="1" ht="16.5" customHeight="1">
      <c r="A205" s="39"/>
      <c r="B205" s="40"/>
      <c r="C205" s="219" t="s">
        <v>456</v>
      </c>
      <c r="D205" s="219" t="s">
        <v>177</v>
      </c>
      <c r="E205" s="220" t="s">
        <v>4935</v>
      </c>
      <c r="F205" s="221" t="s">
        <v>4936</v>
      </c>
      <c r="G205" s="222" t="s">
        <v>2748</v>
      </c>
      <c r="H205" s="223">
        <v>1</v>
      </c>
      <c r="I205" s="224"/>
      <c r="J205" s="225">
        <f>ROUND(I205*H205,2)</f>
        <v>0</v>
      </c>
      <c r="K205" s="221" t="s">
        <v>1</v>
      </c>
      <c r="L205" s="45"/>
      <c r="M205" s="226" t="s">
        <v>1</v>
      </c>
      <c r="N205" s="227" t="s">
        <v>41</v>
      </c>
      <c r="O205" s="92"/>
      <c r="P205" s="228">
        <f>O205*H205</f>
        <v>0</v>
      </c>
      <c r="Q205" s="228">
        <v>0</v>
      </c>
      <c r="R205" s="228">
        <f>Q205*H205</f>
        <v>0</v>
      </c>
      <c r="S205" s="228">
        <v>0</v>
      </c>
      <c r="T205" s="229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0" t="s">
        <v>182</v>
      </c>
      <c r="AT205" s="230" t="s">
        <v>177</v>
      </c>
      <c r="AU205" s="230" t="s">
        <v>84</v>
      </c>
      <c r="AY205" s="18" t="s">
        <v>175</v>
      </c>
      <c r="BE205" s="231">
        <f>IF(N205="základní",J205,0)</f>
        <v>0</v>
      </c>
      <c r="BF205" s="231">
        <f>IF(N205="snížená",J205,0)</f>
        <v>0</v>
      </c>
      <c r="BG205" s="231">
        <f>IF(N205="zákl. přenesená",J205,0)</f>
        <v>0</v>
      </c>
      <c r="BH205" s="231">
        <f>IF(N205="sníž. přenesená",J205,0)</f>
        <v>0</v>
      </c>
      <c r="BI205" s="231">
        <f>IF(N205="nulová",J205,0)</f>
        <v>0</v>
      </c>
      <c r="BJ205" s="18" t="s">
        <v>84</v>
      </c>
      <c r="BK205" s="231">
        <f>ROUND(I205*H205,2)</f>
        <v>0</v>
      </c>
      <c r="BL205" s="18" t="s">
        <v>182</v>
      </c>
      <c r="BM205" s="230" t="s">
        <v>730</v>
      </c>
    </row>
    <row r="206" s="2" customFormat="1">
      <c r="A206" s="39"/>
      <c r="B206" s="40"/>
      <c r="C206" s="41"/>
      <c r="D206" s="234" t="s">
        <v>266</v>
      </c>
      <c r="E206" s="41"/>
      <c r="F206" s="275" t="s">
        <v>4854</v>
      </c>
      <c r="G206" s="41"/>
      <c r="H206" s="41"/>
      <c r="I206" s="276"/>
      <c r="J206" s="41"/>
      <c r="K206" s="41"/>
      <c r="L206" s="45"/>
      <c r="M206" s="277"/>
      <c r="N206" s="278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266</v>
      </c>
      <c r="AU206" s="18" t="s">
        <v>84</v>
      </c>
    </row>
    <row r="207" s="2" customFormat="1" ht="16.5" customHeight="1">
      <c r="A207" s="39"/>
      <c r="B207" s="40"/>
      <c r="C207" s="219" t="s">
        <v>462</v>
      </c>
      <c r="D207" s="219" t="s">
        <v>177</v>
      </c>
      <c r="E207" s="220" t="s">
        <v>4937</v>
      </c>
      <c r="F207" s="221" t="s">
        <v>4938</v>
      </c>
      <c r="G207" s="222" t="s">
        <v>2748</v>
      </c>
      <c r="H207" s="223">
        <v>4</v>
      </c>
      <c r="I207" s="224"/>
      <c r="J207" s="225">
        <f>ROUND(I207*H207,2)</f>
        <v>0</v>
      </c>
      <c r="K207" s="221" t="s">
        <v>1</v>
      </c>
      <c r="L207" s="45"/>
      <c r="M207" s="226" t="s">
        <v>1</v>
      </c>
      <c r="N207" s="227" t="s">
        <v>41</v>
      </c>
      <c r="O207" s="92"/>
      <c r="P207" s="228">
        <f>O207*H207</f>
        <v>0</v>
      </c>
      <c r="Q207" s="228">
        <v>0</v>
      </c>
      <c r="R207" s="228">
        <f>Q207*H207</f>
        <v>0</v>
      </c>
      <c r="S207" s="228">
        <v>0</v>
      </c>
      <c r="T207" s="229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0" t="s">
        <v>182</v>
      </c>
      <c r="AT207" s="230" t="s">
        <v>177</v>
      </c>
      <c r="AU207" s="230" t="s">
        <v>84</v>
      </c>
      <c r="AY207" s="18" t="s">
        <v>175</v>
      </c>
      <c r="BE207" s="231">
        <f>IF(N207="základní",J207,0)</f>
        <v>0</v>
      </c>
      <c r="BF207" s="231">
        <f>IF(N207="snížená",J207,0)</f>
        <v>0</v>
      </c>
      <c r="BG207" s="231">
        <f>IF(N207="zákl. přenesená",J207,0)</f>
        <v>0</v>
      </c>
      <c r="BH207" s="231">
        <f>IF(N207="sníž. přenesená",J207,0)</f>
        <v>0</v>
      </c>
      <c r="BI207" s="231">
        <f>IF(N207="nulová",J207,0)</f>
        <v>0</v>
      </c>
      <c r="BJ207" s="18" t="s">
        <v>84</v>
      </c>
      <c r="BK207" s="231">
        <f>ROUND(I207*H207,2)</f>
        <v>0</v>
      </c>
      <c r="BL207" s="18" t="s">
        <v>182</v>
      </c>
      <c r="BM207" s="230" t="s">
        <v>741</v>
      </c>
    </row>
    <row r="208" s="2" customFormat="1">
      <c r="A208" s="39"/>
      <c r="B208" s="40"/>
      <c r="C208" s="41"/>
      <c r="D208" s="234" t="s">
        <v>266</v>
      </c>
      <c r="E208" s="41"/>
      <c r="F208" s="275" t="s">
        <v>4854</v>
      </c>
      <c r="G208" s="41"/>
      <c r="H208" s="41"/>
      <c r="I208" s="276"/>
      <c r="J208" s="41"/>
      <c r="K208" s="41"/>
      <c r="L208" s="45"/>
      <c r="M208" s="277"/>
      <c r="N208" s="278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266</v>
      </c>
      <c r="AU208" s="18" t="s">
        <v>84</v>
      </c>
    </row>
    <row r="209" s="2" customFormat="1" ht="16.5" customHeight="1">
      <c r="A209" s="39"/>
      <c r="B209" s="40"/>
      <c r="C209" s="219" t="s">
        <v>466</v>
      </c>
      <c r="D209" s="219" t="s">
        <v>177</v>
      </c>
      <c r="E209" s="220" t="s">
        <v>4939</v>
      </c>
      <c r="F209" s="221" t="s">
        <v>4940</v>
      </c>
      <c r="G209" s="222" t="s">
        <v>2748</v>
      </c>
      <c r="H209" s="223">
        <v>4</v>
      </c>
      <c r="I209" s="224"/>
      <c r="J209" s="225">
        <f>ROUND(I209*H209,2)</f>
        <v>0</v>
      </c>
      <c r="K209" s="221" t="s">
        <v>1</v>
      </c>
      <c r="L209" s="45"/>
      <c r="M209" s="226" t="s">
        <v>1</v>
      </c>
      <c r="N209" s="227" t="s">
        <v>41</v>
      </c>
      <c r="O209" s="92"/>
      <c r="P209" s="228">
        <f>O209*H209</f>
        <v>0</v>
      </c>
      <c r="Q209" s="228">
        <v>0</v>
      </c>
      <c r="R209" s="228">
        <f>Q209*H209</f>
        <v>0</v>
      </c>
      <c r="S209" s="228">
        <v>0</v>
      </c>
      <c r="T209" s="229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0" t="s">
        <v>182</v>
      </c>
      <c r="AT209" s="230" t="s">
        <v>177</v>
      </c>
      <c r="AU209" s="230" t="s">
        <v>84</v>
      </c>
      <c r="AY209" s="18" t="s">
        <v>175</v>
      </c>
      <c r="BE209" s="231">
        <f>IF(N209="základní",J209,0)</f>
        <v>0</v>
      </c>
      <c r="BF209" s="231">
        <f>IF(N209="snížená",J209,0)</f>
        <v>0</v>
      </c>
      <c r="BG209" s="231">
        <f>IF(N209="zákl. přenesená",J209,0)</f>
        <v>0</v>
      </c>
      <c r="BH209" s="231">
        <f>IF(N209="sníž. přenesená",J209,0)</f>
        <v>0</v>
      </c>
      <c r="BI209" s="231">
        <f>IF(N209="nulová",J209,0)</f>
        <v>0</v>
      </c>
      <c r="BJ209" s="18" t="s">
        <v>84</v>
      </c>
      <c r="BK209" s="231">
        <f>ROUND(I209*H209,2)</f>
        <v>0</v>
      </c>
      <c r="BL209" s="18" t="s">
        <v>182</v>
      </c>
      <c r="BM209" s="230" t="s">
        <v>749</v>
      </c>
    </row>
    <row r="210" s="2" customFormat="1">
      <c r="A210" s="39"/>
      <c r="B210" s="40"/>
      <c r="C210" s="41"/>
      <c r="D210" s="234" t="s">
        <v>266</v>
      </c>
      <c r="E210" s="41"/>
      <c r="F210" s="275" t="s">
        <v>4854</v>
      </c>
      <c r="G210" s="41"/>
      <c r="H210" s="41"/>
      <c r="I210" s="276"/>
      <c r="J210" s="41"/>
      <c r="K210" s="41"/>
      <c r="L210" s="45"/>
      <c r="M210" s="277"/>
      <c r="N210" s="278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266</v>
      </c>
      <c r="AU210" s="18" t="s">
        <v>84</v>
      </c>
    </row>
    <row r="211" s="2" customFormat="1" ht="16.5" customHeight="1">
      <c r="A211" s="39"/>
      <c r="B211" s="40"/>
      <c r="C211" s="219" t="s">
        <v>470</v>
      </c>
      <c r="D211" s="219" t="s">
        <v>177</v>
      </c>
      <c r="E211" s="220" t="s">
        <v>4941</v>
      </c>
      <c r="F211" s="221" t="s">
        <v>4942</v>
      </c>
      <c r="G211" s="222" t="s">
        <v>2748</v>
      </c>
      <c r="H211" s="223">
        <v>4</v>
      </c>
      <c r="I211" s="224"/>
      <c r="J211" s="225">
        <f>ROUND(I211*H211,2)</f>
        <v>0</v>
      </c>
      <c r="K211" s="221" t="s">
        <v>1</v>
      </c>
      <c r="L211" s="45"/>
      <c r="M211" s="226" t="s">
        <v>1</v>
      </c>
      <c r="N211" s="227" t="s">
        <v>41</v>
      </c>
      <c r="O211" s="92"/>
      <c r="P211" s="228">
        <f>O211*H211</f>
        <v>0</v>
      </c>
      <c r="Q211" s="228">
        <v>0</v>
      </c>
      <c r="R211" s="228">
        <f>Q211*H211</f>
        <v>0</v>
      </c>
      <c r="S211" s="228">
        <v>0</v>
      </c>
      <c r="T211" s="229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0" t="s">
        <v>182</v>
      </c>
      <c r="AT211" s="230" t="s">
        <v>177</v>
      </c>
      <c r="AU211" s="230" t="s">
        <v>84</v>
      </c>
      <c r="AY211" s="18" t="s">
        <v>175</v>
      </c>
      <c r="BE211" s="231">
        <f>IF(N211="základní",J211,0)</f>
        <v>0</v>
      </c>
      <c r="BF211" s="231">
        <f>IF(N211="snížená",J211,0)</f>
        <v>0</v>
      </c>
      <c r="BG211" s="231">
        <f>IF(N211="zákl. přenesená",J211,0)</f>
        <v>0</v>
      </c>
      <c r="BH211" s="231">
        <f>IF(N211="sníž. přenesená",J211,0)</f>
        <v>0</v>
      </c>
      <c r="BI211" s="231">
        <f>IF(N211="nulová",J211,0)</f>
        <v>0</v>
      </c>
      <c r="BJ211" s="18" t="s">
        <v>84</v>
      </c>
      <c r="BK211" s="231">
        <f>ROUND(I211*H211,2)</f>
        <v>0</v>
      </c>
      <c r="BL211" s="18" t="s">
        <v>182</v>
      </c>
      <c r="BM211" s="230" t="s">
        <v>758</v>
      </c>
    </row>
    <row r="212" s="2" customFormat="1">
      <c r="A212" s="39"/>
      <c r="B212" s="40"/>
      <c r="C212" s="41"/>
      <c r="D212" s="234" t="s">
        <v>266</v>
      </c>
      <c r="E212" s="41"/>
      <c r="F212" s="275" t="s">
        <v>4854</v>
      </c>
      <c r="G212" s="41"/>
      <c r="H212" s="41"/>
      <c r="I212" s="276"/>
      <c r="J212" s="41"/>
      <c r="K212" s="41"/>
      <c r="L212" s="45"/>
      <c r="M212" s="277"/>
      <c r="N212" s="278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266</v>
      </c>
      <c r="AU212" s="18" t="s">
        <v>84</v>
      </c>
    </row>
    <row r="213" s="2" customFormat="1" ht="24.15" customHeight="1">
      <c r="A213" s="39"/>
      <c r="B213" s="40"/>
      <c r="C213" s="219" t="s">
        <v>476</v>
      </c>
      <c r="D213" s="219" t="s">
        <v>177</v>
      </c>
      <c r="E213" s="220" t="s">
        <v>4943</v>
      </c>
      <c r="F213" s="221" t="s">
        <v>4944</v>
      </c>
      <c r="G213" s="222" t="s">
        <v>2748</v>
      </c>
      <c r="H213" s="223">
        <v>12</v>
      </c>
      <c r="I213" s="224"/>
      <c r="J213" s="225">
        <f>ROUND(I213*H213,2)</f>
        <v>0</v>
      </c>
      <c r="K213" s="221" t="s">
        <v>1</v>
      </c>
      <c r="L213" s="45"/>
      <c r="M213" s="226" t="s">
        <v>1</v>
      </c>
      <c r="N213" s="227" t="s">
        <v>41</v>
      </c>
      <c r="O213" s="92"/>
      <c r="P213" s="228">
        <f>O213*H213</f>
        <v>0</v>
      </c>
      <c r="Q213" s="228">
        <v>0</v>
      </c>
      <c r="R213" s="228">
        <f>Q213*H213</f>
        <v>0</v>
      </c>
      <c r="S213" s="228">
        <v>0</v>
      </c>
      <c r="T213" s="229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0" t="s">
        <v>182</v>
      </c>
      <c r="AT213" s="230" t="s">
        <v>177</v>
      </c>
      <c r="AU213" s="230" t="s">
        <v>84</v>
      </c>
      <c r="AY213" s="18" t="s">
        <v>175</v>
      </c>
      <c r="BE213" s="231">
        <f>IF(N213="základní",J213,0)</f>
        <v>0</v>
      </c>
      <c r="BF213" s="231">
        <f>IF(N213="snížená",J213,0)</f>
        <v>0</v>
      </c>
      <c r="BG213" s="231">
        <f>IF(N213="zákl. přenesená",J213,0)</f>
        <v>0</v>
      </c>
      <c r="BH213" s="231">
        <f>IF(N213="sníž. přenesená",J213,0)</f>
        <v>0</v>
      </c>
      <c r="BI213" s="231">
        <f>IF(N213="nulová",J213,0)</f>
        <v>0</v>
      </c>
      <c r="BJ213" s="18" t="s">
        <v>84</v>
      </c>
      <c r="BK213" s="231">
        <f>ROUND(I213*H213,2)</f>
        <v>0</v>
      </c>
      <c r="BL213" s="18" t="s">
        <v>182</v>
      </c>
      <c r="BM213" s="230" t="s">
        <v>775</v>
      </c>
    </row>
    <row r="214" s="2" customFormat="1">
      <c r="A214" s="39"/>
      <c r="B214" s="40"/>
      <c r="C214" s="41"/>
      <c r="D214" s="234" t="s">
        <v>266</v>
      </c>
      <c r="E214" s="41"/>
      <c r="F214" s="275" t="s">
        <v>4854</v>
      </c>
      <c r="G214" s="41"/>
      <c r="H214" s="41"/>
      <c r="I214" s="276"/>
      <c r="J214" s="41"/>
      <c r="K214" s="41"/>
      <c r="L214" s="45"/>
      <c r="M214" s="277"/>
      <c r="N214" s="278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266</v>
      </c>
      <c r="AU214" s="18" t="s">
        <v>84</v>
      </c>
    </row>
    <row r="215" s="2" customFormat="1" ht="21.75" customHeight="1">
      <c r="A215" s="39"/>
      <c r="B215" s="40"/>
      <c r="C215" s="219" t="s">
        <v>481</v>
      </c>
      <c r="D215" s="219" t="s">
        <v>177</v>
      </c>
      <c r="E215" s="220" t="s">
        <v>4945</v>
      </c>
      <c r="F215" s="221" t="s">
        <v>4946</v>
      </c>
      <c r="G215" s="222" t="s">
        <v>2748</v>
      </c>
      <c r="H215" s="223">
        <v>30</v>
      </c>
      <c r="I215" s="224"/>
      <c r="J215" s="225">
        <f>ROUND(I215*H215,2)</f>
        <v>0</v>
      </c>
      <c r="K215" s="221" t="s">
        <v>1</v>
      </c>
      <c r="L215" s="45"/>
      <c r="M215" s="226" t="s">
        <v>1</v>
      </c>
      <c r="N215" s="227" t="s">
        <v>41</v>
      </c>
      <c r="O215" s="92"/>
      <c r="P215" s="228">
        <f>O215*H215</f>
        <v>0</v>
      </c>
      <c r="Q215" s="228">
        <v>0</v>
      </c>
      <c r="R215" s="228">
        <f>Q215*H215</f>
        <v>0</v>
      </c>
      <c r="S215" s="228">
        <v>0</v>
      </c>
      <c r="T215" s="229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0" t="s">
        <v>182</v>
      </c>
      <c r="AT215" s="230" t="s">
        <v>177</v>
      </c>
      <c r="AU215" s="230" t="s">
        <v>84</v>
      </c>
      <c r="AY215" s="18" t="s">
        <v>175</v>
      </c>
      <c r="BE215" s="231">
        <f>IF(N215="základní",J215,0)</f>
        <v>0</v>
      </c>
      <c r="BF215" s="231">
        <f>IF(N215="snížená",J215,0)</f>
        <v>0</v>
      </c>
      <c r="BG215" s="231">
        <f>IF(N215="zákl. přenesená",J215,0)</f>
        <v>0</v>
      </c>
      <c r="BH215" s="231">
        <f>IF(N215="sníž. přenesená",J215,0)</f>
        <v>0</v>
      </c>
      <c r="BI215" s="231">
        <f>IF(N215="nulová",J215,0)</f>
        <v>0</v>
      </c>
      <c r="BJ215" s="18" t="s">
        <v>84</v>
      </c>
      <c r="BK215" s="231">
        <f>ROUND(I215*H215,2)</f>
        <v>0</v>
      </c>
      <c r="BL215" s="18" t="s">
        <v>182</v>
      </c>
      <c r="BM215" s="230" t="s">
        <v>792</v>
      </c>
    </row>
    <row r="216" s="2" customFormat="1">
      <c r="A216" s="39"/>
      <c r="B216" s="40"/>
      <c r="C216" s="41"/>
      <c r="D216" s="234" t="s">
        <v>266</v>
      </c>
      <c r="E216" s="41"/>
      <c r="F216" s="275" t="s">
        <v>4854</v>
      </c>
      <c r="G216" s="41"/>
      <c r="H216" s="41"/>
      <c r="I216" s="276"/>
      <c r="J216" s="41"/>
      <c r="K216" s="41"/>
      <c r="L216" s="45"/>
      <c r="M216" s="277"/>
      <c r="N216" s="278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266</v>
      </c>
      <c r="AU216" s="18" t="s">
        <v>84</v>
      </c>
    </row>
    <row r="217" s="2" customFormat="1" ht="21.75" customHeight="1">
      <c r="A217" s="39"/>
      <c r="B217" s="40"/>
      <c r="C217" s="219" t="s">
        <v>486</v>
      </c>
      <c r="D217" s="219" t="s">
        <v>177</v>
      </c>
      <c r="E217" s="220" t="s">
        <v>4947</v>
      </c>
      <c r="F217" s="221" t="s">
        <v>4948</v>
      </c>
      <c r="G217" s="222" t="s">
        <v>2748</v>
      </c>
      <c r="H217" s="223">
        <v>4</v>
      </c>
      <c r="I217" s="224"/>
      <c r="J217" s="225">
        <f>ROUND(I217*H217,2)</f>
        <v>0</v>
      </c>
      <c r="K217" s="221" t="s">
        <v>1</v>
      </c>
      <c r="L217" s="45"/>
      <c r="M217" s="226" t="s">
        <v>1</v>
      </c>
      <c r="N217" s="227" t="s">
        <v>41</v>
      </c>
      <c r="O217" s="92"/>
      <c r="P217" s="228">
        <f>O217*H217</f>
        <v>0</v>
      </c>
      <c r="Q217" s="228">
        <v>0</v>
      </c>
      <c r="R217" s="228">
        <f>Q217*H217</f>
        <v>0</v>
      </c>
      <c r="S217" s="228">
        <v>0</v>
      </c>
      <c r="T217" s="229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0" t="s">
        <v>182</v>
      </c>
      <c r="AT217" s="230" t="s">
        <v>177</v>
      </c>
      <c r="AU217" s="230" t="s">
        <v>84</v>
      </c>
      <c r="AY217" s="18" t="s">
        <v>175</v>
      </c>
      <c r="BE217" s="231">
        <f>IF(N217="základní",J217,0)</f>
        <v>0</v>
      </c>
      <c r="BF217" s="231">
        <f>IF(N217="snížená",J217,0)</f>
        <v>0</v>
      </c>
      <c r="BG217" s="231">
        <f>IF(N217="zákl. přenesená",J217,0)</f>
        <v>0</v>
      </c>
      <c r="BH217" s="231">
        <f>IF(N217="sníž. přenesená",J217,0)</f>
        <v>0</v>
      </c>
      <c r="BI217" s="231">
        <f>IF(N217="nulová",J217,0)</f>
        <v>0</v>
      </c>
      <c r="BJ217" s="18" t="s">
        <v>84</v>
      </c>
      <c r="BK217" s="231">
        <f>ROUND(I217*H217,2)</f>
        <v>0</v>
      </c>
      <c r="BL217" s="18" t="s">
        <v>182</v>
      </c>
      <c r="BM217" s="230" t="s">
        <v>810</v>
      </c>
    </row>
    <row r="218" s="2" customFormat="1">
      <c r="A218" s="39"/>
      <c r="B218" s="40"/>
      <c r="C218" s="41"/>
      <c r="D218" s="234" t="s">
        <v>266</v>
      </c>
      <c r="E218" s="41"/>
      <c r="F218" s="275" t="s">
        <v>4854</v>
      </c>
      <c r="G218" s="41"/>
      <c r="H218" s="41"/>
      <c r="I218" s="276"/>
      <c r="J218" s="41"/>
      <c r="K218" s="41"/>
      <c r="L218" s="45"/>
      <c r="M218" s="277"/>
      <c r="N218" s="278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266</v>
      </c>
      <c r="AU218" s="18" t="s">
        <v>84</v>
      </c>
    </row>
    <row r="219" s="2" customFormat="1" ht="16.5" customHeight="1">
      <c r="A219" s="39"/>
      <c r="B219" s="40"/>
      <c r="C219" s="219" t="s">
        <v>491</v>
      </c>
      <c r="D219" s="219" t="s">
        <v>177</v>
      </c>
      <c r="E219" s="220" t="s">
        <v>4949</v>
      </c>
      <c r="F219" s="221" t="s">
        <v>4950</v>
      </c>
      <c r="G219" s="222" t="s">
        <v>437</v>
      </c>
      <c r="H219" s="223">
        <v>2000</v>
      </c>
      <c r="I219" s="224"/>
      <c r="J219" s="225">
        <f>ROUND(I219*H219,2)</f>
        <v>0</v>
      </c>
      <c r="K219" s="221" t="s">
        <v>1</v>
      </c>
      <c r="L219" s="45"/>
      <c r="M219" s="226" t="s">
        <v>1</v>
      </c>
      <c r="N219" s="227" t="s">
        <v>41</v>
      </c>
      <c r="O219" s="92"/>
      <c r="P219" s="228">
        <f>O219*H219</f>
        <v>0</v>
      </c>
      <c r="Q219" s="228">
        <v>0</v>
      </c>
      <c r="R219" s="228">
        <f>Q219*H219</f>
        <v>0</v>
      </c>
      <c r="S219" s="228">
        <v>0</v>
      </c>
      <c r="T219" s="229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0" t="s">
        <v>182</v>
      </c>
      <c r="AT219" s="230" t="s">
        <v>177</v>
      </c>
      <c r="AU219" s="230" t="s">
        <v>84</v>
      </c>
      <c r="AY219" s="18" t="s">
        <v>175</v>
      </c>
      <c r="BE219" s="231">
        <f>IF(N219="základní",J219,0)</f>
        <v>0</v>
      </c>
      <c r="BF219" s="231">
        <f>IF(N219="snížená",J219,0)</f>
        <v>0</v>
      </c>
      <c r="BG219" s="231">
        <f>IF(N219="zákl. přenesená",J219,0)</f>
        <v>0</v>
      </c>
      <c r="BH219" s="231">
        <f>IF(N219="sníž. přenesená",J219,0)</f>
        <v>0</v>
      </c>
      <c r="BI219" s="231">
        <f>IF(N219="nulová",J219,0)</f>
        <v>0</v>
      </c>
      <c r="BJ219" s="18" t="s">
        <v>84</v>
      </c>
      <c r="BK219" s="231">
        <f>ROUND(I219*H219,2)</f>
        <v>0</v>
      </c>
      <c r="BL219" s="18" t="s">
        <v>182</v>
      </c>
      <c r="BM219" s="230" t="s">
        <v>819</v>
      </c>
    </row>
    <row r="220" s="2" customFormat="1">
      <c r="A220" s="39"/>
      <c r="B220" s="40"/>
      <c r="C220" s="41"/>
      <c r="D220" s="234" t="s">
        <v>266</v>
      </c>
      <c r="E220" s="41"/>
      <c r="F220" s="275" t="s">
        <v>4854</v>
      </c>
      <c r="G220" s="41"/>
      <c r="H220" s="41"/>
      <c r="I220" s="276"/>
      <c r="J220" s="41"/>
      <c r="K220" s="41"/>
      <c r="L220" s="45"/>
      <c r="M220" s="277"/>
      <c r="N220" s="278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266</v>
      </c>
      <c r="AU220" s="18" t="s">
        <v>84</v>
      </c>
    </row>
    <row r="221" s="2" customFormat="1" ht="16.5" customHeight="1">
      <c r="A221" s="39"/>
      <c r="B221" s="40"/>
      <c r="C221" s="219" t="s">
        <v>495</v>
      </c>
      <c r="D221" s="219" t="s">
        <v>177</v>
      </c>
      <c r="E221" s="220" t="s">
        <v>4951</v>
      </c>
      <c r="F221" s="221" t="s">
        <v>4952</v>
      </c>
      <c r="G221" s="222" t="s">
        <v>437</v>
      </c>
      <c r="H221" s="223">
        <v>1850</v>
      </c>
      <c r="I221" s="224"/>
      <c r="J221" s="225">
        <f>ROUND(I221*H221,2)</f>
        <v>0</v>
      </c>
      <c r="K221" s="221" t="s">
        <v>1</v>
      </c>
      <c r="L221" s="45"/>
      <c r="M221" s="226" t="s">
        <v>1</v>
      </c>
      <c r="N221" s="227" t="s">
        <v>41</v>
      </c>
      <c r="O221" s="92"/>
      <c r="P221" s="228">
        <f>O221*H221</f>
        <v>0</v>
      </c>
      <c r="Q221" s="228">
        <v>0</v>
      </c>
      <c r="R221" s="228">
        <f>Q221*H221</f>
        <v>0</v>
      </c>
      <c r="S221" s="228">
        <v>0</v>
      </c>
      <c r="T221" s="229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0" t="s">
        <v>182</v>
      </c>
      <c r="AT221" s="230" t="s">
        <v>177</v>
      </c>
      <c r="AU221" s="230" t="s">
        <v>84</v>
      </c>
      <c r="AY221" s="18" t="s">
        <v>175</v>
      </c>
      <c r="BE221" s="231">
        <f>IF(N221="základní",J221,0)</f>
        <v>0</v>
      </c>
      <c r="BF221" s="231">
        <f>IF(N221="snížená",J221,0)</f>
        <v>0</v>
      </c>
      <c r="BG221" s="231">
        <f>IF(N221="zákl. přenesená",J221,0)</f>
        <v>0</v>
      </c>
      <c r="BH221" s="231">
        <f>IF(N221="sníž. přenesená",J221,0)</f>
        <v>0</v>
      </c>
      <c r="BI221" s="231">
        <f>IF(N221="nulová",J221,0)</f>
        <v>0</v>
      </c>
      <c r="BJ221" s="18" t="s">
        <v>84</v>
      </c>
      <c r="BK221" s="231">
        <f>ROUND(I221*H221,2)</f>
        <v>0</v>
      </c>
      <c r="BL221" s="18" t="s">
        <v>182</v>
      </c>
      <c r="BM221" s="230" t="s">
        <v>830</v>
      </c>
    </row>
    <row r="222" s="2" customFormat="1">
      <c r="A222" s="39"/>
      <c r="B222" s="40"/>
      <c r="C222" s="41"/>
      <c r="D222" s="234" t="s">
        <v>266</v>
      </c>
      <c r="E222" s="41"/>
      <c r="F222" s="275" t="s">
        <v>4854</v>
      </c>
      <c r="G222" s="41"/>
      <c r="H222" s="41"/>
      <c r="I222" s="276"/>
      <c r="J222" s="41"/>
      <c r="K222" s="41"/>
      <c r="L222" s="45"/>
      <c r="M222" s="277"/>
      <c r="N222" s="278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266</v>
      </c>
      <c r="AU222" s="18" t="s">
        <v>84</v>
      </c>
    </row>
    <row r="223" s="2" customFormat="1" ht="16.5" customHeight="1">
      <c r="A223" s="39"/>
      <c r="B223" s="40"/>
      <c r="C223" s="219" t="s">
        <v>499</v>
      </c>
      <c r="D223" s="219" t="s">
        <v>177</v>
      </c>
      <c r="E223" s="220" t="s">
        <v>4953</v>
      </c>
      <c r="F223" s="221" t="s">
        <v>4954</v>
      </c>
      <c r="G223" s="222" t="s">
        <v>437</v>
      </c>
      <c r="H223" s="223">
        <v>800</v>
      </c>
      <c r="I223" s="224"/>
      <c r="J223" s="225">
        <f>ROUND(I223*H223,2)</f>
        <v>0</v>
      </c>
      <c r="K223" s="221" t="s">
        <v>1</v>
      </c>
      <c r="L223" s="45"/>
      <c r="M223" s="226" t="s">
        <v>1</v>
      </c>
      <c r="N223" s="227" t="s">
        <v>41</v>
      </c>
      <c r="O223" s="92"/>
      <c r="P223" s="228">
        <f>O223*H223</f>
        <v>0</v>
      </c>
      <c r="Q223" s="228">
        <v>0</v>
      </c>
      <c r="R223" s="228">
        <f>Q223*H223</f>
        <v>0</v>
      </c>
      <c r="S223" s="228">
        <v>0</v>
      </c>
      <c r="T223" s="229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0" t="s">
        <v>182</v>
      </c>
      <c r="AT223" s="230" t="s">
        <v>177</v>
      </c>
      <c r="AU223" s="230" t="s">
        <v>84</v>
      </c>
      <c r="AY223" s="18" t="s">
        <v>175</v>
      </c>
      <c r="BE223" s="231">
        <f>IF(N223="základní",J223,0)</f>
        <v>0</v>
      </c>
      <c r="BF223" s="231">
        <f>IF(N223="snížená",J223,0)</f>
        <v>0</v>
      </c>
      <c r="BG223" s="231">
        <f>IF(N223="zákl. přenesená",J223,0)</f>
        <v>0</v>
      </c>
      <c r="BH223" s="231">
        <f>IF(N223="sníž. přenesená",J223,0)</f>
        <v>0</v>
      </c>
      <c r="BI223" s="231">
        <f>IF(N223="nulová",J223,0)</f>
        <v>0</v>
      </c>
      <c r="BJ223" s="18" t="s">
        <v>84</v>
      </c>
      <c r="BK223" s="231">
        <f>ROUND(I223*H223,2)</f>
        <v>0</v>
      </c>
      <c r="BL223" s="18" t="s">
        <v>182</v>
      </c>
      <c r="BM223" s="230" t="s">
        <v>840</v>
      </c>
    </row>
    <row r="224" s="2" customFormat="1">
      <c r="A224" s="39"/>
      <c r="B224" s="40"/>
      <c r="C224" s="41"/>
      <c r="D224" s="234" t="s">
        <v>266</v>
      </c>
      <c r="E224" s="41"/>
      <c r="F224" s="275" t="s">
        <v>4854</v>
      </c>
      <c r="G224" s="41"/>
      <c r="H224" s="41"/>
      <c r="I224" s="276"/>
      <c r="J224" s="41"/>
      <c r="K224" s="41"/>
      <c r="L224" s="45"/>
      <c r="M224" s="277"/>
      <c r="N224" s="278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266</v>
      </c>
      <c r="AU224" s="18" t="s">
        <v>84</v>
      </c>
    </row>
    <row r="225" s="2" customFormat="1" ht="16.5" customHeight="1">
      <c r="A225" s="39"/>
      <c r="B225" s="40"/>
      <c r="C225" s="219" t="s">
        <v>507</v>
      </c>
      <c r="D225" s="219" t="s">
        <v>177</v>
      </c>
      <c r="E225" s="220" t="s">
        <v>4955</v>
      </c>
      <c r="F225" s="221" t="s">
        <v>4956</v>
      </c>
      <c r="G225" s="222" t="s">
        <v>437</v>
      </c>
      <c r="H225" s="223">
        <v>7260</v>
      </c>
      <c r="I225" s="224"/>
      <c r="J225" s="225">
        <f>ROUND(I225*H225,2)</f>
        <v>0</v>
      </c>
      <c r="K225" s="221" t="s">
        <v>1</v>
      </c>
      <c r="L225" s="45"/>
      <c r="M225" s="226" t="s">
        <v>1</v>
      </c>
      <c r="N225" s="227" t="s">
        <v>41</v>
      </c>
      <c r="O225" s="92"/>
      <c r="P225" s="228">
        <f>O225*H225</f>
        <v>0</v>
      </c>
      <c r="Q225" s="228">
        <v>0</v>
      </c>
      <c r="R225" s="228">
        <f>Q225*H225</f>
        <v>0</v>
      </c>
      <c r="S225" s="228">
        <v>0</v>
      </c>
      <c r="T225" s="229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0" t="s">
        <v>182</v>
      </c>
      <c r="AT225" s="230" t="s">
        <v>177</v>
      </c>
      <c r="AU225" s="230" t="s">
        <v>84</v>
      </c>
      <c r="AY225" s="18" t="s">
        <v>175</v>
      </c>
      <c r="BE225" s="231">
        <f>IF(N225="základní",J225,0)</f>
        <v>0</v>
      </c>
      <c r="BF225" s="231">
        <f>IF(N225="snížená",J225,0)</f>
        <v>0</v>
      </c>
      <c r="BG225" s="231">
        <f>IF(N225="zákl. přenesená",J225,0)</f>
        <v>0</v>
      </c>
      <c r="BH225" s="231">
        <f>IF(N225="sníž. přenesená",J225,0)</f>
        <v>0</v>
      </c>
      <c r="BI225" s="231">
        <f>IF(N225="nulová",J225,0)</f>
        <v>0</v>
      </c>
      <c r="BJ225" s="18" t="s">
        <v>84</v>
      </c>
      <c r="BK225" s="231">
        <f>ROUND(I225*H225,2)</f>
        <v>0</v>
      </c>
      <c r="BL225" s="18" t="s">
        <v>182</v>
      </c>
      <c r="BM225" s="230" t="s">
        <v>852</v>
      </c>
    </row>
    <row r="226" s="2" customFormat="1">
      <c r="A226" s="39"/>
      <c r="B226" s="40"/>
      <c r="C226" s="41"/>
      <c r="D226" s="234" t="s">
        <v>266</v>
      </c>
      <c r="E226" s="41"/>
      <c r="F226" s="275" t="s">
        <v>4854</v>
      </c>
      <c r="G226" s="41"/>
      <c r="H226" s="41"/>
      <c r="I226" s="276"/>
      <c r="J226" s="41"/>
      <c r="K226" s="41"/>
      <c r="L226" s="45"/>
      <c r="M226" s="277"/>
      <c r="N226" s="278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266</v>
      </c>
      <c r="AU226" s="18" t="s">
        <v>84</v>
      </c>
    </row>
    <row r="227" s="2" customFormat="1" ht="16.5" customHeight="1">
      <c r="A227" s="39"/>
      <c r="B227" s="40"/>
      <c r="C227" s="219" t="s">
        <v>519</v>
      </c>
      <c r="D227" s="219" t="s">
        <v>177</v>
      </c>
      <c r="E227" s="220" t="s">
        <v>4957</v>
      </c>
      <c r="F227" s="221" t="s">
        <v>4958</v>
      </c>
      <c r="G227" s="222" t="s">
        <v>437</v>
      </c>
      <c r="H227" s="223">
        <v>100</v>
      </c>
      <c r="I227" s="224"/>
      <c r="J227" s="225">
        <f>ROUND(I227*H227,2)</f>
        <v>0</v>
      </c>
      <c r="K227" s="221" t="s">
        <v>1</v>
      </c>
      <c r="L227" s="45"/>
      <c r="M227" s="226" t="s">
        <v>1</v>
      </c>
      <c r="N227" s="227" t="s">
        <v>41</v>
      </c>
      <c r="O227" s="92"/>
      <c r="P227" s="228">
        <f>O227*H227</f>
        <v>0</v>
      </c>
      <c r="Q227" s="228">
        <v>0</v>
      </c>
      <c r="R227" s="228">
        <f>Q227*H227</f>
        <v>0</v>
      </c>
      <c r="S227" s="228">
        <v>0</v>
      </c>
      <c r="T227" s="229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0" t="s">
        <v>182</v>
      </c>
      <c r="AT227" s="230" t="s">
        <v>177</v>
      </c>
      <c r="AU227" s="230" t="s">
        <v>84</v>
      </c>
      <c r="AY227" s="18" t="s">
        <v>175</v>
      </c>
      <c r="BE227" s="231">
        <f>IF(N227="základní",J227,0)</f>
        <v>0</v>
      </c>
      <c r="BF227" s="231">
        <f>IF(N227="snížená",J227,0)</f>
        <v>0</v>
      </c>
      <c r="BG227" s="231">
        <f>IF(N227="zákl. přenesená",J227,0)</f>
        <v>0</v>
      </c>
      <c r="BH227" s="231">
        <f>IF(N227="sníž. přenesená",J227,0)</f>
        <v>0</v>
      </c>
      <c r="BI227" s="231">
        <f>IF(N227="nulová",J227,0)</f>
        <v>0</v>
      </c>
      <c r="BJ227" s="18" t="s">
        <v>84</v>
      </c>
      <c r="BK227" s="231">
        <f>ROUND(I227*H227,2)</f>
        <v>0</v>
      </c>
      <c r="BL227" s="18" t="s">
        <v>182</v>
      </c>
      <c r="BM227" s="230" t="s">
        <v>861</v>
      </c>
    </row>
    <row r="228" s="2" customFormat="1">
      <c r="A228" s="39"/>
      <c r="B228" s="40"/>
      <c r="C228" s="41"/>
      <c r="D228" s="234" t="s">
        <v>266</v>
      </c>
      <c r="E228" s="41"/>
      <c r="F228" s="275" t="s">
        <v>4854</v>
      </c>
      <c r="G228" s="41"/>
      <c r="H228" s="41"/>
      <c r="I228" s="276"/>
      <c r="J228" s="41"/>
      <c r="K228" s="41"/>
      <c r="L228" s="45"/>
      <c r="M228" s="277"/>
      <c r="N228" s="278"/>
      <c r="O228" s="92"/>
      <c r="P228" s="92"/>
      <c r="Q228" s="92"/>
      <c r="R228" s="92"/>
      <c r="S228" s="92"/>
      <c r="T228" s="93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266</v>
      </c>
      <c r="AU228" s="18" t="s">
        <v>84</v>
      </c>
    </row>
    <row r="229" s="2" customFormat="1" ht="16.5" customHeight="1">
      <c r="A229" s="39"/>
      <c r="B229" s="40"/>
      <c r="C229" s="219" t="s">
        <v>524</v>
      </c>
      <c r="D229" s="219" t="s">
        <v>177</v>
      </c>
      <c r="E229" s="220" t="s">
        <v>4959</v>
      </c>
      <c r="F229" s="221" t="s">
        <v>4960</v>
      </c>
      <c r="G229" s="222" t="s">
        <v>437</v>
      </c>
      <c r="H229" s="223">
        <v>850</v>
      </c>
      <c r="I229" s="224"/>
      <c r="J229" s="225">
        <f>ROUND(I229*H229,2)</f>
        <v>0</v>
      </c>
      <c r="K229" s="221" t="s">
        <v>1</v>
      </c>
      <c r="L229" s="45"/>
      <c r="M229" s="226" t="s">
        <v>1</v>
      </c>
      <c r="N229" s="227" t="s">
        <v>41</v>
      </c>
      <c r="O229" s="92"/>
      <c r="P229" s="228">
        <f>O229*H229</f>
        <v>0</v>
      </c>
      <c r="Q229" s="228">
        <v>0</v>
      </c>
      <c r="R229" s="228">
        <f>Q229*H229</f>
        <v>0</v>
      </c>
      <c r="S229" s="228">
        <v>0</v>
      </c>
      <c r="T229" s="229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0" t="s">
        <v>182</v>
      </c>
      <c r="AT229" s="230" t="s">
        <v>177</v>
      </c>
      <c r="AU229" s="230" t="s">
        <v>84</v>
      </c>
      <c r="AY229" s="18" t="s">
        <v>175</v>
      </c>
      <c r="BE229" s="231">
        <f>IF(N229="základní",J229,0)</f>
        <v>0</v>
      </c>
      <c r="BF229" s="231">
        <f>IF(N229="snížená",J229,0)</f>
        <v>0</v>
      </c>
      <c r="BG229" s="231">
        <f>IF(N229="zákl. přenesená",J229,0)</f>
        <v>0</v>
      </c>
      <c r="BH229" s="231">
        <f>IF(N229="sníž. přenesená",J229,0)</f>
        <v>0</v>
      </c>
      <c r="BI229" s="231">
        <f>IF(N229="nulová",J229,0)</f>
        <v>0</v>
      </c>
      <c r="BJ229" s="18" t="s">
        <v>84</v>
      </c>
      <c r="BK229" s="231">
        <f>ROUND(I229*H229,2)</f>
        <v>0</v>
      </c>
      <c r="BL229" s="18" t="s">
        <v>182</v>
      </c>
      <c r="BM229" s="230" t="s">
        <v>873</v>
      </c>
    </row>
    <row r="230" s="2" customFormat="1">
      <c r="A230" s="39"/>
      <c r="B230" s="40"/>
      <c r="C230" s="41"/>
      <c r="D230" s="234" t="s">
        <v>266</v>
      </c>
      <c r="E230" s="41"/>
      <c r="F230" s="275" t="s">
        <v>4854</v>
      </c>
      <c r="G230" s="41"/>
      <c r="H230" s="41"/>
      <c r="I230" s="276"/>
      <c r="J230" s="41"/>
      <c r="K230" s="41"/>
      <c r="L230" s="45"/>
      <c r="M230" s="277"/>
      <c r="N230" s="278"/>
      <c r="O230" s="92"/>
      <c r="P230" s="92"/>
      <c r="Q230" s="92"/>
      <c r="R230" s="92"/>
      <c r="S230" s="92"/>
      <c r="T230" s="93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T230" s="18" t="s">
        <v>266</v>
      </c>
      <c r="AU230" s="18" t="s">
        <v>84</v>
      </c>
    </row>
    <row r="231" s="2" customFormat="1" ht="16.5" customHeight="1">
      <c r="A231" s="39"/>
      <c r="B231" s="40"/>
      <c r="C231" s="219" t="s">
        <v>529</v>
      </c>
      <c r="D231" s="219" t="s">
        <v>177</v>
      </c>
      <c r="E231" s="220" t="s">
        <v>4961</v>
      </c>
      <c r="F231" s="221" t="s">
        <v>4962</v>
      </c>
      <c r="G231" s="222" t="s">
        <v>437</v>
      </c>
      <c r="H231" s="223">
        <v>800</v>
      </c>
      <c r="I231" s="224"/>
      <c r="J231" s="225">
        <f>ROUND(I231*H231,2)</f>
        <v>0</v>
      </c>
      <c r="K231" s="221" t="s">
        <v>1</v>
      </c>
      <c r="L231" s="45"/>
      <c r="M231" s="226" t="s">
        <v>1</v>
      </c>
      <c r="N231" s="227" t="s">
        <v>41</v>
      </c>
      <c r="O231" s="92"/>
      <c r="P231" s="228">
        <f>O231*H231</f>
        <v>0</v>
      </c>
      <c r="Q231" s="228">
        <v>0</v>
      </c>
      <c r="R231" s="228">
        <f>Q231*H231</f>
        <v>0</v>
      </c>
      <c r="S231" s="228">
        <v>0</v>
      </c>
      <c r="T231" s="229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0" t="s">
        <v>182</v>
      </c>
      <c r="AT231" s="230" t="s">
        <v>177</v>
      </c>
      <c r="AU231" s="230" t="s">
        <v>84</v>
      </c>
      <c r="AY231" s="18" t="s">
        <v>175</v>
      </c>
      <c r="BE231" s="231">
        <f>IF(N231="základní",J231,0)</f>
        <v>0</v>
      </c>
      <c r="BF231" s="231">
        <f>IF(N231="snížená",J231,0)</f>
        <v>0</v>
      </c>
      <c r="BG231" s="231">
        <f>IF(N231="zákl. přenesená",J231,0)</f>
        <v>0</v>
      </c>
      <c r="BH231" s="231">
        <f>IF(N231="sníž. přenesená",J231,0)</f>
        <v>0</v>
      </c>
      <c r="BI231" s="231">
        <f>IF(N231="nulová",J231,0)</f>
        <v>0</v>
      </c>
      <c r="BJ231" s="18" t="s">
        <v>84</v>
      </c>
      <c r="BK231" s="231">
        <f>ROUND(I231*H231,2)</f>
        <v>0</v>
      </c>
      <c r="BL231" s="18" t="s">
        <v>182</v>
      </c>
      <c r="BM231" s="230" t="s">
        <v>883</v>
      </c>
    </row>
    <row r="232" s="2" customFormat="1">
      <c r="A232" s="39"/>
      <c r="B232" s="40"/>
      <c r="C232" s="41"/>
      <c r="D232" s="234" t="s">
        <v>266</v>
      </c>
      <c r="E232" s="41"/>
      <c r="F232" s="275" t="s">
        <v>4854</v>
      </c>
      <c r="G232" s="41"/>
      <c r="H232" s="41"/>
      <c r="I232" s="276"/>
      <c r="J232" s="41"/>
      <c r="K232" s="41"/>
      <c r="L232" s="45"/>
      <c r="M232" s="277"/>
      <c r="N232" s="278"/>
      <c r="O232" s="92"/>
      <c r="P232" s="92"/>
      <c r="Q232" s="92"/>
      <c r="R232" s="92"/>
      <c r="S232" s="92"/>
      <c r="T232" s="93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266</v>
      </c>
      <c r="AU232" s="18" t="s">
        <v>84</v>
      </c>
    </row>
    <row r="233" s="2" customFormat="1" ht="16.5" customHeight="1">
      <c r="A233" s="39"/>
      <c r="B233" s="40"/>
      <c r="C233" s="219" t="s">
        <v>533</v>
      </c>
      <c r="D233" s="219" t="s">
        <v>177</v>
      </c>
      <c r="E233" s="220" t="s">
        <v>4963</v>
      </c>
      <c r="F233" s="221" t="s">
        <v>4964</v>
      </c>
      <c r="G233" s="222" t="s">
        <v>437</v>
      </c>
      <c r="H233" s="223">
        <v>20</v>
      </c>
      <c r="I233" s="224"/>
      <c r="J233" s="225">
        <f>ROUND(I233*H233,2)</f>
        <v>0</v>
      </c>
      <c r="K233" s="221" t="s">
        <v>1</v>
      </c>
      <c r="L233" s="45"/>
      <c r="M233" s="226" t="s">
        <v>1</v>
      </c>
      <c r="N233" s="227" t="s">
        <v>41</v>
      </c>
      <c r="O233" s="92"/>
      <c r="P233" s="228">
        <f>O233*H233</f>
        <v>0</v>
      </c>
      <c r="Q233" s="228">
        <v>0</v>
      </c>
      <c r="R233" s="228">
        <f>Q233*H233</f>
        <v>0</v>
      </c>
      <c r="S233" s="228">
        <v>0</v>
      </c>
      <c r="T233" s="229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0" t="s">
        <v>182</v>
      </c>
      <c r="AT233" s="230" t="s">
        <v>177</v>
      </c>
      <c r="AU233" s="230" t="s">
        <v>84</v>
      </c>
      <c r="AY233" s="18" t="s">
        <v>175</v>
      </c>
      <c r="BE233" s="231">
        <f>IF(N233="základní",J233,0)</f>
        <v>0</v>
      </c>
      <c r="BF233" s="231">
        <f>IF(N233="snížená",J233,0)</f>
        <v>0</v>
      </c>
      <c r="BG233" s="231">
        <f>IF(N233="zákl. přenesená",J233,0)</f>
        <v>0</v>
      </c>
      <c r="BH233" s="231">
        <f>IF(N233="sníž. přenesená",J233,0)</f>
        <v>0</v>
      </c>
      <c r="BI233" s="231">
        <f>IF(N233="nulová",J233,0)</f>
        <v>0</v>
      </c>
      <c r="BJ233" s="18" t="s">
        <v>84</v>
      </c>
      <c r="BK233" s="231">
        <f>ROUND(I233*H233,2)</f>
        <v>0</v>
      </c>
      <c r="BL233" s="18" t="s">
        <v>182</v>
      </c>
      <c r="BM233" s="230" t="s">
        <v>892</v>
      </c>
    </row>
    <row r="234" s="2" customFormat="1">
      <c r="A234" s="39"/>
      <c r="B234" s="40"/>
      <c r="C234" s="41"/>
      <c r="D234" s="234" t="s">
        <v>266</v>
      </c>
      <c r="E234" s="41"/>
      <c r="F234" s="275" t="s">
        <v>4854</v>
      </c>
      <c r="G234" s="41"/>
      <c r="H234" s="41"/>
      <c r="I234" s="276"/>
      <c r="J234" s="41"/>
      <c r="K234" s="41"/>
      <c r="L234" s="45"/>
      <c r="M234" s="277"/>
      <c r="N234" s="278"/>
      <c r="O234" s="92"/>
      <c r="P234" s="92"/>
      <c r="Q234" s="92"/>
      <c r="R234" s="92"/>
      <c r="S234" s="92"/>
      <c r="T234" s="93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266</v>
      </c>
      <c r="AU234" s="18" t="s">
        <v>84</v>
      </c>
    </row>
    <row r="235" s="2" customFormat="1" ht="16.5" customHeight="1">
      <c r="A235" s="39"/>
      <c r="B235" s="40"/>
      <c r="C235" s="219" t="s">
        <v>538</v>
      </c>
      <c r="D235" s="219" t="s">
        <v>177</v>
      </c>
      <c r="E235" s="220" t="s">
        <v>4965</v>
      </c>
      <c r="F235" s="221" t="s">
        <v>4966</v>
      </c>
      <c r="G235" s="222" t="s">
        <v>437</v>
      </c>
      <c r="H235" s="223">
        <v>40</v>
      </c>
      <c r="I235" s="224"/>
      <c r="J235" s="225">
        <f>ROUND(I235*H235,2)</f>
        <v>0</v>
      </c>
      <c r="K235" s="221" t="s">
        <v>1</v>
      </c>
      <c r="L235" s="45"/>
      <c r="M235" s="226" t="s">
        <v>1</v>
      </c>
      <c r="N235" s="227" t="s">
        <v>41</v>
      </c>
      <c r="O235" s="92"/>
      <c r="P235" s="228">
        <f>O235*H235</f>
        <v>0</v>
      </c>
      <c r="Q235" s="228">
        <v>0</v>
      </c>
      <c r="R235" s="228">
        <f>Q235*H235</f>
        <v>0</v>
      </c>
      <c r="S235" s="228">
        <v>0</v>
      </c>
      <c r="T235" s="229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0" t="s">
        <v>182</v>
      </c>
      <c r="AT235" s="230" t="s">
        <v>177</v>
      </c>
      <c r="AU235" s="230" t="s">
        <v>84</v>
      </c>
      <c r="AY235" s="18" t="s">
        <v>175</v>
      </c>
      <c r="BE235" s="231">
        <f>IF(N235="základní",J235,0)</f>
        <v>0</v>
      </c>
      <c r="BF235" s="231">
        <f>IF(N235="snížená",J235,0)</f>
        <v>0</v>
      </c>
      <c r="BG235" s="231">
        <f>IF(N235="zákl. přenesená",J235,0)</f>
        <v>0</v>
      </c>
      <c r="BH235" s="231">
        <f>IF(N235="sníž. přenesená",J235,0)</f>
        <v>0</v>
      </c>
      <c r="BI235" s="231">
        <f>IF(N235="nulová",J235,0)</f>
        <v>0</v>
      </c>
      <c r="BJ235" s="18" t="s">
        <v>84</v>
      </c>
      <c r="BK235" s="231">
        <f>ROUND(I235*H235,2)</f>
        <v>0</v>
      </c>
      <c r="BL235" s="18" t="s">
        <v>182</v>
      </c>
      <c r="BM235" s="230" t="s">
        <v>901</v>
      </c>
    </row>
    <row r="236" s="2" customFormat="1">
      <c r="A236" s="39"/>
      <c r="B236" s="40"/>
      <c r="C236" s="41"/>
      <c r="D236" s="234" t="s">
        <v>266</v>
      </c>
      <c r="E236" s="41"/>
      <c r="F236" s="275" t="s">
        <v>4854</v>
      </c>
      <c r="G236" s="41"/>
      <c r="H236" s="41"/>
      <c r="I236" s="276"/>
      <c r="J236" s="41"/>
      <c r="K236" s="41"/>
      <c r="L236" s="45"/>
      <c r="M236" s="277"/>
      <c r="N236" s="278"/>
      <c r="O236" s="92"/>
      <c r="P236" s="92"/>
      <c r="Q236" s="92"/>
      <c r="R236" s="92"/>
      <c r="S236" s="92"/>
      <c r="T236" s="93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266</v>
      </c>
      <c r="AU236" s="18" t="s">
        <v>84</v>
      </c>
    </row>
    <row r="237" s="2" customFormat="1" ht="16.5" customHeight="1">
      <c r="A237" s="39"/>
      <c r="B237" s="40"/>
      <c r="C237" s="219" t="s">
        <v>542</v>
      </c>
      <c r="D237" s="219" t="s">
        <v>177</v>
      </c>
      <c r="E237" s="220" t="s">
        <v>4967</v>
      </c>
      <c r="F237" s="221" t="s">
        <v>4968</v>
      </c>
      <c r="G237" s="222" t="s">
        <v>437</v>
      </c>
      <c r="H237" s="223">
        <v>80</v>
      </c>
      <c r="I237" s="224"/>
      <c r="J237" s="225">
        <f>ROUND(I237*H237,2)</f>
        <v>0</v>
      </c>
      <c r="K237" s="221" t="s">
        <v>1</v>
      </c>
      <c r="L237" s="45"/>
      <c r="M237" s="226" t="s">
        <v>1</v>
      </c>
      <c r="N237" s="227" t="s">
        <v>41</v>
      </c>
      <c r="O237" s="92"/>
      <c r="P237" s="228">
        <f>O237*H237</f>
        <v>0</v>
      </c>
      <c r="Q237" s="228">
        <v>0</v>
      </c>
      <c r="R237" s="228">
        <f>Q237*H237</f>
        <v>0</v>
      </c>
      <c r="S237" s="228">
        <v>0</v>
      </c>
      <c r="T237" s="229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0" t="s">
        <v>182</v>
      </c>
      <c r="AT237" s="230" t="s">
        <v>177</v>
      </c>
      <c r="AU237" s="230" t="s">
        <v>84</v>
      </c>
      <c r="AY237" s="18" t="s">
        <v>175</v>
      </c>
      <c r="BE237" s="231">
        <f>IF(N237="základní",J237,0)</f>
        <v>0</v>
      </c>
      <c r="BF237" s="231">
        <f>IF(N237="snížená",J237,0)</f>
        <v>0</v>
      </c>
      <c r="BG237" s="231">
        <f>IF(N237="zákl. přenesená",J237,0)</f>
        <v>0</v>
      </c>
      <c r="BH237" s="231">
        <f>IF(N237="sníž. přenesená",J237,0)</f>
        <v>0</v>
      </c>
      <c r="BI237" s="231">
        <f>IF(N237="nulová",J237,0)</f>
        <v>0</v>
      </c>
      <c r="BJ237" s="18" t="s">
        <v>84</v>
      </c>
      <c r="BK237" s="231">
        <f>ROUND(I237*H237,2)</f>
        <v>0</v>
      </c>
      <c r="BL237" s="18" t="s">
        <v>182</v>
      </c>
      <c r="BM237" s="230" t="s">
        <v>910</v>
      </c>
    </row>
    <row r="238" s="2" customFormat="1">
      <c r="A238" s="39"/>
      <c r="B238" s="40"/>
      <c r="C238" s="41"/>
      <c r="D238" s="234" t="s">
        <v>266</v>
      </c>
      <c r="E238" s="41"/>
      <c r="F238" s="275" t="s">
        <v>4854</v>
      </c>
      <c r="G238" s="41"/>
      <c r="H238" s="41"/>
      <c r="I238" s="276"/>
      <c r="J238" s="41"/>
      <c r="K238" s="41"/>
      <c r="L238" s="45"/>
      <c r="M238" s="277"/>
      <c r="N238" s="278"/>
      <c r="O238" s="92"/>
      <c r="P238" s="92"/>
      <c r="Q238" s="92"/>
      <c r="R238" s="92"/>
      <c r="S238" s="92"/>
      <c r="T238" s="93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266</v>
      </c>
      <c r="AU238" s="18" t="s">
        <v>84</v>
      </c>
    </row>
    <row r="239" s="2" customFormat="1" ht="16.5" customHeight="1">
      <c r="A239" s="39"/>
      <c r="B239" s="40"/>
      <c r="C239" s="219" t="s">
        <v>547</v>
      </c>
      <c r="D239" s="219" t="s">
        <v>177</v>
      </c>
      <c r="E239" s="220" t="s">
        <v>4969</v>
      </c>
      <c r="F239" s="221" t="s">
        <v>4970</v>
      </c>
      <c r="G239" s="222" t="s">
        <v>437</v>
      </c>
      <c r="H239" s="223">
        <v>170</v>
      </c>
      <c r="I239" s="224"/>
      <c r="J239" s="225">
        <f>ROUND(I239*H239,2)</f>
        <v>0</v>
      </c>
      <c r="K239" s="221" t="s">
        <v>1</v>
      </c>
      <c r="L239" s="45"/>
      <c r="M239" s="226" t="s">
        <v>1</v>
      </c>
      <c r="N239" s="227" t="s">
        <v>41</v>
      </c>
      <c r="O239" s="92"/>
      <c r="P239" s="228">
        <f>O239*H239</f>
        <v>0</v>
      </c>
      <c r="Q239" s="228">
        <v>0</v>
      </c>
      <c r="R239" s="228">
        <f>Q239*H239</f>
        <v>0</v>
      </c>
      <c r="S239" s="228">
        <v>0</v>
      </c>
      <c r="T239" s="229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0" t="s">
        <v>182</v>
      </c>
      <c r="AT239" s="230" t="s">
        <v>177</v>
      </c>
      <c r="AU239" s="230" t="s">
        <v>84</v>
      </c>
      <c r="AY239" s="18" t="s">
        <v>175</v>
      </c>
      <c r="BE239" s="231">
        <f>IF(N239="základní",J239,0)</f>
        <v>0</v>
      </c>
      <c r="BF239" s="231">
        <f>IF(N239="snížená",J239,0)</f>
        <v>0</v>
      </c>
      <c r="BG239" s="231">
        <f>IF(N239="zákl. přenesená",J239,0)</f>
        <v>0</v>
      </c>
      <c r="BH239" s="231">
        <f>IF(N239="sníž. přenesená",J239,0)</f>
        <v>0</v>
      </c>
      <c r="BI239" s="231">
        <f>IF(N239="nulová",J239,0)</f>
        <v>0</v>
      </c>
      <c r="BJ239" s="18" t="s">
        <v>84</v>
      </c>
      <c r="BK239" s="231">
        <f>ROUND(I239*H239,2)</f>
        <v>0</v>
      </c>
      <c r="BL239" s="18" t="s">
        <v>182</v>
      </c>
      <c r="BM239" s="230" t="s">
        <v>921</v>
      </c>
    </row>
    <row r="240" s="2" customFormat="1">
      <c r="A240" s="39"/>
      <c r="B240" s="40"/>
      <c r="C240" s="41"/>
      <c r="D240" s="234" t="s">
        <v>266</v>
      </c>
      <c r="E240" s="41"/>
      <c r="F240" s="275" t="s">
        <v>4854</v>
      </c>
      <c r="G240" s="41"/>
      <c r="H240" s="41"/>
      <c r="I240" s="276"/>
      <c r="J240" s="41"/>
      <c r="K240" s="41"/>
      <c r="L240" s="45"/>
      <c r="M240" s="277"/>
      <c r="N240" s="278"/>
      <c r="O240" s="92"/>
      <c r="P240" s="92"/>
      <c r="Q240" s="92"/>
      <c r="R240" s="92"/>
      <c r="S240" s="92"/>
      <c r="T240" s="93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266</v>
      </c>
      <c r="AU240" s="18" t="s">
        <v>84</v>
      </c>
    </row>
    <row r="241" s="2" customFormat="1" ht="16.5" customHeight="1">
      <c r="A241" s="39"/>
      <c r="B241" s="40"/>
      <c r="C241" s="219" t="s">
        <v>553</v>
      </c>
      <c r="D241" s="219" t="s">
        <v>177</v>
      </c>
      <c r="E241" s="220" t="s">
        <v>4971</v>
      </c>
      <c r="F241" s="221" t="s">
        <v>4972</v>
      </c>
      <c r="G241" s="222" t="s">
        <v>437</v>
      </c>
      <c r="H241" s="223">
        <v>35</v>
      </c>
      <c r="I241" s="224"/>
      <c r="J241" s="225">
        <f>ROUND(I241*H241,2)</f>
        <v>0</v>
      </c>
      <c r="K241" s="221" t="s">
        <v>1</v>
      </c>
      <c r="L241" s="45"/>
      <c r="M241" s="226" t="s">
        <v>1</v>
      </c>
      <c r="N241" s="227" t="s">
        <v>41</v>
      </c>
      <c r="O241" s="92"/>
      <c r="P241" s="228">
        <f>O241*H241</f>
        <v>0</v>
      </c>
      <c r="Q241" s="228">
        <v>0</v>
      </c>
      <c r="R241" s="228">
        <f>Q241*H241</f>
        <v>0</v>
      </c>
      <c r="S241" s="228">
        <v>0</v>
      </c>
      <c r="T241" s="229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0" t="s">
        <v>182</v>
      </c>
      <c r="AT241" s="230" t="s">
        <v>177</v>
      </c>
      <c r="AU241" s="230" t="s">
        <v>84</v>
      </c>
      <c r="AY241" s="18" t="s">
        <v>175</v>
      </c>
      <c r="BE241" s="231">
        <f>IF(N241="základní",J241,0)</f>
        <v>0</v>
      </c>
      <c r="BF241" s="231">
        <f>IF(N241="snížená",J241,0)</f>
        <v>0</v>
      </c>
      <c r="BG241" s="231">
        <f>IF(N241="zákl. přenesená",J241,0)</f>
        <v>0</v>
      </c>
      <c r="BH241" s="231">
        <f>IF(N241="sníž. přenesená",J241,0)</f>
        <v>0</v>
      </c>
      <c r="BI241" s="231">
        <f>IF(N241="nulová",J241,0)</f>
        <v>0</v>
      </c>
      <c r="BJ241" s="18" t="s">
        <v>84</v>
      </c>
      <c r="BK241" s="231">
        <f>ROUND(I241*H241,2)</f>
        <v>0</v>
      </c>
      <c r="BL241" s="18" t="s">
        <v>182</v>
      </c>
      <c r="BM241" s="230" t="s">
        <v>943</v>
      </c>
    </row>
    <row r="242" s="2" customFormat="1">
      <c r="A242" s="39"/>
      <c r="B242" s="40"/>
      <c r="C242" s="41"/>
      <c r="D242" s="234" t="s">
        <v>266</v>
      </c>
      <c r="E242" s="41"/>
      <c r="F242" s="275" t="s">
        <v>4854</v>
      </c>
      <c r="G242" s="41"/>
      <c r="H242" s="41"/>
      <c r="I242" s="276"/>
      <c r="J242" s="41"/>
      <c r="K242" s="41"/>
      <c r="L242" s="45"/>
      <c r="M242" s="277"/>
      <c r="N242" s="278"/>
      <c r="O242" s="92"/>
      <c r="P242" s="92"/>
      <c r="Q242" s="92"/>
      <c r="R242" s="92"/>
      <c r="S242" s="92"/>
      <c r="T242" s="93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266</v>
      </c>
      <c r="AU242" s="18" t="s">
        <v>84</v>
      </c>
    </row>
    <row r="243" s="2" customFormat="1" ht="16.5" customHeight="1">
      <c r="A243" s="39"/>
      <c r="B243" s="40"/>
      <c r="C243" s="219" t="s">
        <v>559</v>
      </c>
      <c r="D243" s="219" t="s">
        <v>177</v>
      </c>
      <c r="E243" s="220" t="s">
        <v>4973</v>
      </c>
      <c r="F243" s="221" t="s">
        <v>4974</v>
      </c>
      <c r="G243" s="222" t="s">
        <v>437</v>
      </c>
      <c r="H243" s="223">
        <v>30</v>
      </c>
      <c r="I243" s="224"/>
      <c r="J243" s="225">
        <f>ROUND(I243*H243,2)</f>
        <v>0</v>
      </c>
      <c r="K243" s="221" t="s">
        <v>1</v>
      </c>
      <c r="L243" s="45"/>
      <c r="M243" s="226" t="s">
        <v>1</v>
      </c>
      <c r="N243" s="227" t="s">
        <v>41</v>
      </c>
      <c r="O243" s="92"/>
      <c r="P243" s="228">
        <f>O243*H243</f>
        <v>0</v>
      </c>
      <c r="Q243" s="228">
        <v>0</v>
      </c>
      <c r="R243" s="228">
        <f>Q243*H243</f>
        <v>0</v>
      </c>
      <c r="S243" s="228">
        <v>0</v>
      </c>
      <c r="T243" s="229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0" t="s">
        <v>182</v>
      </c>
      <c r="AT243" s="230" t="s">
        <v>177</v>
      </c>
      <c r="AU243" s="230" t="s">
        <v>84</v>
      </c>
      <c r="AY243" s="18" t="s">
        <v>175</v>
      </c>
      <c r="BE243" s="231">
        <f>IF(N243="základní",J243,0)</f>
        <v>0</v>
      </c>
      <c r="BF243" s="231">
        <f>IF(N243="snížená",J243,0)</f>
        <v>0</v>
      </c>
      <c r="BG243" s="231">
        <f>IF(N243="zákl. přenesená",J243,0)</f>
        <v>0</v>
      </c>
      <c r="BH243" s="231">
        <f>IF(N243="sníž. přenesená",J243,0)</f>
        <v>0</v>
      </c>
      <c r="BI243" s="231">
        <f>IF(N243="nulová",J243,0)</f>
        <v>0</v>
      </c>
      <c r="BJ243" s="18" t="s">
        <v>84</v>
      </c>
      <c r="BK243" s="231">
        <f>ROUND(I243*H243,2)</f>
        <v>0</v>
      </c>
      <c r="BL243" s="18" t="s">
        <v>182</v>
      </c>
      <c r="BM243" s="230" t="s">
        <v>953</v>
      </c>
    </row>
    <row r="244" s="2" customFormat="1">
      <c r="A244" s="39"/>
      <c r="B244" s="40"/>
      <c r="C244" s="41"/>
      <c r="D244" s="234" t="s">
        <v>266</v>
      </c>
      <c r="E244" s="41"/>
      <c r="F244" s="275" t="s">
        <v>4854</v>
      </c>
      <c r="G244" s="41"/>
      <c r="H244" s="41"/>
      <c r="I244" s="276"/>
      <c r="J244" s="41"/>
      <c r="K244" s="41"/>
      <c r="L244" s="45"/>
      <c r="M244" s="277"/>
      <c r="N244" s="278"/>
      <c r="O244" s="92"/>
      <c r="P244" s="92"/>
      <c r="Q244" s="92"/>
      <c r="R244" s="92"/>
      <c r="S244" s="92"/>
      <c r="T244" s="93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266</v>
      </c>
      <c r="AU244" s="18" t="s">
        <v>84</v>
      </c>
    </row>
    <row r="245" s="2" customFormat="1" ht="16.5" customHeight="1">
      <c r="A245" s="39"/>
      <c r="B245" s="40"/>
      <c r="C245" s="219" t="s">
        <v>566</v>
      </c>
      <c r="D245" s="219" t="s">
        <v>177</v>
      </c>
      <c r="E245" s="220" t="s">
        <v>4975</v>
      </c>
      <c r="F245" s="221" t="s">
        <v>4976</v>
      </c>
      <c r="G245" s="222" t="s">
        <v>437</v>
      </c>
      <c r="H245" s="223">
        <v>10</v>
      </c>
      <c r="I245" s="224"/>
      <c r="J245" s="225">
        <f>ROUND(I245*H245,2)</f>
        <v>0</v>
      </c>
      <c r="K245" s="221" t="s">
        <v>1</v>
      </c>
      <c r="L245" s="45"/>
      <c r="M245" s="226" t="s">
        <v>1</v>
      </c>
      <c r="N245" s="227" t="s">
        <v>41</v>
      </c>
      <c r="O245" s="92"/>
      <c r="P245" s="228">
        <f>O245*H245</f>
        <v>0</v>
      </c>
      <c r="Q245" s="228">
        <v>0</v>
      </c>
      <c r="R245" s="228">
        <f>Q245*H245</f>
        <v>0</v>
      </c>
      <c r="S245" s="228">
        <v>0</v>
      </c>
      <c r="T245" s="229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0" t="s">
        <v>182</v>
      </c>
      <c r="AT245" s="230" t="s">
        <v>177</v>
      </c>
      <c r="AU245" s="230" t="s">
        <v>84</v>
      </c>
      <c r="AY245" s="18" t="s">
        <v>175</v>
      </c>
      <c r="BE245" s="231">
        <f>IF(N245="základní",J245,0)</f>
        <v>0</v>
      </c>
      <c r="BF245" s="231">
        <f>IF(N245="snížená",J245,0)</f>
        <v>0</v>
      </c>
      <c r="BG245" s="231">
        <f>IF(N245="zákl. přenesená",J245,0)</f>
        <v>0</v>
      </c>
      <c r="BH245" s="231">
        <f>IF(N245="sníž. přenesená",J245,0)</f>
        <v>0</v>
      </c>
      <c r="BI245" s="231">
        <f>IF(N245="nulová",J245,0)</f>
        <v>0</v>
      </c>
      <c r="BJ245" s="18" t="s">
        <v>84</v>
      </c>
      <c r="BK245" s="231">
        <f>ROUND(I245*H245,2)</f>
        <v>0</v>
      </c>
      <c r="BL245" s="18" t="s">
        <v>182</v>
      </c>
      <c r="BM245" s="230" t="s">
        <v>965</v>
      </c>
    </row>
    <row r="246" s="2" customFormat="1">
      <c r="A246" s="39"/>
      <c r="B246" s="40"/>
      <c r="C246" s="41"/>
      <c r="D246" s="234" t="s">
        <v>266</v>
      </c>
      <c r="E246" s="41"/>
      <c r="F246" s="275" t="s">
        <v>4854</v>
      </c>
      <c r="G246" s="41"/>
      <c r="H246" s="41"/>
      <c r="I246" s="276"/>
      <c r="J246" s="41"/>
      <c r="K246" s="41"/>
      <c r="L246" s="45"/>
      <c r="M246" s="277"/>
      <c r="N246" s="278"/>
      <c r="O246" s="92"/>
      <c r="P246" s="92"/>
      <c r="Q246" s="92"/>
      <c r="R246" s="92"/>
      <c r="S246" s="92"/>
      <c r="T246" s="93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266</v>
      </c>
      <c r="AU246" s="18" t="s">
        <v>84</v>
      </c>
    </row>
    <row r="247" s="2" customFormat="1" ht="16.5" customHeight="1">
      <c r="A247" s="39"/>
      <c r="B247" s="40"/>
      <c r="C247" s="219" t="s">
        <v>572</v>
      </c>
      <c r="D247" s="219" t="s">
        <v>177</v>
      </c>
      <c r="E247" s="220" t="s">
        <v>4977</v>
      </c>
      <c r="F247" s="221" t="s">
        <v>4978</v>
      </c>
      <c r="G247" s="222" t="s">
        <v>437</v>
      </c>
      <c r="H247" s="223">
        <v>30</v>
      </c>
      <c r="I247" s="224"/>
      <c r="J247" s="225">
        <f>ROUND(I247*H247,2)</f>
        <v>0</v>
      </c>
      <c r="K247" s="221" t="s">
        <v>1</v>
      </c>
      <c r="L247" s="45"/>
      <c r="M247" s="226" t="s">
        <v>1</v>
      </c>
      <c r="N247" s="227" t="s">
        <v>41</v>
      </c>
      <c r="O247" s="92"/>
      <c r="P247" s="228">
        <f>O247*H247</f>
        <v>0</v>
      </c>
      <c r="Q247" s="228">
        <v>0</v>
      </c>
      <c r="R247" s="228">
        <f>Q247*H247</f>
        <v>0</v>
      </c>
      <c r="S247" s="228">
        <v>0</v>
      </c>
      <c r="T247" s="229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0" t="s">
        <v>182</v>
      </c>
      <c r="AT247" s="230" t="s">
        <v>177</v>
      </c>
      <c r="AU247" s="230" t="s">
        <v>84</v>
      </c>
      <c r="AY247" s="18" t="s">
        <v>175</v>
      </c>
      <c r="BE247" s="231">
        <f>IF(N247="základní",J247,0)</f>
        <v>0</v>
      </c>
      <c r="BF247" s="231">
        <f>IF(N247="snížená",J247,0)</f>
        <v>0</v>
      </c>
      <c r="BG247" s="231">
        <f>IF(N247="zákl. přenesená",J247,0)</f>
        <v>0</v>
      </c>
      <c r="BH247" s="231">
        <f>IF(N247="sníž. přenesená",J247,0)</f>
        <v>0</v>
      </c>
      <c r="BI247" s="231">
        <f>IF(N247="nulová",J247,0)</f>
        <v>0</v>
      </c>
      <c r="BJ247" s="18" t="s">
        <v>84</v>
      </c>
      <c r="BK247" s="231">
        <f>ROUND(I247*H247,2)</f>
        <v>0</v>
      </c>
      <c r="BL247" s="18" t="s">
        <v>182</v>
      </c>
      <c r="BM247" s="230" t="s">
        <v>979</v>
      </c>
    </row>
    <row r="248" s="2" customFormat="1">
      <c r="A248" s="39"/>
      <c r="B248" s="40"/>
      <c r="C248" s="41"/>
      <c r="D248" s="234" t="s">
        <v>266</v>
      </c>
      <c r="E248" s="41"/>
      <c r="F248" s="275" t="s">
        <v>4854</v>
      </c>
      <c r="G248" s="41"/>
      <c r="H248" s="41"/>
      <c r="I248" s="276"/>
      <c r="J248" s="41"/>
      <c r="K248" s="41"/>
      <c r="L248" s="45"/>
      <c r="M248" s="277"/>
      <c r="N248" s="278"/>
      <c r="O248" s="92"/>
      <c r="P248" s="92"/>
      <c r="Q248" s="92"/>
      <c r="R248" s="92"/>
      <c r="S248" s="92"/>
      <c r="T248" s="93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266</v>
      </c>
      <c r="AU248" s="18" t="s">
        <v>84</v>
      </c>
    </row>
    <row r="249" s="2" customFormat="1" ht="16.5" customHeight="1">
      <c r="A249" s="39"/>
      <c r="B249" s="40"/>
      <c r="C249" s="219" t="s">
        <v>578</v>
      </c>
      <c r="D249" s="219" t="s">
        <v>177</v>
      </c>
      <c r="E249" s="220" t="s">
        <v>4979</v>
      </c>
      <c r="F249" s="221" t="s">
        <v>4980</v>
      </c>
      <c r="G249" s="222" t="s">
        <v>437</v>
      </c>
      <c r="H249" s="223">
        <v>65</v>
      </c>
      <c r="I249" s="224"/>
      <c r="J249" s="225">
        <f>ROUND(I249*H249,2)</f>
        <v>0</v>
      </c>
      <c r="K249" s="221" t="s">
        <v>1</v>
      </c>
      <c r="L249" s="45"/>
      <c r="M249" s="226" t="s">
        <v>1</v>
      </c>
      <c r="N249" s="227" t="s">
        <v>41</v>
      </c>
      <c r="O249" s="92"/>
      <c r="P249" s="228">
        <f>O249*H249</f>
        <v>0</v>
      </c>
      <c r="Q249" s="228">
        <v>0</v>
      </c>
      <c r="R249" s="228">
        <f>Q249*H249</f>
        <v>0</v>
      </c>
      <c r="S249" s="228">
        <v>0</v>
      </c>
      <c r="T249" s="229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0" t="s">
        <v>182</v>
      </c>
      <c r="AT249" s="230" t="s">
        <v>177</v>
      </c>
      <c r="AU249" s="230" t="s">
        <v>84</v>
      </c>
      <c r="AY249" s="18" t="s">
        <v>175</v>
      </c>
      <c r="BE249" s="231">
        <f>IF(N249="základní",J249,0)</f>
        <v>0</v>
      </c>
      <c r="BF249" s="231">
        <f>IF(N249="snížená",J249,0)</f>
        <v>0</v>
      </c>
      <c r="BG249" s="231">
        <f>IF(N249="zákl. přenesená",J249,0)</f>
        <v>0</v>
      </c>
      <c r="BH249" s="231">
        <f>IF(N249="sníž. přenesená",J249,0)</f>
        <v>0</v>
      </c>
      <c r="BI249" s="231">
        <f>IF(N249="nulová",J249,0)</f>
        <v>0</v>
      </c>
      <c r="BJ249" s="18" t="s">
        <v>84</v>
      </c>
      <c r="BK249" s="231">
        <f>ROUND(I249*H249,2)</f>
        <v>0</v>
      </c>
      <c r="BL249" s="18" t="s">
        <v>182</v>
      </c>
      <c r="BM249" s="230" t="s">
        <v>999</v>
      </c>
    </row>
    <row r="250" s="2" customFormat="1">
      <c r="A250" s="39"/>
      <c r="B250" s="40"/>
      <c r="C250" s="41"/>
      <c r="D250" s="234" t="s">
        <v>266</v>
      </c>
      <c r="E250" s="41"/>
      <c r="F250" s="275" t="s">
        <v>4854</v>
      </c>
      <c r="G250" s="41"/>
      <c r="H250" s="41"/>
      <c r="I250" s="276"/>
      <c r="J250" s="41"/>
      <c r="K250" s="41"/>
      <c r="L250" s="45"/>
      <c r="M250" s="277"/>
      <c r="N250" s="278"/>
      <c r="O250" s="92"/>
      <c r="P250" s="92"/>
      <c r="Q250" s="92"/>
      <c r="R250" s="92"/>
      <c r="S250" s="92"/>
      <c r="T250" s="93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266</v>
      </c>
      <c r="AU250" s="18" t="s">
        <v>84</v>
      </c>
    </row>
    <row r="251" s="2" customFormat="1" ht="16.5" customHeight="1">
      <c r="A251" s="39"/>
      <c r="B251" s="40"/>
      <c r="C251" s="219" t="s">
        <v>583</v>
      </c>
      <c r="D251" s="219" t="s">
        <v>177</v>
      </c>
      <c r="E251" s="220" t="s">
        <v>4981</v>
      </c>
      <c r="F251" s="221" t="s">
        <v>4982</v>
      </c>
      <c r="G251" s="222" t="s">
        <v>437</v>
      </c>
      <c r="H251" s="223">
        <v>40</v>
      </c>
      <c r="I251" s="224"/>
      <c r="J251" s="225">
        <f>ROUND(I251*H251,2)</f>
        <v>0</v>
      </c>
      <c r="K251" s="221" t="s">
        <v>1</v>
      </c>
      <c r="L251" s="45"/>
      <c r="M251" s="226" t="s">
        <v>1</v>
      </c>
      <c r="N251" s="227" t="s">
        <v>41</v>
      </c>
      <c r="O251" s="92"/>
      <c r="P251" s="228">
        <f>O251*H251</f>
        <v>0</v>
      </c>
      <c r="Q251" s="228">
        <v>0</v>
      </c>
      <c r="R251" s="228">
        <f>Q251*H251</f>
        <v>0</v>
      </c>
      <c r="S251" s="228">
        <v>0</v>
      </c>
      <c r="T251" s="229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0" t="s">
        <v>182</v>
      </c>
      <c r="AT251" s="230" t="s">
        <v>177</v>
      </c>
      <c r="AU251" s="230" t="s">
        <v>84</v>
      </c>
      <c r="AY251" s="18" t="s">
        <v>175</v>
      </c>
      <c r="BE251" s="231">
        <f>IF(N251="základní",J251,0)</f>
        <v>0</v>
      </c>
      <c r="BF251" s="231">
        <f>IF(N251="snížená",J251,0)</f>
        <v>0</v>
      </c>
      <c r="BG251" s="231">
        <f>IF(N251="zákl. přenesená",J251,0)</f>
        <v>0</v>
      </c>
      <c r="BH251" s="231">
        <f>IF(N251="sníž. přenesená",J251,0)</f>
        <v>0</v>
      </c>
      <c r="BI251" s="231">
        <f>IF(N251="nulová",J251,0)</f>
        <v>0</v>
      </c>
      <c r="BJ251" s="18" t="s">
        <v>84</v>
      </c>
      <c r="BK251" s="231">
        <f>ROUND(I251*H251,2)</f>
        <v>0</v>
      </c>
      <c r="BL251" s="18" t="s">
        <v>182</v>
      </c>
      <c r="BM251" s="230" t="s">
        <v>1020</v>
      </c>
    </row>
    <row r="252" s="2" customFormat="1">
      <c r="A252" s="39"/>
      <c r="B252" s="40"/>
      <c r="C252" s="41"/>
      <c r="D252" s="234" t="s">
        <v>266</v>
      </c>
      <c r="E252" s="41"/>
      <c r="F252" s="275" t="s">
        <v>4854</v>
      </c>
      <c r="G252" s="41"/>
      <c r="H252" s="41"/>
      <c r="I252" s="276"/>
      <c r="J252" s="41"/>
      <c r="K252" s="41"/>
      <c r="L252" s="45"/>
      <c r="M252" s="277"/>
      <c r="N252" s="278"/>
      <c r="O252" s="92"/>
      <c r="P252" s="92"/>
      <c r="Q252" s="92"/>
      <c r="R252" s="92"/>
      <c r="S252" s="92"/>
      <c r="T252" s="93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266</v>
      </c>
      <c r="AU252" s="18" t="s">
        <v>84</v>
      </c>
    </row>
    <row r="253" s="2" customFormat="1" ht="16.5" customHeight="1">
      <c r="A253" s="39"/>
      <c r="B253" s="40"/>
      <c r="C253" s="219" t="s">
        <v>588</v>
      </c>
      <c r="D253" s="219" t="s">
        <v>177</v>
      </c>
      <c r="E253" s="220" t="s">
        <v>4983</v>
      </c>
      <c r="F253" s="221" t="s">
        <v>4984</v>
      </c>
      <c r="G253" s="222" t="s">
        <v>437</v>
      </c>
      <c r="H253" s="223">
        <v>50</v>
      </c>
      <c r="I253" s="224"/>
      <c r="J253" s="225">
        <f>ROUND(I253*H253,2)</f>
        <v>0</v>
      </c>
      <c r="K253" s="221" t="s">
        <v>1</v>
      </c>
      <c r="L253" s="45"/>
      <c r="M253" s="226" t="s">
        <v>1</v>
      </c>
      <c r="N253" s="227" t="s">
        <v>41</v>
      </c>
      <c r="O253" s="92"/>
      <c r="P253" s="228">
        <f>O253*H253</f>
        <v>0</v>
      </c>
      <c r="Q253" s="228">
        <v>0</v>
      </c>
      <c r="R253" s="228">
        <f>Q253*H253</f>
        <v>0</v>
      </c>
      <c r="S253" s="228">
        <v>0</v>
      </c>
      <c r="T253" s="229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0" t="s">
        <v>182</v>
      </c>
      <c r="AT253" s="230" t="s">
        <v>177</v>
      </c>
      <c r="AU253" s="230" t="s">
        <v>84</v>
      </c>
      <c r="AY253" s="18" t="s">
        <v>175</v>
      </c>
      <c r="BE253" s="231">
        <f>IF(N253="základní",J253,0)</f>
        <v>0</v>
      </c>
      <c r="BF253" s="231">
        <f>IF(N253="snížená",J253,0)</f>
        <v>0</v>
      </c>
      <c r="BG253" s="231">
        <f>IF(N253="zákl. přenesená",J253,0)</f>
        <v>0</v>
      </c>
      <c r="BH253" s="231">
        <f>IF(N253="sníž. přenesená",J253,0)</f>
        <v>0</v>
      </c>
      <c r="BI253" s="231">
        <f>IF(N253="nulová",J253,0)</f>
        <v>0</v>
      </c>
      <c r="BJ253" s="18" t="s">
        <v>84</v>
      </c>
      <c r="BK253" s="231">
        <f>ROUND(I253*H253,2)</f>
        <v>0</v>
      </c>
      <c r="BL253" s="18" t="s">
        <v>182</v>
      </c>
      <c r="BM253" s="230" t="s">
        <v>1054</v>
      </c>
    </row>
    <row r="254" s="2" customFormat="1">
      <c r="A254" s="39"/>
      <c r="B254" s="40"/>
      <c r="C254" s="41"/>
      <c r="D254" s="234" t="s">
        <v>266</v>
      </c>
      <c r="E254" s="41"/>
      <c r="F254" s="275" t="s">
        <v>4854</v>
      </c>
      <c r="G254" s="41"/>
      <c r="H254" s="41"/>
      <c r="I254" s="276"/>
      <c r="J254" s="41"/>
      <c r="K254" s="41"/>
      <c r="L254" s="45"/>
      <c r="M254" s="277"/>
      <c r="N254" s="278"/>
      <c r="O254" s="92"/>
      <c r="P254" s="92"/>
      <c r="Q254" s="92"/>
      <c r="R254" s="92"/>
      <c r="S254" s="92"/>
      <c r="T254" s="93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266</v>
      </c>
      <c r="AU254" s="18" t="s">
        <v>84</v>
      </c>
    </row>
    <row r="255" s="2" customFormat="1" ht="24.15" customHeight="1">
      <c r="A255" s="39"/>
      <c r="B255" s="40"/>
      <c r="C255" s="219" t="s">
        <v>593</v>
      </c>
      <c r="D255" s="219" t="s">
        <v>177</v>
      </c>
      <c r="E255" s="220" t="s">
        <v>4985</v>
      </c>
      <c r="F255" s="221" t="s">
        <v>4986</v>
      </c>
      <c r="G255" s="222" t="s">
        <v>437</v>
      </c>
      <c r="H255" s="223">
        <v>30</v>
      </c>
      <c r="I255" s="224"/>
      <c r="J255" s="225">
        <f>ROUND(I255*H255,2)</f>
        <v>0</v>
      </c>
      <c r="K255" s="221" t="s">
        <v>1</v>
      </c>
      <c r="L255" s="45"/>
      <c r="M255" s="226" t="s">
        <v>1</v>
      </c>
      <c r="N255" s="227" t="s">
        <v>41</v>
      </c>
      <c r="O255" s="92"/>
      <c r="P255" s="228">
        <f>O255*H255</f>
        <v>0</v>
      </c>
      <c r="Q255" s="228">
        <v>0</v>
      </c>
      <c r="R255" s="228">
        <f>Q255*H255</f>
        <v>0</v>
      </c>
      <c r="S255" s="228">
        <v>0</v>
      </c>
      <c r="T255" s="229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0" t="s">
        <v>182</v>
      </c>
      <c r="AT255" s="230" t="s">
        <v>177</v>
      </c>
      <c r="AU255" s="230" t="s">
        <v>84</v>
      </c>
      <c r="AY255" s="18" t="s">
        <v>175</v>
      </c>
      <c r="BE255" s="231">
        <f>IF(N255="základní",J255,0)</f>
        <v>0</v>
      </c>
      <c r="BF255" s="231">
        <f>IF(N255="snížená",J255,0)</f>
        <v>0</v>
      </c>
      <c r="BG255" s="231">
        <f>IF(N255="zákl. přenesená",J255,0)</f>
        <v>0</v>
      </c>
      <c r="BH255" s="231">
        <f>IF(N255="sníž. přenesená",J255,0)</f>
        <v>0</v>
      </c>
      <c r="BI255" s="231">
        <f>IF(N255="nulová",J255,0)</f>
        <v>0</v>
      </c>
      <c r="BJ255" s="18" t="s">
        <v>84</v>
      </c>
      <c r="BK255" s="231">
        <f>ROUND(I255*H255,2)</f>
        <v>0</v>
      </c>
      <c r="BL255" s="18" t="s">
        <v>182</v>
      </c>
      <c r="BM255" s="230" t="s">
        <v>1070</v>
      </c>
    </row>
    <row r="256" s="2" customFormat="1">
      <c r="A256" s="39"/>
      <c r="B256" s="40"/>
      <c r="C256" s="41"/>
      <c r="D256" s="234" t="s">
        <v>266</v>
      </c>
      <c r="E256" s="41"/>
      <c r="F256" s="275" t="s">
        <v>4987</v>
      </c>
      <c r="G256" s="41"/>
      <c r="H256" s="41"/>
      <c r="I256" s="276"/>
      <c r="J256" s="41"/>
      <c r="K256" s="41"/>
      <c r="L256" s="45"/>
      <c r="M256" s="277"/>
      <c r="N256" s="278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266</v>
      </c>
      <c r="AU256" s="18" t="s">
        <v>84</v>
      </c>
    </row>
    <row r="257" s="2" customFormat="1" ht="16.5" customHeight="1">
      <c r="A257" s="39"/>
      <c r="B257" s="40"/>
      <c r="C257" s="219" t="s">
        <v>598</v>
      </c>
      <c r="D257" s="219" t="s">
        <v>177</v>
      </c>
      <c r="E257" s="220" t="s">
        <v>4988</v>
      </c>
      <c r="F257" s="221" t="s">
        <v>4989</v>
      </c>
      <c r="G257" s="222" t="s">
        <v>2748</v>
      </c>
      <c r="H257" s="223">
        <v>18</v>
      </c>
      <c r="I257" s="224"/>
      <c r="J257" s="225">
        <f>ROUND(I257*H257,2)</f>
        <v>0</v>
      </c>
      <c r="K257" s="221" t="s">
        <v>1</v>
      </c>
      <c r="L257" s="45"/>
      <c r="M257" s="226" t="s">
        <v>1</v>
      </c>
      <c r="N257" s="227" t="s">
        <v>41</v>
      </c>
      <c r="O257" s="92"/>
      <c r="P257" s="228">
        <f>O257*H257</f>
        <v>0</v>
      </c>
      <c r="Q257" s="228">
        <v>0</v>
      </c>
      <c r="R257" s="228">
        <f>Q257*H257</f>
        <v>0</v>
      </c>
      <c r="S257" s="228">
        <v>0</v>
      </c>
      <c r="T257" s="229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0" t="s">
        <v>182</v>
      </c>
      <c r="AT257" s="230" t="s">
        <v>177</v>
      </c>
      <c r="AU257" s="230" t="s">
        <v>84</v>
      </c>
      <c r="AY257" s="18" t="s">
        <v>175</v>
      </c>
      <c r="BE257" s="231">
        <f>IF(N257="základní",J257,0)</f>
        <v>0</v>
      </c>
      <c r="BF257" s="231">
        <f>IF(N257="snížená",J257,0)</f>
        <v>0</v>
      </c>
      <c r="BG257" s="231">
        <f>IF(N257="zákl. přenesená",J257,0)</f>
        <v>0</v>
      </c>
      <c r="BH257" s="231">
        <f>IF(N257="sníž. přenesená",J257,0)</f>
        <v>0</v>
      </c>
      <c r="BI257" s="231">
        <f>IF(N257="nulová",J257,0)</f>
        <v>0</v>
      </c>
      <c r="BJ257" s="18" t="s">
        <v>84</v>
      </c>
      <c r="BK257" s="231">
        <f>ROUND(I257*H257,2)</f>
        <v>0</v>
      </c>
      <c r="BL257" s="18" t="s">
        <v>182</v>
      </c>
      <c r="BM257" s="230" t="s">
        <v>1089</v>
      </c>
    </row>
    <row r="258" s="2" customFormat="1">
      <c r="A258" s="39"/>
      <c r="B258" s="40"/>
      <c r="C258" s="41"/>
      <c r="D258" s="234" t="s">
        <v>266</v>
      </c>
      <c r="E258" s="41"/>
      <c r="F258" s="275" t="s">
        <v>4854</v>
      </c>
      <c r="G258" s="41"/>
      <c r="H258" s="41"/>
      <c r="I258" s="276"/>
      <c r="J258" s="41"/>
      <c r="K258" s="41"/>
      <c r="L258" s="45"/>
      <c r="M258" s="277"/>
      <c r="N258" s="278"/>
      <c r="O258" s="92"/>
      <c r="P258" s="92"/>
      <c r="Q258" s="92"/>
      <c r="R258" s="92"/>
      <c r="S258" s="92"/>
      <c r="T258" s="93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266</v>
      </c>
      <c r="AU258" s="18" t="s">
        <v>84</v>
      </c>
    </row>
    <row r="259" s="2" customFormat="1" ht="16.5" customHeight="1">
      <c r="A259" s="39"/>
      <c r="B259" s="40"/>
      <c r="C259" s="219" t="s">
        <v>609</v>
      </c>
      <c r="D259" s="219" t="s">
        <v>177</v>
      </c>
      <c r="E259" s="220" t="s">
        <v>4990</v>
      </c>
      <c r="F259" s="221" t="s">
        <v>4991</v>
      </c>
      <c r="G259" s="222" t="s">
        <v>2748</v>
      </c>
      <c r="H259" s="223">
        <v>1</v>
      </c>
      <c r="I259" s="224"/>
      <c r="J259" s="225">
        <f>ROUND(I259*H259,2)</f>
        <v>0</v>
      </c>
      <c r="K259" s="221" t="s">
        <v>1</v>
      </c>
      <c r="L259" s="45"/>
      <c r="M259" s="226" t="s">
        <v>1</v>
      </c>
      <c r="N259" s="227" t="s">
        <v>41</v>
      </c>
      <c r="O259" s="92"/>
      <c r="P259" s="228">
        <f>O259*H259</f>
        <v>0</v>
      </c>
      <c r="Q259" s="228">
        <v>0</v>
      </c>
      <c r="R259" s="228">
        <f>Q259*H259</f>
        <v>0</v>
      </c>
      <c r="S259" s="228">
        <v>0</v>
      </c>
      <c r="T259" s="229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0" t="s">
        <v>182</v>
      </c>
      <c r="AT259" s="230" t="s">
        <v>177</v>
      </c>
      <c r="AU259" s="230" t="s">
        <v>84</v>
      </c>
      <c r="AY259" s="18" t="s">
        <v>175</v>
      </c>
      <c r="BE259" s="231">
        <f>IF(N259="základní",J259,0)</f>
        <v>0</v>
      </c>
      <c r="BF259" s="231">
        <f>IF(N259="snížená",J259,0)</f>
        <v>0</v>
      </c>
      <c r="BG259" s="231">
        <f>IF(N259="zákl. přenesená",J259,0)</f>
        <v>0</v>
      </c>
      <c r="BH259" s="231">
        <f>IF(N259="sníž. přenesená",J259,0)</f>
        <v>0</v>
      </c>
      <c r="BI259" s="231">
        <f>IF(N259="nulová",J259,0)</f>
        <v>0</v>
      </c>
      <c r="BJ259" s="18" t="s">
        <v>84</v>
      </c>
      <c r="BK259" s="231">
        <f>ROUND(I259*H259,2)</f>
        <v>0</v>
      </c>
      <c r="BL259" s="18" t="s">
        <v>182</v>
      </c>
      <c r="BM259" s="230" t="s">
        <v>1107</v>
      </c>
    </row>
    <row r="260" s="2" customFormat="1">
      <c r="A260" s="39"/>
      <c r="B260" s="40"/>
      <c r="C260" s="41"/>
      <c r="D260" s="234" t="s">
        <v>266</v>
      </c>
      <c r="E260" s="41"/>
      <c r="F260" s="275" t="s">
        <v>4854</v>
      </c>
      <c r="G260" s="41"/>
      <c r="H260" s="41"/>
      <c r="I260" s="276"/>
      <c r="J260" s="41"/>
      <c r="K260" s="41"/>
      <c r="L260" s="45"/>
      <c r="M260" s="277"/>
      <c r="N260" s="278"/>
      <c r="O260" s="92"/>
      <c r="P260" s="92"/>
      <c r="Q260" s="92"/>
      <c r="R260" s="92"/>
      <c r="S260" s="92"/>
      <c r="T260" s="93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266</v>
      </c>
      <c r="AU260" s="18" t="s">
        <v>84</v>
      </c>
    </row>
    <row r="261" s="2" customFormat="1" ht="24.15" customHeight="1">
      <c r="A261" s="39"/>
      <c r="B261" s="40"/>
      <c r="C261" s="219" t="s">
        <v>623</v>
      </c>
      <c r="D261" s="219" t="s">
        <v>177</v>
      </c>
      <c r="E261" s="220" t="s">
        <v>4992</v>
      </c>
      <c r="F261" s="221" t="s">
        <v>4993</v>
      </c>
      <c r="G261" s="222" t="s">
        <v>437</v>
      </c>
      <c r="H261" s="223">
        <v>1985</v>
      </c>
      <c r="I261" s="224"/>
      <c r="J261" s="225">
        <f>ROUND(I261*H261,2)</f>
        <v>0</v>
      </c>
      <c r="K261" s="221" t="s">
        <v>1</v>
      </c>
      <c r="L261" s="45"/>
      <c r="M261" s="226" t="s">
        <v>1</v>
      </c>
      <c r="N261" s="227" t="s">
        <v>41</v>
      </c>
      <c r="O261" s="92"/>
      <c r="P261" s="228">
        <f>O261*H261</f>
        <v>0</v>
      </c>
      <c r="Q261" s="228">
        <v>0</v>
      </c>
      <c r="R261" s="228">
        <f>Q261*H261</f>
        <v>0</v>
      </c>
      <c r="S261" s="228">
        <v>0</v>
      </c>
      <c r="T261" s="229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0" t="s">
        <v>182</v>
      </c>
      <c r="AT261" s="230" t="s">
        <v>177</v>
      </c>
      <c r="AU261" s="230" t="s">
        <v>84</v>
      </c>
      <c r="AY261" s="18" t="s">
        <v>175</v>
      </c>
      <c r="BE261" s="231">
        <f>IF(N261="základní",J261,0)</f>
        <v>0</v>
      </c>
      <c r="BF261" s="231">
        <f>IF(N261="snížená",J261,0)</f>
        <v>0</v>
      </c>
      <c r="BG261" s="231">
        <f>IF(N261="zákl. přenesená",J261,0)</f>
        <v>0</v>
      </c>
      <c r="BH261" s="231">
        <f>IF(N261="sníž. přenesená",J261,0)</f>
        <v>0</v>
      </c>
      <c r="BI261" s="231">
        <f>IF(N261="nulová",J261,0)</f>
        <v>0</v>
      </c>
      <c r="BJ261" s="18" t="s">
        <v>84</v>
      </c>
      <c r="BK261" s="231">
        <f>ROUND(I261*H261,2)</f>
        <v>0</v>
      </c>
      <c r="BL261" s="18" t="s">
        <v>182</v>
      </c>
      <c r="BM261" s="230" t="s">
        <v>1123</v>
      </c>
    </row>
    <row r="262" s="2" customFormat="1">
      <c r="A262" s="39"/>
      <c r="B262" s="40"/>
      <c r="C262" s="41"/>
      <c r="D262" s="234" t="s">
        <v>266</v>
      </c>
      <c r="E262" s="41"/>
      <c r="F262" s="275" t="s">
        <v>4987</v>
      </c>
      <c r="G262" s="41"/>
      <c r="H262" s="41"/>
      <c r="I262" s="276"/>
      <c r="J262" s="41"/>
      <c r="K262" s="41"/>
      <c r="L262" s="45"/>
      <c r="M262" s="277"/>
      <c r="N262" s="278"/>
      <c r="O262" s="92"/>
      <c r="P262" s="92"/>
      <c r="Q262" s="92"/>
      <c r="R262" s="92"/>
      <c r="S262" s="92"/>
      <c r="T262" s="93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266</v>
      </c>
      <c r="AU262" s="18" t="s">
        <v>84</v>
      </c>
    </row>
    <row r="263" s="2" customFormat="1" ht="16.5" customHeight="1">
      <c r="A263" s="39"/>
      <c r="B263" s="40"/>
      <c r="C263" s="219" t="s">
        <v>634</v>
      </c>
      <c r="D263" s="219" t="s">
        <v>177</v>
      </c>
      <c r="E263" s="220" t="s">
        <v>4994</v>
      </c>
      <c r="F263" s="221" t="s">
        <v>4995</v>
      </c>
      <c r="G263" s="222" t="s">
        <v>2748</v>
      </c>
      <c r="H263" s="223">
        <v>1752</v>
      </c>
      <c r="I263" s="224"/>
      <c r="J263" s="225">
        <f>ROUND(I263*H263,2)</f>
        <v>0</v>
      </c>
      <c r="K263" s="221" t="s">
        <v>1</v>
      </c>
      <c r="L263" s="45"/>
      <c r="M263" s="226" t="s">
        <v>1</v>
      </c>
      <c r="N263" s="227" t="s">
        <v>41</v>
      </c>
      <c r="O263" s="92"/>
      <c r="P263" s="228">
        <f>O263*H263</f>
        <v>0</v>
      </c>
      <c r="Q263" s="228">
        <v>0</v>
      </c>
      <c r="R263" s="228">
        <f>Q263*H263</f>
        <v>0</v>
      </c>
      <c r="S263" s="228">
        <v>0</v>
      </c>
      <c r="T263" s="229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0" t="s">
        <v>182</v>
      </c>
      <c r="AT263" s="230" t="s">
        <v>177</v>
      </c>
      <c r="AU263" s="230" t="s">
        <v>84</v>
      </c>
      <c r="AY263" s="18" t="s">
        <v>175</v>
      </c>
      <c r="BE263" s="231">
        <f>IF(N263="základní",J263,0)</f>
        <v>0</v>
      </c>
      <c r="BF263" s="231">
        <f>IF(N263="snížená",J263,0)</f>
        <v>0</v>
      </c>
      <c r="BG263" s="231">
        <f>IF(N263="zákl. přenesená",J263,0)</f>
        <v>0</v>
      </c>
      <c r="BH263" s="231">
        <f>IF(N263="sníž. přenesená",J263,0)</f>
        <v>0</v>
      </c>
      <c r="BI263" s="231">
        <f>IF(N263="nulová",J263,0)</f>
        <v>0</v>
      </c>
      <c r="BJ263" s="18" t="s">
        <v>84</v>
      </c>
      <c r="BK263" s="231">
        <f>ROUND(I263*H263,2)</f>
        <v>0</v>
      </c>
      <c r="BL263" s="18" t="s">
        <v>182</v>
      </c>
      <c r="BM263" s="230" t="s">
        <v>1133</v>
      </c>
    </row>
    <row r="264" s="2" customFormat="1">
      <c r="A264" s="39"/>
      <c r="B264" s="40"/>
      <c r="C264" s="41"/>
      <c r="D264" s="234" t="s">
        <v>266</v>
      </c>
      <c r="E264" s="41"/>
      <c r="F264" s="275" t="s">
        <v>4987</v>
      </c>
      <c r="G264" s="41"/>
      <c r="H264" s="41"/>
      <c r="I264" s="276"/>
      <c r="J264" s="41"/>
      <c r="K264" s="41"/>
      <c r="L264" s="45"/>
      <c r="M264" s="277"/>
      <c r="N264" s="278"/>
      <c r="O264" s="92"/>
      <c r="P264" s="92"/>
      <c r="Q264" s="92"/>
      <c r="R264" s="92"/>
      <c r="S264" s="92"/>
      <c r="T264" s="93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266</v>
      </c>
      <c r="AU264" s="18" t="s">
        <v>84</v>
      </c>
    </row>
    <row r="265" s="2" customFormat="1" ht="16.5" customHeight="1">
      <c r="A265" s="39"/>
      <c r="B265" s="40"/>
      <c r="C265" s="219" t="s">
        <v>638</v>
      </c>
      <c r="D265" s="219" t="s">
        <v>177</v>
      </c>
      <c r="E265" s="220" t="s">
        <v>4996</v>
      </c>
      <c r="F265" s="221" t="s">
        <v>4997</v>
      </c>
      <c r="G265" s="222" t="s">
        <v>2748</v>
      </c>
      <c r="H265" s="223">
        <v>3850</v>
      </c>
      <c r="I265" s="224"/>
      <c r="J265" s="225">
        <f>ROUND(I265*H265,2)</f>
        <v>0</v>
      </c>
      <c r="K265" s="221" t="s">
        <v>1</v>
      </c>
      <c r="L265" s="45"/>
      <c r="M265" s="226" t="s">
        <v>1</v>
      </c>
      <c r="N265" s="227" t="s">
        <v>41</v>
      </c>
      <c r="O265" s="92"/>
      <c r="P265" s="228">
        <f>O265*H265</f>
        <v>0</v>
      </c>
      <c r="Q265" s="228">
        <v>0</v>
      </c>
      <c r="R265" s="228">
        <f>Q265*H265</f>
        <v>0</v>
      </c>
      <c r="S265" s="228">
        <v>0</v>
      </c>
      <c r="T265" s="229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0" t="s">
        <v>182</v>
      </c>
      <c r="AT265" s="230" t="s">
        <v>177</v>
      </c>
      <c r="AU265" s="230" t="s">
        <v>84</v>
      </c>
      <c r="AY265" s="18" t="s">
        <v>175</v>
      </c>
      <c r="BE265" s="231">
        <f>IF(N265="základní",J265,0)</f>
        <v>0</v>
      </c>
      <c r="BF265" s="231">
        <f>IF(N265="snížená",J265,0)</f>
        <v>0</v>
      </c>
      <c r="BG265" s="231">
        <f>IF(N265="zákl. přenesená",J265,0)</f>
        <v>0</v>
      </c>
      <c r="BH265" s="231">
        <f>IF(N265="sníž. přenesená",J265,0)</f>
        <v>0</v>
      </c>
      <c r="BI265" s="231">
        <f>IF(N265="nulová",J265,0)</f>
        <v>0</v>
      </c>
      <c r="BJ265" s="18" t="s">
        <v>84</v>
      </c>
      <c r="BK265" s="231">
        <f>ROUND(I265*H265,2)</f>
        <v>0</v>
      </c>
      <c r="BL265" s="18" t="s">
        <v>182</v>
      </c>
      <c r="BM265" s="230" t="s">
        <v>1143</v>
      </c>
    </row>
    <row r="266" s="2" customFormat="1">
      <c r="A266" s="39"/>
      <c r="B266" s="40"/>
      <c r="C266" s="41"/>
      <c r="D266" s="234" t="s">
        <v>266</v>
      </c>
      <c r="E266" s="41"/>
      <c r="F266" s="275" t="s">
        <v>4854</v>
      </c>
      <c r="G266" s="41"/>
      <c r="H266" s="41"/>
      <c r="I266" s="276"/>
      <c r="J266" s="41"/>
      <c r="K266" s="41"/>
      <c r="L266" s="45"/>
      <c r="M266" s="277"/>
      <c r="N266" s="278"/>
      <c r="O266" s="92"/>
      <c r="P266" s="92"/>
      <c r="Q266" s="92"/>
      <c r="R266" s="92"/>
      <c r="S266" s="92"/>
      <c r="T266" s="93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266</v>
      </c>
      <c r="AU266" s="18" t="s">
        <v>84</v>
      </c>
    </row>
    <row r="267" s="2" customFormat="1" ht="21.75" customHeight="1">
      <c r="A267" s="39"/>
      <c r="B267" s="40"/>
      <c r="C267" s="219" t="s">
        <v>649</v>
      </c>
      <c r="D267" s="219" t="s">
        <v>177</v>
      </c>
      <c r="E267" s="220" t="s">
        <v>4998</v>
      </c>
      <c r="F267" s="221" t="s">
        <v>4999</v>
      </c>
      <c r="G267" s="222" t="s">
        <v>5000</v>
      </c>
      <c r="H267" s="223">
        <v>450</v>
      </c>
      <c r="I267" s="224"/>
      <c r="J267" s="225">
        <f>ROUND(I267*H267,2)</f>
        <v>0</v>
      </c>
      <c r="K267" s="221" t="s">
        <v>1</v>
      </c>
      <c r="L267" s="45"/>
      <c r="M267" s="226" t="s">
        <v>1</v>
      </c>
      <c r="N267" s="227" t="s">
        <v>41</v>
      </c>
      <c r="O267" s="92"/>
      <c r="P267" s="228">
        <f>O267*H267</f>
        <v>0</v>
      </c>
      <c r="Q267" s="228">
        <v>0</v>
      </c>
      <c r="R267" s="228">
        <f>Q267*H267</f>
        <v>0</v>
      </c>
      <c r="S267" s="228">
        <v>0</v>
      </c>
      <c r="T267" s="229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0" t="s">
        <v>182</v>
      </c>
      <c r="AT267" s="230" t="s">
        <v>177</v>
      </c>
      <c r="AU267" s="230" t="s">
        <v>84</v>
      </c>
      <c r="AY267" s="18" t="s">
        <v>175</v>
      </c>
      <c r="BE267" s="231">
        <f>IF(N267="základní",J267,0)</f>
        <v>0</v>
      </c>
      <c r="BF267" s="231">
        <f>IF(N267="snížená",J267,0)</f>
        <v>0</v>
      </c>
      <c r="BG267" s="231">
        <f>IF(N267="zákl. přenesená",J267,0)</f>
        <v>0</v>
      </c>
      <c r="BH267" s="231">
        <f>IF(N267="sníž. přenesená",J267,0)</f>
        <v>0</v>
      </c>
      <c r="BI267" s="231">
        <f>IF(N267="nulová",J267,0)</f>
        <v>0</v>
      </c>
      <c r="BJ267" s="18" t="s">
        <v>84</v>
      </c>
      <c r="BK267" s="231">
        <f>ROUND(I267*H267,2)</f>
        <v>0</v>
      </c>
      <c r="BL267" s="18" t="s">
        <v>182</v>
      </c>
      <c r="BM267" s="230" t="s">
        <v>1152</v>
      </c>
    </row>
    <row r="268" s="2" customFormat="1">
      <c r="A268" s="39"/>
      <c r="B268" s="40"/>
      <c r="C268" s="41"/>
      <c r="D268" s="234" t="s">
        <v>266</v>
      </c>
      <c r="E268" s="41"/>
      <c r="F268" s="275" t="s">
        <v>4854</v>
      </c>
      <c r="G268" s="41"/>
      <c r="H268" s="41"/>
      <c r="I268" s="276"/>
      <c r="J268" s="41"/>
      <c r="K268" s="41"/>
      <c r="L268" s="45"/>
      <c r="M268" s="277"/>
      <c r="N268" s="278"/>
      <c r="O268" s="92"/>
      <c r="P268" s="92"/>
      <c r="Q268" s="92"/>
      <c r="R268" s="92"/>
      <c r="S268" s="92"/>
      <c r="T268" s="93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266</v>
      </c>
      <c r="AU268" s="18" t="s">
        <v>84</v>
      </c>
    </row>
    <row r="269" s="2" customFormat="1" ht="16.5" customHeight="1">
      <c r="A269" s="39"/>
      <c r="B269" s="40"/>
      <c r="C269" s="219" t="s">
        <v>654</v>
      </c>
      <c r="D269" s="219" t="s">
        <v>177</v>
      </c>
      <c r="E269" s="220" t="s">
        <v>5001</v>
      </c>
      <c r="F269" s="221" t="s">
        <v>5002</v>
      </c>
      <c r="G269" s="222" t="s">
        <v>2748</v>
      </c>
      <c r="H269" s="223">
        <v>20</v>
      </c>
      <c r="I269" s="224"/>
      <c r="J269" s="225">
        <f>ROUND(I269*H269,2)</f>
        <v>0</v>
      </c>
      <c r="K269" s="221" t="s">
        <v>1</v>
      </c>
      <c r="L269" s="45"/>
      <c r="M269" s="226" t="s">
        <v>1</v>
      </c>
      <c r="N269" s="227" t="s">
        <v>41</v>
      </c>
      <c r="O269" s="92"/>
      <c r="P269" s="228">
        <f>O269*H269</f>
        <v>0</v>
      </c>
      <c r="Q269" s="228">
        <v>0</v>
      </c>
      <c r="R269" s="228">
        <f>Q269*H269</f>
        <v>0</v>
      </c>
      <c r="S269" s="228">
        <v>0</v>
      </c>
      <c r="T269" s="229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0" t="s">
        <v>182</v>
      </c>
      <c r="AT269" s="230" t="s">
        <v>177</v>
      </c>
      <c r="AU269" s="230" t="s">
        <v>84</v>
      </c>
      <c r="AY269" s="18" t="s">
        <v>175</v>
      </c>
      <c r="BE269" s="231">
        <f>IF(N269="základní",J269,0)</f>
        <v>0</v>
      </c>
      <c r="BF269" s="231">
        <f>IF(N269="snížená",J269,0)</f>
        <v>0</v>
      </c>
      <c r="BG269" s="231">
        <f>IF(N269="zákl. přenesená",J269,0)</f>
        <v>0</v>
      </c>
      <c r="BH269" s="231">
        <f>IF(N269="sníž. přenesená",J269,0)</f>
        <v>0</v>
      </c>
      <c r="BI269" s="231">
        <f>IF(N269="nulová",J269,0)</f>
        <v>0</v>
      </c>
      <c r="BJ269" s="18" t="s">
        <v>84</v>
      </c>
      <c r="BK269" s="231">
        <f>ROUND(I269*H269,2)</f>
        <v>0</v>
      </c>
      <c r="BL269" s="18" t="s">
        <v>182</v>
      </c>
      <c r="BM269" s="230" t="s">
        <v>1169</v>
      </c>
    </row>
    <row r="270" s="2" customFormat="1">
      <c r="A270" s="39"/>
      <c r="B270" s="40"/>
      <c r="C270" s="41"/>
      <c r="D270" s="234" t="s">
        <v>266</v>
      </c>
      <c r="E270" s="41"/>
      <c r="F270" s="275" t="s">
        <v>4854</v>
      </c>
      <c r="G270" s="41"/>
      <c r="H270" s="41"/>
      <c r="I270" s="276"/>
      <c r="J270" s="41"/>
      <c r="K270" s="41"/>
      <c r="L270" s="45"/>
      <c r="M270" s="277"/>
      <c r="N270" s="278"/>
      <c r="O270" s="92"/>
      <c r="P270" s="92"/>
      <c r="Q270" s="92"/>
      <c r="R270" s="92"/>
      <c r="S270" s="92"/>
      <c r="T270" s="93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266</v>
      </c>
      <c r="AU270" s="18" t="s">
        <v>84</v>
      </c>
    </row>
    <row r="271" s="2" customFormat="1" ht="24.15" customHeight="1">
      <c r="A271" s="39"/>
      <c r="B271" s="40"/>
      <c r="C271" s="219" t="s">
        <v>664</v>
      </c>
      <c r="D271" s="219" t="s">
        <v>177</v>
      </c>
      <c r="E271" s="220" t="s">
        <v>5003</v>
      </c>
      <c r="F271" s="221" t="s">
        <v>5004</v>
      </c>
      <c r="G271" s="222" t="s">
        <v>2748</v>
      </c>
      <c r="H271" s="223">
        <v>174</v>
      </c>
      <c r="I271" s="224"/>
      <c r="J271" s="225">
        <f>ROUND(I271*H271,2)</f>
        <v>0</v>
      </c>
      <c r="K271" s="221" t="s">
        <v>1</v>
      </c>
      <c r="L271" s="45"/>
      <c r="M271" s="226" t="s">
        <v>1</v>
      </c>
      <c r="N271" s="227" t="s">
        <v>41</v>
      </c>
      <c r="O271" s="92"/>
      <c r="P271" s="228">
        <f>O271*H271</f>
        <v>0</v>
      </c>
      <c r="Q271" s="228">
        <v>0</v>
      </c>
      <c r="R271" s="228">
        <f>Q271*H271</f>
        <v>0</v>
      </c>
      <c r="S271" s="228">
        <v>0</v>
      </c>
      <c r="T271" s="229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0" t="s">
        <v>182</v>
      </c>
      <c r="AT271" s="230" t="s">
        <v>177</v>
      </c>
      <c r="AU271" s="230" t="s">
        <v>84</v>
      </c>
      <c r="AY271" s="18" t="s">
        <v>175</v>
      </c>
      <c r="BE271" s="231">
        <f>IF(N271="základní",J271,0)</f>
        <v>0</v>
      </c>
      <c r="BF271" s="231">
        <f>IF(N271="snížená",J271,0)</f>
        <v>0</v>
      </c>
      <c r="BG271" s="231">
        <f>IF(N271="zákl. přenesená",J271,0)</f>
        <v>0</v>
      </c>
      <c r="BH271" s="231">
        <f>IF(N271="sníž. přenesená",J271,0)</f>
        <v>0</v>
      </c>
      <c r="BI271" s="231">
        <f>IF(N271="nulová",J271,0)</f>
        <v>0</v>
      </c>
      <c r="BJ271" s="18" t="s">
        <v>84</v>
      </c>
      <c r="BK271" s="231">
        <f>ROUND(I271*H271,2)</f>
        <v>0</v>
      </c>
      <c r="BL271" s="18" t="s">
        <v>182</v>
      </c>
      <c r="BM271" s="230" t="s">
        <v>1184</v>
      </c>
    </row>
    <row r="272" s="2" customFormat="1">
      <c r="A272" s="39"/>
      <c r="B272" s="40"/>
      <c r="C272" s="41"/>
      <c r="D272" s="234" t="s">
        <v>266</v>
      </c>
      <c r="E272" s="41"/>
      <c r="F272" s="275" t="s">
        <v>4854</v>
      </c>
      <c r="G272" s="41"/>
      <c r="H272" s="41"/>
      <c r="I272" s="276"/>
      <c r="J272" s="41"/>
      <c r="K272" s="41"/>
      <c r="L272" s="45"/>
      <c r="M272" s="277"/>
      <c r="N272" s="278"/>
      <c r="O272" s="92"/>
      <c r="P272" s="92"/>
      <c r="Q272" s="92"/>
      <c r="R272" s="92"/>
      <c r="S272" s="92"/>
      <c r="T272" s="93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266</v>
      </c>
      <c r="AU272" s="18" t="s">
        <v>84</v>
      </c>
    </row>
    <row r="273" s="2" customFormat="1" ht="24.15" customHeight="1">
      <c r="A273" s="39"/>
      <c r="B273" s="40"/>
      <c r="C273" s="219" t="s">
        <v>672</v>
      </c>
      <c r="D273" s="219" t="s">
        <v>177</v>
      </c>
      <c r="E273" s="220" t="s">
        <v>5005</v>
      </c>
      <c r="F273" s="221" t="s">
        <v>5006</v>
      </c>
      <c r="G273" s="222" t="s">
        <v>2748</v>
      </c>
      <c r="H273" s="223">
        <v>32</v>
      </c>
      <c r="I273" s="224"/>
      <c r="J273" s="225">
        <f>ROUND(I273*H273,2)</f>
        <v>0</v>
      </c>
      <c r="K273" s="221" t="s">
        <v>1</v>
      </c>
      <c r="L273" s="45"/>
      <c r="M273" s="226" t="s">
        <v>1</v>
      </c>
      <c r="N273" s="227" t="s">
        <v>41</v>
      </c>
      <c r="O273" s="92"/>
      <c r="P273" s="228">
        <f>O273*H273</f>
        <v>0</v>
      </c>
      <c r="Q273" s="228">
        <v>0</v>
      </c>
      <c r="R273" s="228">
        <f>Q273*H273</f>
        <v>0</v>
      </c>
      <c r="S273" s="228">
        <v>0</v>
      </c>
      <c r="T273" s="229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0" t="s">
        <v>182</v>
      </c>
      <c r="AT273" s="230" t="s">
        <v>177</v>
      </c>
      <c r="AU273" s="230" t="s">
        <v>84</v>
      </c>
      <c r="AY273" s="18" t="s">
        <v>175</v>
      </c>
      <c r="BE273" s="231">
        <f>IF(N273="základní",J273,0)</f>
        <v>0</v>
      </c>
      <c r="BF273" s="231">
        <f>IF(N273="snížená",J273,0)</f>
        <v>0</v>
      </c>
      <c r="BG273" s="231">
        <f>IF(N273="zákl. přenesená",J273,0)</f>
        <v>0</v>
      </c>
      <c r="BH273" s="231">
        <f>IF(N273="sníž. přenesená",J273,0)</f>
        <v>0</v>
      </c>
      <c r="BI273" s="231">
        <f>IF(N273="nulová",J273,0)</f>
        <v>0</v>
      </c>
      <c r="BJ273" s="18" t="s">
        <v>84</v>
      </c>
      <c r="BK273" s="231">
        <f>ROUND(I273*H273,2)</f>
        <v>0</v>
      </c>
      <c r="BL273" s="18" t="s">
        <v>182</v>
      </c>
      <c r="BM273" s="230" t="s">
        <v>1193</v>
      </c>
    </row>
    <row r="274" s="2" customFormat="1">
      <c r="A274" s="39"/>
      <c r="B274" s="40"/>
      <c r="C274" s="41"/>
      <c r="D274" s="234" t="s">
        <v>266</v>
      </c>
      <c r="E274" s="41"/>
      <c r="F274" s="275" t="s">
        <v>4854</v>
      </c>
      <c r="G274" s="41"/>
      <c r="H274" s="41"/>
      <c r="I274" s="276"/>
      <c r="J274" s="41"/>
      <c r="K274" s="41"/>
      <c r="L274" s="45"/>
      <c r="M274" s="277"/>
      <c r="N274" s="278"/>
      <c r="O274" s="92"/>
      <c r="P274" s="92"/>
      <c r="Q274" s="92"/>
      <c r="R274" s="92"/>
      <c r="S274" s="92"/>
      <c r="T274" s="93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266</v>
      </c>
      <c r="AU274" s="18" t="s">
        <v>84</v>
      </c>
    </row>
    <row r="275" s="2" customFormat="1" ht="37.8" customHeight="1">
      <c r="A275" s="39"/>
      <c r="B275" s="40"/>
      <c r="C275" s="219" t="s">
        <v>676</v>
      </c>
      <c r="D275" s="219" t="s">
        <v>177</v>
      </c>
      <c r="E275" s="220" t="s">
        <v>5007</v>
      </c>
      <c r="F275" s="221" t="s">
        <v>5008</v>
      </c>
      <c r="G275" s="222" t="s">
        <v>2748</v>
      </c>
      <c r="H275" s="223">
        <v>29</v>
      </c>
      <c r="I275" s="224"/>
      <c r="J275" s="225">
        <f>ROUND(I275*H275,2)</f>
        <v>0</v>
      </c>
      <c r="K275" s="221" t="s">
        <v>1</v>
      </c>
      <c r="L275" s="45"/>
      <c r="M275" s="226" t="s">
        <v>1</v>
      </c>
      <c r="N275" s="227" t="s">
        <v>41</v>
      </c>
      <c r="O275" s="92"/>
      <c r="P275" s="228">
        <f>O275*H275</f>
        <v>0</v>
      </c>
      <c r="Q275" s="228">
        <v>0</v>
      </c>
      <c r="R275" s="228">
        <f>Q275*H275</f>
        <v>0</v>
      </c>
      <c r="S275" s="228">
        <v>0</v>
      </c>
      <c r="T275" s="229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0" t="s">
        <v>182</v>
      </c>
      <c r="AT275" s="230" t="s">
        <v>177</v>
      </c>
      <c r="AU275" s="230" t="s">
        <v>84</v>
      </c>
      <c r="AY275" s="18" t="s">
        <v>175</v>
      </c>
      <c r="BE275" s="231">
        <f>IF(N275="základní",J275,0)</f>
        <v>0</v>
      </c>
      <c r="BF275" s="231">
        <f>IF(N275="snížená",J275,0)</f>
        <v>0</v>
      </c>
      <c r="BG275" s="231">
        <f>IF(N275="zákl. přenesená",J275,0)</f>
        <v>0</v>
      </c>
      <c r="BH275" s="231">
        <f>IF(N275="sníž. přenesená",J275,0)</f>
        <v>0</v>
      </c>
      <c r="BI275" s="231">
        <f>IF(N275="nulová",J275,0)</f>
        <v>0</v>
      </c>
      <c r="BJ275" s="18" t="s">
        <v>84</v>
      </c>
      <c r="BK275" s="231">
        <f>ROUND(I275*H275,2)</f>
        <v>0</v>
      </c>
      <c r="BL275" s="18" t="s">
        <v>182</v>
      </c>
      <c r="BM275" s="230" t="s">
        <v>1201</v>
      </c>
    </row>
    <row r="276" s="2" customFormat="1">
      <c r="A276" s="39"/>
      <c r="B276" s="40"/>
      <c r="C276" s="41"/>
      <c r="D276" s="234" t="s">
        <v>266</v>
      </c>
      <c r="E276" s="41"/>
      <c r="F276" s="275" t="s">
        <v>4854</v>
      </c>
      <c r="G276" s="41"/>
      <c r="H276" s="41"/>
      <c r="I276" s="276"/>
      <c r="J276" s="41"/>
      <c r="K276" s="41"/>
      <c r="L276" s="45"/>
      <c r="M276" s="277"/>
      <c r="N276" s="278"/>
      <c r="O276" s="92"/>
      <c r="P276" s="92"/>
      <c r="Q276" s="92"/>
      <c r="R276" s="92"/>
      <c r="S276" s="92"/>
      <c r="T276" s="93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266</v>
      </c>
      <c r="AU276" s="18" t="s">
        <v>84</v>
      </c>
    </row>
    <row r="277" s="2" customFormat="1" ht="24.15" customHeight="1">
      <c r="A277" s="39"/>
      <c r="B277" s="40"/>
      <c r="C277" s="219" t="s">
        <v>681</v>
      </c>
      <c r="D277" s="219" t="s">
        <v>177</v>
      </c>
      <c r="E277" s="220" t="s">
        <v>5009</v>
      </c>
      <c r="F277" s="221" t="s">
        <v>5010</v>
      </c>
      <c r="G277" s="222" t="s">
        <v>2748</v>
      </c>
      <c r="H277" s="223">
        <v>19</v>
      </c>
      <c r="I277" s="224"/>
      <c r="J277" s="225">
        <f>ROUND(I277*H277,2)</f>
        <v>0</v>
      </c>
      <c r="K277" s="221" t="s">
        <v>1</v>
      </c>
      <c r="L277" s="45"/>
      <c r="M277" s="226" t="s">
        <v>1</v>
      </c>
      <c r="N277" s="227" t="s">
        <v>41</v>
      </c>
      <c r="O277" s="92"/>
      <c r="P277" s="228">
        <f>O277*H277</f>
        <v>0</v>
      </c>
      <c r="Q277" s="228">
        <v>0</v>
      </c>
      <c r="R277" s="228">
        <f>Q277*H277</f>
        <v>0</v>
      </c>
      <c r="S277" s="228">
        <v>0</v>
      </c>
      <c r="T277" s="229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0" t="s">
        <v>182</v>
      </c>
      <c r="AT277" s="230" t="s">
        <v>177</v>
      </c>
      <c r="AU277" s="230" t="s">
        <v>84</v>
      </c>
      <c r="AY277" s="18" t="s">
        <v>175</v>
      </c>
      <c r="BE277" s="231">
        <f>IF(N277="základní",J277,0)</f>
        <v>0</v>
      </c>
      <c r="BF277" s="231">
        <f>IF(N277="snížená",J277,0)</f>
        <v>0</v>
      </c>
      <c r="BG277" s="231">
        <f>IF(N277="zákl. přenesená",J277,0)</f>
        <v>0</v>
      </c>
      <c r="BH277" s="231">
        <f>IF(N277="sníž. přenesená",J277,0)</f>
        <v>0</v>
      </c>
      <c r="BI277" s="231">
        <f>IF(N277="nulová",J277,0)</f>
        <v>0</v>
      </c>
      <c r="BJ277" s="18" t="s">
        <v>84</v>
      </c>
      <c r="BK277" s="231">
        <f>ROUND(I277*H277,2)</f>
        <v>0</v>
      </c>
      <c r="BL277" s="18" t="s">
        <v>182</v>
      </c>
      <c r="BM277" s="230" t="s">
        <v>1211</v>
      </c>
    </row>
    <row r="278" s="2" customFormat="1">
      <c r="A278" s="39"/>
      <c r="B278" s="40"/>
      <c r="C278" s="41"/>
      <c r="D278" s="234" t="s">
        <v>266</v>
      </c>
      <c r="E278" s="41"/>
      <c r="F278" s="275" t="s">
        <v>4854</v>
      </c>
      <c r="G278" s="41"/>
      <c r="H278" s="41"/>
      <c r="I278" s="276"/>
      <c r="J278" s="41"/>
      <c r="K278" s="41"/>
      <c r="L278" s="45"/>
      <c r="M278" s="277"/>
      <c r="N278" s="278"/>
      <c r="O278" s="92"/>
      <c r="P278" s="92"/>
      <c r="Q278" s="92"/>
      <c r="R278" s="92"/>
      <c r="S278" s="92"/>
      <c r="T278" s="93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266</v>
      </c>
      <c r="AU278" s="18" t="s">
        <v>84</v>
      </c>
    </row>
    <row r="279" s="2" customFormat="1" ht="33" customHeight="1">
      <c r="A279" s="39"/>
      <c r="B279" s="40"/>
      <c r="C279" s="219" t="s">
        <v>685</v>
      </c>
      <c r="D279" s="219" t="s">
        <v>177</v>
      </c>
      <c r="E279" s="220" t="s">
        <v>5011</v>
      </c>
      <c r="F279" s="221" t="s">
        <v>5012</v>
      </c>
      <c r="G279" s="222" t="s">
        <v>2748</v>
      </c>
      <c r="H279" s="223">
        <v>7</v>
      </c>
      <c r="I279" s="224"/>
      <c r="J279" s="225">
        <f>ROUND(I279*H279,2)</f>
        <v>0</v>
      </c>
      <c r="K279" s="221" t="s">
        <v>1</v>
      </c>
      <c r="L279" s="45"/>
      <c r="M279" s="226" t="s">
        <v>1</v>
      </c>
      <c r="N279" s="227" t="s">
        <v>41</v>
      </c>
      <c r="O279" s="92"/>
      <c r="P279" s="228">
        <f>O279*H279</f>
        <v>0</v>
      </c>
      <c r="Q279" s="228">
        <v>0</v>
      </c>
      <c r="R279" s="228">
        <f>Q279*H279</f>
        <v>0</v>
      </c>
      <c r="S279" s="228">
        <v>0</v>
      </c>
      <c r="T279" s="229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0" t="s">
        <v>182</v>
      </c>
      <c r="AT279" s="230" t="s">
        <v>177</v>
      </c>
      <c r="AU279" s="230" t="s">
        <v>84</v>
      </c>
      <c r="AY279" s="18" t="s">
        <v>175</v>
      </c>
      <c r="BE279" s="231">
        <f>IF(N279="základní",J279,0)</f>
        <v>0</v>
      </c>
      <c r="BF279" s="231">
        <f>IF(N279="snížená",J279,0)</f>
        <v>0</v>
      </c>
      <c r="BG279" s="231">
        <f>IF(N279="zákl. přenesená",J279,0)</f>
        <v>0</v>
      </c>
      <c r="BH279" s="231">
        <f>IF(N279="sníž. přenesená",J279,0)</f>
        <v>0</v>
      </c>
      <c r="BI279" s="231">
        <f>IF(N279="nulová",J279,0)</f>
        <v>0</v>
      </c>
      <c r="BJ279" s="18" t="s">
        <v>84</v>
      </c>
      <c r="BK279" s="231">
        <f>ROUND(I279*H279,2)</f>
        <v>0</v>
      </c>
      <c r="BL279" s="18" t="s">
        <v>182</v>
      </c>
      <c r="BM279" s="230" t="s">
        <v>1219</v>
      </c>
    </row>
    <row r="280" s="2" customFormat="1">
      <c r="A280" s="39"/>
      <c r="B280" s="40"/>
      <c r="C280" s="41"/>
      <c r="D280" s="234" t="s">
        <v>266</v>
      </c>
      <c r="E280" s="41"/>
      <c r="F280" s="275" t="s">
        <v>4854</v>
      </c>
      <c r="G280" s="41"/>
      <c r="H280" s="41"/>
      <c r="I280" s="276"/>
      <c r="J280" s="41"/>
      <c r="K280" s="41"/>
      <c r="L280" s="45"/>
      <c r="M280" s="277"/>
      <c r="N280" s="278"/>
      <c r="O280" s="92"/>
      <c r="P280" s="92"/>
      <c r="Q280" s="92"/>
      <c r="R280" s="92"/>
      <c r="S280" s="92"/>
      <c r="T280" s="93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266</v>
      </c>
      <c r="AU280" s="18" t="s">
        <v>84</v>
      </c>
    </row>
    <row r="281" s="2" customFormat="1" ht="24.15" customHeight="1">
      <c r="A281" s="39"/>
      <c r="B281" s="40"/>
      <c r="C281" s="219" t="s">
        <v>692</v>
      </c>
      <c r="D281" s="219" t="s">
        <v>177</v>
      </c>
      <c r="E281" s="220" t="s">
        <v>5013</v>
      </c>
      <c r="F281" s="221" t="s">
        <v>5014</v>
      </c>
      <c r="G281" s="222" t="s">
        <v>2748</v>
      </c>
      <c r="H281" s="223">
        <v>7</v>
      </c>
      <c r="I281" s="224"/>
      <c r="J281" s="225">
        <f>ROUND(I281*H281,2)</f>
        <v>0</v>
      </c>
      <c r="K281" s="221" t="s">
        <v>1</v>
      </c>
      <c r="L281" s="45"/>
      <c r="M281" s="226" t="s">
        <v>1</v>
      </c>
      <c r="N281" s="227" t="s">
        <v>41</v>
      </c>
      <c r="O281" s="92"/>
      <c r="P281" s="228">
        <f>O281*H281</f>
        <v>0</v>
      </c>
      <c r="Q281" s="228">
        <v>0</v>
      </c>
      <c r="R281" s="228">
        <f>Q281*H281</f>
        <v>0</v>
      </c>
      <c r="S281" s="228">
        <v>0</v>
      </c>
      <c r="T281" s="229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0" t="s">
        <v>182</v>
      </c>
      <c r="AT281" s="230" t="s">
        <v>177</v>
      </c>
      <c r="AU281" s="230" t="s">
        <v>84</v>
      </c>
      <c r="AY281" s="18" t="s">
        <v>175</v>
      </c>
      <c r="BE281" s="231">
        <f>IF(N281="základní",J281,0)</f>
        <v>0</v>
      </c>
      <c r="BF281" s="231">
        <f>IF(N281="snížená",J281,0)</f>
        <v>0</v>
      </c>
      <c r="BG281" s="231">
        <f>IF(N281="zákl. přenesená",J281,0)</f>
        <v>0</v>
      </c>
      <c r="BH281" s="231">
        <f>IF(N281="sníž. přenesená",J281,0)</f>
        <v>0</v>
      </c>
      <c r="BI281" s="231">
        <f>IF(N281="nulová",J281,0)</f>
        <v>0</v>
      </c>
      <c r="BJ281" s="18" t="s">
        <v>84</v>
      </c>
      <c r="BK281" s="231">
        <f>ROUND(I281*H281,2)</f>
        <v>0</v>
      </c>
      <c r="BL281" s="18" t="s">
        <v>182</v>
      </c>
      <c r="BM281" s="230" t="s">
        <v>1228</v>
      </c>
    </row>
    <row r="282" s="2" customFormat="1">
      <c r="A282" s="39"/>
      <c r="B282" s="40"/>
      <c r="C282" s="41"/>
      <c r="D282" s="234" t="s">
        <v>266</v>
      </c>
      <c r="E282" s="41"/>
      <c r="F282" s="275" t="s">
        <v>4854</v>
      </c>
      <c r="G282" s="41"/>
      <c r="H282" s="41"/>
      <c r="I282" s="276"/>
      <c r="J282" s="41"/>
      <c r="K282" s="41"/>
      <c r="L282" s="45"/>
      <c r="M282" s="277"/>
      <c r="N282" s="278"/>
      <c r="O282" s="92"/>
      <c r="P282" s="92"/>
      <c r="Q282" s="92"/>
      <c r="R282" s="92"/>
      <c r="S282" s="92"/>
      <c r="T282" s="93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266</v>
      </c>
      <c r="AU282" s="18" t="s">
        <v>84</v>
      </c>
    </row>
    <row r="283" s="2" customFormat="1" ht="37.8" customHeight="1">
      <c r="A283" s="39"/>
      <c r="B283" s="40"/>
      <c r="C283" s="219" t="s">
        <v>697</v>
      </c>
      <c r="D283" s="219" t="s">
        <v>177</v>
      </c>
      <c r="E283" s="220" t="s">
        <v>5015</v>
      </c>
      <c r="F283" s="221" t="s">
        <v>5016</v>
      </c>
      <c r="G283" s="222" t="s">
        <v>2748</v>
      </c>
      <c r="H283" s="223">
        <v>8</v>
      </c>
      <c r="I283" s="224"/>
      <c r="J283" s="225">
        <f>ROUND(I283*H283,2)</f>
        <v>0</v>
      </c>
      <c r="K283" s="221" t="s">
        <v>1</v>
      </c>
      <c r="L283" s="45"/>
      <c r="M283" s="226" t="s">
        <v>1</v>
      </c>
      <c r="N283" s="227" t="s">
        <v>41</v>
      </c>
      <c r="O283" s="92"/>
      <c r="P283" s="228">
        <f>O283*H283</f>
        <v>0</v>
      </c>
      <c r="Q283" s="228">
        <v>0</v>
      </c>
      <c r="R283" s="228">
        <f>Q283*H283</f>
        <v>0</v>
      </c>
      <c r="S283" s="228">
        <v>0</v>
      </c>
      <c r="T283" s="229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0" t="s">
        <v>182</v>
      </c>
      <c r="AT283" s="230" t="s">
        <v>177</v>
      </c>
      <c r="AU283" s="230" t="s">
        <v>84</v>
      </c>
      <c r="AY283" s="18" t="s">
        <v>175</v>
      </c>
      <c r="BE283" s="231">
        <f>IF(N283="základní",J283,0)</f>
        <v>0</v>
      </c>
      <c r="BF283" s="231">
        <f>IF(N283="snížená",J283,0)</f>
        <v>0</v>
      </c>
      <c r="BG283" s="231">
        <f>IF(N283="zákl. přenesená",J283,0)</f>
        <v>0</v>
      </c>
      <c r="BH283" s="231">
        <f>IF(N283="sníž. přenesená",J283,0)</f>
        <v>0</v>
      </c>
      <c r="BI283" s="231">
        <f>IF(N283="nulová",J283,0)</f>
        <v>0</v>
      </c>
      <c r="BJ283" s="18" t="s">
        <v>84</v>
      </c>
      <c r="BK283" s="231">
        <f>ROUND(I283*H283,2)</f>
        <v>0</v>
      </c>
      <c r="BL283" s="18" t="s">
        <v>182</v>
      </c>
      <c r="BM283" s="230" t="s">
        <v>1238</v>
      </c>
    </row>
    <row r="284" s="2" customFormat="1">
      <c r="A284" s="39"/>
      <c r="B284" s="40"/>
      <c r="C284" s="41"/>
      <c r="D284" s="234" t="s">
        <v>266</v>
      </c>
      <c r="E284" s="41"/>
      <c r="F284" s="275" t="s">
        <v>4854</v>
      </c>
      <c r="G284" s="41"/>
      <c r="H284" s="41"/>
      <c r="I284" s="276"/>
      <c r="J284" s="41"/>
      <c r="K284" s="41"/>
      <c r="L284" s="45"/>
      <c r="M284" s="277"/>
      <c r="N284" s="278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266</v>
      </c>
      <c r="AU284" s="18" t="s">
        <v>84</v>
      </c>
    </row>
    <row r="285" s="2" customFormat="1" ht="24.15" customHeight="1">
      <c r="A285" s="39"/>
      <c r="B285" s="40"/>
      <c r="C285" s="219" t="s">
        <v>701</v>
      </c>
      <c r="D285" s="219" t="s">
        <v>177</v>
      </c>
      <c r="E285" s="220" t="s">
        <v>5017</v>
      </c>
      <c r="F285" s="221" t="s">
        <v>5018</v>
      </c>
      <c r="G285" s="222" t="s">
        <v>2748</v>
      </c>
      <c r="H285" s="223">
        <v>80</v>
      </c>
      <c r="I285" s="224"/>
      <c r="J285" s="225">
        <f>ROUND(I285*H285,2)</f>
        <v>0</v>
      </c>
      <c r="K285" s="221" t="s">
        <v>1</v>
      </c>
      <c r="L285" s="45"/>
      <c r="M285" s="226" t="s">
        <v>1</v>
      </c>
      <c r="N285" s="227" t="s">
        <v>41</v>
      </c>
      <c r="O285" s="92"/>
      <c r="P285" s="228">
        <f>O285*H285</f>
        <v>0</v>
      </c>
      <c r="Q285" s="228">
        <v>0</v>
      </c>
      <c r="R285" s="228">
        <f>Q285*H285</f>
        <v>0</v>
      </c>
      <c r="S285" s="228">
        <v>0</v>
      </c>
      <c r="T285" s="229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0" t="s">
        <v>182</v>
      </c>
      <c r="AT285" s="230" t="s">
        <v>177</v>
      </c>
      <c r="AU285" s="230" t="s">
        <v>84</v>
      </c>
      <c r="AY285" s="18" t="s">
        <v>175</v>
      </c>
      <c r="BE285" s="231">
        <f>IF(N285="základní",J285,0)</f>
        <v>0</v>
      </c>
      <c r="BF285" s="231">
        <f>IF(N285="snížená",J285,0)</f>
        <v>0</v>
      </c>
      <c r="BG285" s="231">
        <f>IF(N285="zákl. přenesená",J285,0)</f>
        <v>0</v>
      </c>
      <c r="BH285" s="231">
        <f>IF(N285="sníž. přenesená",J285,0)</f>
        <v>0</v>
      </c>
      <c r="BI285" s="231">
        <f>IF(N285="nulová",J285,0)</f>
        <v>0</v>
      </c>
      <c r="BJ285" s="18" t="s">
        <v>84</v>
      </c>
      <c r="BK285" s="231">
        <f>ROUND(I285*H285,2)</f>
        <v>0</v>
      </c>
      <c r="BL285" s="18" t="s">
        <v>182</v>
      </c>
      <c r="BM285" s="230" t="s">
        <v>1247</v>
      </c>
    </row>
    <row r="286" s="2" customFormat="1">
      <c r="A286" s="39"/>
      <c r="B286" s="40"/>
      <c r="C286" s="41"/>
      <c r="D286" s="234" t="s">
        <v>266</v>
      </c>
      <c r="E286" s="41"/>
      <c r="F286" s="275" t="s">
        <v>4854</v>
      </c>
      <c r="G286" s="41"/>
      <c r="H286" s="41"/>
      <c r="I286" s="276"/>
      <c r="J286" s="41"/>
      <c r="K286" s="41"/>
      <c r="L286" s="45"/>
      <c r="M286" s="277"/>
      <c r="N286" s="278"/>
      <c r="O286" s="92"/>
      <c r="P286" s="92"/>
      <c r="Q286" s="92"/>
      <c r="R286" s="92"/>
      <c r="S286" s="92"/>
      <c r="T286" s="93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266</v>
      </c>
      <c r="AU286" s="18" t="s">
        <v>84</v>
      </c>
    </row>
    <row r="287" s="2" customFormat="1" ht="24.15" customHeight="1">
      <c r="A287" s="39"/>
      <c r="B287" s="40"/>
      <c r="C287" s="219" t="s">
        <v>706</v>
      </c>
      <c r="D287" s="219" t="s">
        <v>177</v>
      </c>
      <c r="E287" s="220" t="s">
        <v>5019</v>
      </c>
      <c r="F287" s="221" t="s">
        <v>5020</v>
      </c>
      <c r="G287" s="222" t="s">
        <v>2748</v>
      </c>
      <c r="H287" s="223">
        <v>1</v>
      </c>
      <c r="I287" s="224"/>
      <c r="J287" s="225">
        <f>ROUND(I287*H287,2)</f>
        <v>0</v>
      </c>
      <c r="K287" s="221" t="s">
        <v>1</v>
      </c>
      <c r="L287" s="45"/>
      <c r="M287" s="226" t="s">
        <v>1</v>
      </c>
      <c r="N287" s="227" t="s">
        <v>41</v>
      </c>
      <c r="O287" s="92"/>
      <c r="P287" s="228">
        <f>O287*H287</f>
        <v>0</v>
      </c>
      <c r="Q287" s="228">
        <v>0</v>
      </c>
      <c r="R287" s="228">
        <f>Q287*H287</f>
        <v>0</v>
      </c>
      <c r="S287" s="228">
        <v>0</v>
      </c>
      <c r="T287" s="229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0" t="s">
        <v>182</v>
      </c>
      <c r="AT287" s="230" t="s">
        <v>177</v>
      </c>
      <c r="AU287" s="230" t="s">
        <v>84</v>
      </c>
      <c r="AY287" s="18" t="s">
        <v>175</v>
      </c>
      <c r="BE287" s="231">
        <f>IF(N287="základní",J287,0)</f>
        <v>0</v>
      </c>
      <c r="BF287" s="231">
        <f>IF(N287="snížená",J287,0)</f>
        <v>0</v>
      </c>
      <c r="BG287" s="231">
        <f>IF(N287="zákl. přenesená",J287,0)</f>
        <v>0</v>
      </c>
      <c r="BH287" s="231">
        <f>IF(N287="sníž. přenesená",J287,0)</f>
        <v>0</v>
      </c>
      <c r="BI287" s="231">
        <f>IF(N287="nulová",J287,0)</f>
        <v>0</v>
      </c>
      <c r="BJ287" s="18" t="s">
        <v>84</v>
      </c>
      <c r="BK287" s="231">
        <f>ROUND(I287*H287,2)</f>
        <v>0</v>
      </c>
      <c r="BL287" s="18" t="s">
        <v>182</v>
      </c>
      <c r="BM287" s="230" t="s">
        <v>1256</v>
      </c>
    </row>
    <row r="288" s="2" customFormat="1">
      <c r="A288" s="39"/>
      <c r="B288" s="40"/>
      <c r="C288" s="41"/>
      <c r="D288" s="234" t="s">
        <v>266</v>
      </c>
      <c r="E288" s="41"/>
      <c r="F288" s="275" t="s">
        <v>4854</v>
      </c>
      <c r="G288" s="41"/>
      <c r="H288" s="41"/>
      <c r="I288" s="276"/>
      <c r="J288" s="41"/>
      <c r="K288" s="41"/>
      <c r="L288" s="45"/>
      <c r="M288" s="277"/>
      <c r="N288" s="278"/>
      <c r="O288" s="92"/>
      <c r="P288" s="92"/>
      <c r="Q288" s="92"/>
      <c r="R288" s="92"/>
      <c r="S288" s="92"/>
      <c r="T288" s="93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T288" s="18" t="s">
        <v>266</v>
      </c>
      <c r="AU288" s="18" t="s">
        <v>84</v>
      </c>
    </row>
    <row r="289" s="2" customFormat="1" ht="24.15" customHeight="1">
      <c r="A289" s="39"/>
      <c r="B289" s="40"/>
      <c r="C289" s="219" t="s">
        <v>710</v>
      </c>
      <c r="D289" s="219" t="s">
        <v>177</v>
      </c>
      <c r="E289" s="220" t="s">
        <v>5021</v>
      </c>
      <c r="F289" s="221" t="s">
        <v>5022</v>
      </c>
      <c r="G289" s="222" t="s">
        <v>2748</v>
      </c>
      <c r="H289" s="223">
        <v>28</v>
      </c>
      <c r="I289" s="224"/>
      <c r="J289" s="225">
        <f>ROUND(I289*H289,2)</f>
        <v>0</v>
      </c>
      <c r="K289" s="221" t="s">
        <v>1</v>
      </c>
      <c r="L289" s="45"/>
      <c r="M289" s="226" t="s">
        <v>1</v>
      </c>
      <c r="N289" s="227" t="s">
        <v>41</v>
      </c>
      <c r="O289" s="92"/>
      <c r="P289" s="228">
        <f>O289*H289</f>
        <v>0</v>
      </c>
      <c r="Q289" s="228">
        <v>0</v>
      </c>
      <c r="R289" s="228">
        <f>Q289*H289</f>
        <v>0</v>
      </c>
      <c r="S289" s="228">
        <v>0</v>
      </c>
      <c r="T289" s="229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0" t="s">
        <v>182</v>
      </c>
      <c r="AT289" s="230" t="s">
        <v>177</v>
      </c>
      <c r="AU289" s="230" t="s">
        <v>84</v>
      </c>
      <c r="AY289" s="18" t="s">
        <v>175</v>
      </c>
      <c r="BE289" s="231">
        <f>IF(N289="základní",J289,0)</f>
        <v>0</v>
      </c>
      <c r="BF289" s="231">
        <f>IF(N289="snížená",J289,0)</f>
        <v>0</v>
      </c>
      <c r="BG289" s="231">
        <f>IF(N289="zákl. přenesená",J289,0)</f>
        <v>0</v>
      </c>
      <c r="BH289" s="231">
        <f>IF(N289="sníž. přenesená",J289,0)</f>
        <v>0</v>
      </c>
      <c r="BI289" s="231">
        <f>IF(N289="nulová",J289,0)</f>
        <v>0</v>
      </c>
      <c r="BJ289" s="18" t="s">
        <v>84</v>
      </c>
      <c r="BK289" s="231">
        <f>ROUND(I289*H289,2)</f>
        <v>0</v>
      </c>
      <c r="BL289" s="18" t="s">
        <v>182</v>
      </c>
      <c r="BM289" s="230" t="s">
        <v>1265</v>
      </c>
    </row>
    <row r="290" s="2" customFormat="1">
      <c r="A290" s="39"/>
      <c r="B290" s="40"/>
      <c r="C290" s="41"/>
      <c r="D290" s="234" t="s">
        <v>266</v>
      </c>
      <c r="E290" s="41"/>
      <c r="F290" s="275" t="s">
        <v>4854</v>
      </c>
      <c r="G290" s="41"/>
      <c r="H290" s="41"/>
      <c r="I290" s="276"/>
      <c r="J290" s="41"/>
      <c r="K290" s="41"/>
      <c r="L290" s="45"/>
      <c r="M290" s="277"/>
      <c r="N290" s="278"/>
      <c r="O290" s="92"/>
      <c r="P290" s="92"/>
      <c r="Q290" s="92"/>
      <c r="R290" s="92"/>
      <c r="S290" s="92"/>
      <c r="T290" s="93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266</v>
      </c>
      <c r="AU290" s="18" t="s">
        <v>84</v>
      </c>
    </row>
    <row r="291" s="2" customFormat="1" ht="33" customHeight="1">
      <c r="A291" s="39"/>
      <c r="B291" s="40"/>
      <c r="C291" s="219" t="s">
        <v>730</v>
      </c>
      <c r="D291" s="219" t="s">
        <v>177</v>
      </c>
      <c r="E291" s="220" t="s">
        <v>5023</v>
      </c>
      <c r="F291" s="221" t="s">
        <v>5024</v>
      </c>
      <c r="G291" s="222" t="s">
        <v>2748</v>
      </c>
      <c r="H291" s="223">
        <v>20</v>
      </c>
      <c r="I291" s="224"/>
      <c r="J291" s="225">
        <f>ROUND(I291*H291,2)</f>
        <v>0</v>
      </c>
      <c r="K291" s="221" t="s">
        <v>1</v>
      </c>
      <c r="L291" s="45"/>
      <c r="M291" s="226" t="s">
        <v>1</v>
      </c>
      <c r="N291" s="227" t="s">
        <v>41</v>
      </c>
      <c r="O291" s="92"/>
      <c r="P291" s="228">
        <f>O291*H291</f>
        <v>0</v>
      </c>
      <c r="Q291" s="228">
        <v>0</v>
      </c>
      <c r="R291" s="228">
        <f>Q291*H291</f>
        <v>0</v>
      </c>
      <c r="S291" s="228">
        <v>0</v>
      </c>
      <c r="T291" s="229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0" t="s">
        <v>182</v>
      </c>
      <c r="AT291" s="230" t="s">
        <v>177</v>
      </c>
      <c r="AU291" s="230" t="s">
        <v>84</v>
      </c>
      <c r="AY291" s="18" t="s">
        <v>175</v>
      </c>
      <c r="BE291" s="231">
        <f>IF(N291="základní",J291,0)</f>
        <v>0</v>
      </c>
      <c r="BF291" s="231">
        <f>IF(N291="snížená",J291,0)</f>
        <v>0</v>
      </c>
      <c r="BG291" s="231">
        <f>IF(N291="zákl. přenesená",J291,0)</f>
        <v>0</v>
      </c>
      <c r="BH291" s="231">
        <f>IF(N291="sníž. přenesená",J291,0)</f>
        <v>0</v>
      </c>
      <c r="BI291" s="231">
        <f>IF(N291="nulová",J291,0)</f>
        <v>0</v>
      </c>
      <c r="BJ291" s="18" t="s">
        <v>84</v>
      </c>
      <c r="BK291" s="231">
        <f>ROUND(I291*H291,2)</f>
        <v>0</v>
      </c>
      <c r="BL291" s="18" t="s">
        <v>182</v>
      </c>
      <c r="BM291" s="230" t="s">
        <v>1273</v>
      </c>
    </row>
    <row r="292" s="2" customFormat="1">
      <c r="A292" s="39"/>
      <c r="B292" s="40"/>
      <c r="C292" s="41"/>
      <c r="D292" s="234" t="s">
        <v>266</v>
      </c>
      <c r="E292" s="41"/>
      <c r="F292" s="275" t="s">
        <v>4854</v>
      </c>
      <c r="G292" s="41"/>
      <c r="H292" s="41"/>
      <c r="I292" s="276"/>
      <c r="J292" s="41"/>
      <c r="K292" s="41"/>
      <c r="L292" s="45"/>
      <c r="M292" s="277"/>
      <c r="N292" s="278"/>
      <c r="O292" s="92"/>
      <c r="P292" s="92"/>
      <c r="Q292" s="92"/>
      <c r="R292" s="92"/>
      <c r="S292" s="92"/>
      <c r="T292" s="93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T292" s="18" t="s">
        <v>266</v>
      </c>
      <c r="AU292" s="18" t="s">
        <v>84</v>
      </c>
    </row>
    <row r="293" s="2" customFormat="1" ht="49.05" customHeight="1">
      <c r="A293" s="39"/>
      <c r="B293" s="40"/>
      <c r="C293" s="219" t="s">
        <v>734</v>
      </c>
      <c r="D293" s="219" t="s">
        <v>177</v>
      </c>
      <c r="E293" s="220" t="s">
        <v>5025</v>
      </c>
      <c r="F293" s="221" t="s">
        <v>5026</v>
      </c>
      <c r="G293" s="222" t="s">
        <v>2748</v>
      </c>
      <c r="H293" s="223">
        <v>1</v>
      </c>
      <c r="I293" s="224"/>
      <c r="J293" s="225">
        <f>ROUND(I293*H293,2)</f>
        <v>0</v>
      </c>
      <c r="K293" s="221" t="s">
        <v>1</v>
      </c>
      <c r="L293" s="45"/>
      <c r="M293" s="226" t="s">
        <v>1</v>
      </c>
      <c r="N293" s="227" t="s">
        <v>41</v>
      </c>
      <c r="O293" s="92"/>
      <c r="P293" s="228">
        <f>O293*H293</f>
        <v>0</v>
      </c>
      <c r="Q293" s="228">
        <v>0</v>
      </c>
      <c r="R293" s="228">
        <f>Q293*H293</f>
        <v>0</v>
      </c>
      <c r="S293" s="228">
        <v>0</v>
      </c>
      <c r="T293" s="229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30" t="s">
        <v>182</v>
      </c>
      <c r="AT293" s="230" t="s">
        <v>177</v>
      </c>
      <c r="AU293" s="230" t="s">
        <v>84</v>
      </c>
      <c r="AY293" s="18" t="s">
        <v>175</v>
      </c>
      <c r="BE293" s="231">
        <f>IF(N293="základní",J293,0)</f>
        <v>0</v>
      </c>
      <c r="BF293" s="231">
        <f>IF(N293="snížená",J293,0)</f>
        <v>0</v>
      </c>
      <c r="BG293" s="231">
        <f>IF(N293="zákl. přenesená",J293,0)</f>
        <v>0</v>
      </c>
      <c r="BH293" s="231">
        <f>IF(N293="sníž. přenesená",J293,0)</f>
        <v>0</v>
      </c>
      <c r="BI293" s="231">
        <f>IF(N293="nulová",J293,0)</f>
        <v>0</v>
      </c>
      <c r="BJ293" s="18" t="s">
        <v>84</v>
      </c>
      <c r="BK293" s="231">
        <f>ROUND(I293*H293,2)</f>
        <v>0</v>
      </c>
      <c r="BL293" s="18" t="s">
        <v>182</v>
      </c>
      <c r="BM293" s="230" t="s">
        <v>1280</v>
      </c>
    </row>
    <row r="294" s="2" customFormat="1">
      <c r="A294" s="39"/>
      <c r="B294" s="40"/>
      <c r="C294" s="41"/>
      <c r="D294" s="234" t="s">
        <v>266</v>
      </c>
      <c r="E294" s="41"/>
      <c r="F294" s="275" t="s">
        <v>4854</v>
      </c>
      <c r="G294" s="41"/>
      <c r="H294" s="41"/>
      <c r="I294" s="276"/>
      <c r="J294" s="41"/>
      <c r="K294" s="41"/>
      <c r="L294" s="45"/>
      <c r="M294" s="277"/>
      <c r="N294" s="278"/>
      <c r="O294" s="92"/>
      <c r="P294" s="92"/>
      <c r="Q294" s="92"/>
      <c r="R294" s="92"/>
      <c r="S294" s="92"/>
      <c r="T294" s="93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266</v>
      </c>
      <c r="AU294" s="18" t="s">
        <v>84</v>
      </c>
    </row>
    <row r="295" s="12" customFormat="1" ht="25.92" customHeight="1">
      <c r="A295" s="12"/>
      <c r="B295" s="203"/>
      <c r="C295" s="204"/>
      <c r="D295" s="205" t="s">
        <v>75</v>
      </c>
      <c r="E295" s="206" t="s">
        <v>4233</v>
      </c>
      <c r="F295" s="206" t="s">
        <v>5027</v>
      </c>
      <c r="G295" s="204"/>
      <c r="H295" s="204"/>
      <c r="I295" s="207"/>
      <c r="J295" s="208">
        <f>BK295</f>
        <v>0</v>
      </c>
      <c r="K295" s="204"/>
      <c r="L295" s="209"/>
      <c r="M295" s="210"/>
      <c r="N295" s="211"/>
      <c r="O295" s="211"/>
      <c r="P295" s="212">
        <f>SUM(P296:P397)</f>
        <v>0</v>
      </c>
      <c r="Q295" s="211"/>
      <c r="R295" s="212">
        <f>SUM(R296:R397)</f>
        <v>0</v>
      </c>
      <c r="S295" s="211"/>
      <c r="T295" s="213">
        <f>SUM(T296:T397)</f>
        <v>0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R295" s="214" t="s">
        <v>84</v>
      </c>
      <c r="AT295" s="215" t="s">
        <v>75</v>
      </c>
      <c r="AU295" s="215" t="s">
        <v>76</v>
      </c>
      <c r="AY295" s="214" t="s">
        <v>175</v>
      </c>
      <c r="BK295" s="216">
        <f>SUM(BK296:BK397)</f>
        <v>0</v>
      </c>
    </row>
    <row r="296" s="2" customFormat="1" ht="24.15" customHeight="1">
      <c r="A296" s="39"/>
      <c r="B296" s="40"/>
      <c r="C296" s="219" t="s">
        <v>741</v>
      </c>
      <c r="D296" s="219" t="s">
        <v>177</v>
      </c>
      <c r="E296" s="220" t="s">
        <v>5028</v>
      </c>
      <c r="F296" s="221" t="s">
        <v>5029</v>
      </c>
      <c r="G296" s="222" t="s">
        <v>4396</v>
      </c>
      <c r="H296" s="223">
        <v>1</v>
      </c>
      <c r="I296" s="224"/>
      <c r="J296" s="225">
        <f>ROUND(I296*H296,2)</f>
        <v>0</v>
      </c>
      <c r="K296" s="221" t="s">
        <v>1</v>
      </c>
      <c r="L296" s="45"/>
      <c r="M296" s="226" t="s">
        <v>1</v>
      </c>
      <c r="N296" s="227" t="s">
        <v>41</v>
      </c>
      <c r="O296" s="92"/>
      <c r="P296" s="228">
        <f>O296*H296</f>
        <v>0</v>
      </c>
      <c r="Q296" s="228">
        <v>0</v>
      </c>
      <c r="R296" s="228">
        <f>Q296*H296</f>
        <v>0</v>
      </c>
      <c r="S296" s="228">
        <v>0</v>
      </c>
      <c r="T296" s="229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0" t="s">
        <v>182</v>
      </c>
      <c r="AT296" s="230" t="s">
        <v>177</v>
      </c>
      <c r="AU296" s="230" t="s">
        <v>84</v>
      </c>
      <c r="AY296" s="18" t="s">
        <v>175</v>
      </c>
      <c r="BE296" s="231">
        <f>IF(N296="základní",J296,0)</f>
        <v>0</v>
      </c>
      <c r="BF296" s="231">
        <f>IF(N296="snížená",J296,0)</f>
        <v>0</v>
      </c>
      <c r="BG296" s="231">
        <f>IF(N296="zákl. přenesená",J296,0)</f>
        <v>0</v>
      </c>
      <c r="BH296" s="231">
        <f>IF(N296="sníž. přenesená",J296,0)</f>
        <v>0</v>
      </c>
      <c r="BI296" s="231">
        <f>IF(N296="nulová",J296,0)</f>
        <v>0</v>
      </c>
      <c r="BJ296" s="18" t="s">
        <v>84</v>
      </c>
      <c r="BK296" s="231">
        <f>ROUND(I296*H296,2)</f>
        <v>0</v>
      </c>
      <c r="BL296" s="18" t="s">
        <v>182</v>
      </c>
      <c r="BM296" s="230" t="s">
        <v>1290</v>
      </c>
    </row>
    <row r="297" s="2" customFormat="1">
      <c r="A297" s="39"/>
      <c r="B297" s="40"/>
      <c r="C297" s="41"/>
      <c r="D297" s="234" t="s">
        <v>266</v>
      </c>
      <c r="E297" s="41"/>
      <c r="F297" s="275" t="s">
        <v>4854</v>
      </c>
      <c r="G297" s="41"/>
      <c r="H297" s="41"/>
      <c r="I297" s="276"/>
      <c r="J297" s="41"/>
      <c r="K297" s="41"/>
      <c r="L297" s="45"/>
      <c r="M297" s="277"/>
      <c r="N297" s="278"/>
      <c r="O297" s="92"/>
      <c r="P297" s="92"/>
      <c r="Q297" s="92"/>
      <c r="R297" s="92"/>
      <c r="S297" s="92"/>
      <c r="T297" s="93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266</v>
      </c>
      <c r="AU297" s="18" t="s">
        <v>84</v>
      </c>
    </row>
    <row r="298" s="2" customFormat="1" ht="24.15" customHeight="1">
      <c r="A298" s="39"/>
      <c r="B298" s="40"/>
      <c r="C298" s="219" t="s">
        <v>745</v>
      </c>
      <c r="D298" s="219" t="s">
        <v>177</v>
      </c>
      <c r="E298" s="220" t="s">
        <v>5030</v>
      </c>
      <c r="F298" s="221" t="s">
        <v>5031</v>
      </c>
      <c r="G298" s="222" t="s">
        <v>4396</v>
      </c>
      <c r="H298" s="223">
        <v>1</v>
      </c>
      <c r="I298" s="224"/>
      <c r="J298" s="225">
        <f>ROUND(I298*H298,2)</f>
        <v>0</v>
      </c>
      <c r="K298" s="221" t="s">
        <v>1</v>
      </c>
      <c r="L298" s="45"/>
      <c r="M298" s="226" t="s">
        <v>1</v>
      </c>
      <c r="N298" s="227" t="s">
        <v>41</v>
      </c>
      <c r="O298" s="92"/>
      <c r="P298" s="228">
        <f>O298*H298</f>
        <v>0</v>
      </c>
      <c r="Q298" s="228">
        <v>0</v>
      </c>
      <c r="R298" s="228">
        <f>Q298*H298</f>
        <v>0</v>
      </c>
      <c r="S298" s="228">
        <v>0</v>
      </c>
      <c r="T298" s="229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0" t="s">
        <v>182</v>
      </c>
      <c r="AT298" s="230" t="s">
        <v>177</v>
      </c>
      <c r="AU298" s="230" t="s">
        <v>84</v>
      </c>
      <c r="AY298" s="18" t="s">
        <v>175</v>
      </c>
      <c r="BE298" s="231">
        <f>IF(N298="základní",J298,0)</f>
        <v>0</v>
      </c>
      <c r="BF298" s="231">
        <f>IF(N298="snížená",J298,0)</f>
        <v>0</v>
      </c>
      <c r="BG298" s="231">
        <f>IF(N298="zákl. přenesená",J298,0)</f>
        <v>0</v>
      </c>
      <c r="BH298" s="231">
        <f>IF(N298="sníž. přenesená",J298,0)</f>
        <v>0</v>
      </c>
      <c r="BI298" s="231">
        <f>IF(N298="nulová",J298,0)</f>
        <v>0</v>
      </c>
      <c r="BJ298" s="18" t="s">
        <v>84</v>
      </c>
      <c r="BK298" s="231">
        <f>ROUND(I298*H298,2)</f>
        <v>0</v>
      </c>
      <c r="BL298" s="18" t="s">
        <v>182</v>
      </c>
      <c r="BM298" s="230" t="s">
        <v>1304</v>
      </c>
    </row>
    <row r="299" s="2" customFormat="1">
      <c r="A299" s="39"/>
      <c r="B299" s="40"/>
      <c r="C299" s="41"/>
      <c r="D299" s="234" t="s">
        <v>266</v>
      </c>
      <c r="E299" s="41"/>
      <c r="F299" s="275" t="s">
        <v>4854</v>
      </c>
      <c r="G299" s="41"/>
      <c r="H299" s="41"/>
      <c r="I299" s="276"/>
      <c r="J299" s="41"/>
      <c r="K299" s="41"/>
      <c r="L299" s="45"/>
      <c r="M299" s="277"/>
      <c r="N299" s="278"/>
      <c r="O299" s="92"/>
      <c r="P299" s="92"/>
      <c r="Q299" s="92"/>
      <c r="R299" s="92"/>
      <c r="S299" s="92"/>
      <c r="T299" s="93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266</v>
      </c>
      <c r="AU299" s="18" t="s">
        <v>84</v>
      </c>
    </row>
    <row r="300" s="2" customFormat="1" ht="24.15" customHeight="1">
      <c r="A300" s="39"/>
      <c r="B300" s="40"/>
      <c r="C300" s="219" t="s">
        <v>749</v>
      </c>
      <c r="D300" s="219" t="s">
        <v>177</v>
      </c>
      <c r="E300" s="220" t="s">
        <v>5032</v>
      </c>
      <c r="F300" s="221" t="s">
        <v>5033</v>
      </c>
      <c r="G300" s="222" t="s">
        <v>4396</v>
      </c>
      <c r="H300" s="223">
        <v>1</v>
      </c>
      <c r="I300" s="224"/>
      <c r="J300" s="225">
        <f>ROUND(I300*H300,2)</f>
        <v>0</v>
      </c>
      <c r="K300" s="221" t="s">
        <v>1</v>
      </c>
      <c r="L300" s="45"/>
      <c r="M300" s="226" t="s">
        <v>1</v>
      </c>
      <c r="N300" s="227" t="s">
        <v>41</v>
      </c>
      <c r="O300" s="92"/>
      <c r="P300" s="228">
        <f>O300*H300</f>
        <v>0</v>
      </c>
      <c r="Q300" s="228">
        <v>0</v>
      </c>
      <c r="R300" s="228">
        <f>Q300*H300</f>
        <v>0</v>
      </c>
      <c r="S300" s="228">
        <v>0</v>
      </c>
      <c r="T300" s="229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0" t="s">
        <v>182</v>
      </c>
      <c r="AT300" s="230" t="s">
        <v>177</v>
      </c>
      <c r="AU300" s="230" t="s">
        <v>84</v>
      </c>
      <c r="AY300" s="18" t="s">
        <v>175</v>
      </c>
      <c r="BE300" s="231">
        <f>IF(N300="základní",J300,0)</f>
        <v>0</v>
      </c>
      <c r="BF300" s="231">
        <f>IF(N300="snížená",J300,0)</f>
        <v>0</v>
      </c>
      <c r="BG300" s="231">
        <f>IF(N300="zákl. přenesená",J300,0)</f>
        <v>0</v>
      </c>
      <c r="BH300" s="231">
        <f>IF(N300="sníž. přenesená",J300,0)</f>
        <v>0</v>
      </c>
      <c r="BI300" s="231">
        <f>IF(N300="nulová",J300,0)</f>
        <v>0</v>
      </c>
      <c r="BJ300" s="18" t="s">
        <v>84</v>
      </c>
      <c r="BK300" s="231">
        <f>ROUND(I300*H300,2)</f>
        <v>0</v>
      </c>
      <c r="BL300" s="18" t="s">
        <v>182</v>
      </c>
      <c r="BM300" s="230" t="s">
        <v>1313</v>
      </c>
    </row>
    <row r="301" s="2" customFormat="1">
      <c r="A301" s="39"/>
      <c r="B301" s="40"/>
      <c r="C301" s="41"/>
      <c r="D301" s="234" t="s">
        <v>266</v>
      </c>
      <c r="E301" s="41"/>
      <c r="F301" s="275" t="s">
        <v>4854</v>
      </c>
      <c r="G301" s="41"/>
      <c r="H301" s="41"/>
      <c r="I301" s="276"/>
      <c r="J301" s="41"/>
      <c r="K301" s="41"/>
      <c r="L301" s="45"/>
      <c r="M301" s="277"/>
      <c r="N301" s="278"/>
      <c r="O301" s="92"/>
      <c r="P301" s="92"/>
      <c r="Q301" s="92"/>
      <c r="R301" s="92"/>
      <c r="S301" s="92"/>
      <c r="T301" s="93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266</v>
      </c>
      <c r="AU301" s="18" t="s">
        <v>84</v>
      </c>
    </row>
    <row r="302" s="2" customFormat="1" ht="21.75" customHeight="1">
      <c r="A302" s="39"/>
      <c r="B302" s="40"/>
      <c r="C302" s="219" t="s">
        <v>754</v>
      </c>
      <c r="D302" s="219" t="s">
        <v>177</v>
      </c>
      <c r="E302" s="220" t="s">
        <v>5034</v>
      </c>
      <c r="F302" s="221" t="s">
        <v>5035</v>
      </c>
      <c r="G302" s="222" t="s">
        <v>4396</v>
      </c>
      <c r="H302" s="223">
        <v>1</v>
      </c>
      <c r="I302" s="224"/>
      <c r="J302" s="225">
        <f>ROUND(I302*H302,2)</f>
        <v>0</v>
      </c>
      <c r="K302" s="221" t="s">
        <v>1</v>
      </c>
      <c r="L302" s="45"/>
      <c r="M302" s="226" t="s">
        <v>1</v>
      </c>
      <c r="N302" s="227" t="s">
        <v>41</v>
      </c>
      <c r="O302" s="92"/>
      <c r="P302" s="228">
        <f>O302*H302</f>
        <v>0</v>
      </c>
      <c r="Q302" s="228">
        <v>0</v>
      </c>
      <c r="R302" s="228">
        <f>Q302*H302</f>
        <v>0</v>
      </c>
      <c r="S302" s="228">
        <v>0</v>
      </c>
      <c r="T302" s="229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0" t="s">
        <v>182</v>
      </c>
      <c r="AT302" s="230" t="s">
        <v>177</v>
      </c>
      <c r="AU302" s="230" t="s">
        <v>84</v>
      </c>
      <c r="AY302" s="18" t="s">
        <v>175</v>
      </c>
      <c r="BE302" s="231">
        <f>IF(N302="základní",J302,0)</f>
        <v>0</v>
      </c>
      <c r="BF302" s="231">
        <f>IF(N302="snížená",J302,0)</f>
        <v>0</v>
      </c>
      <c r="BG302" s="231">
        <f>IF(N302="zákl. přenesená",J302,0)</f>
        <v>0</v>
      </c>
      <c r="BH302" s="231">
        <f>IF(N302="sníž. přenesená",J302,0)</f>
        <v>0</v>
      </c>
      <c r="BI302" s="231">
        <f>IF(N302="nulová",J302,0)</f>
        <v>0</v>
      </c>
      <c r="BJ302" s="18" t="s">
        <v>84</v>
      </c>
      <c r="BK302" s="231">
        <f>ROUND(I302*H302,2)</f>
        <v>0</v>
      </c>
      <c r="BL302" s="18" t="s">
        <v>182</v>
      </c>
      <c r="BM302" s="230" t="s">
        <v>1323</v>
      </c>
    </row>
    <row r="303" s="2" customFormat="1">
      <c r="A303" s="39"/>
      <c r="B303" s="40"/>
      <c r="C303" s="41"/>
      <c r="D303" s="234" t="s">
        <v>266</v>
      </c>
      <c r="E303" s="41"/>
      <c r="F303" s="275" t="s">
        <v>4854</v>
      </c>
      <c r="G303" s="41"/>
      <c r="H303" s="41"/>
      <c r="I303" s="276"/>
      <c r="J303" s="41"/>
      <c r="K303" s="41"/>
      <c r="L303" s="45"/>
      <c r="M303" s="277"/>
      <c r="N303" s="278"/>
      <c r="O303" s="92"/>
      <c r="P303" s="92"/>
      <c r="Q303" s="92"/>
      <c r="R303" s="92"/>
      <c r="S303" s="92"/>
      <c r="T303" s="93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266</v>
      </c>
      <c r="AU303" s="18" t="s">
        <v>84</v>
      </c>
    </row>
    <row r="304" s="2" customFormat="1" ht="24.15" customHeight="1">
      <c r="A304" s="39"/>
      <c r="B304" s="40"/>
      <c r="C304" s="219" t="s">
        <v>758</v>
      </c>
      <c r="D304" s="219" t="s">
        <v>177</v>
      </c>
      <c r="E304" s="220" t="s">
        <v>5036</v>
      </c>
      <c r="F304" s="221" t="s">
        <v>5037</v>
      </c>
      <c r="G304" s="222" t="s">
        <v>4396</v>
      </c>
      <c r="H304" s="223">
        <v>1</v>
      </c>
      <c r="I304" s="224"/>
      <c r="J304" s="225">
        <f>ROUND(I304*H304,2)</f>
        <v>0</v>
      </c>
      <c r="K304" s="221" t="s">
        <v>1</v>
      </c>
      <c r="L304" s="45"/>
      <c r="M304" s="226" t="s">
        <v>1</v>
      </c>
      <c r="N304" s="227" t="s">
        <v>41</v>
      </c>
      <c r="O304" s="92"/>
      <c r="P304" s="228">
        <f>O304*H304</f>
        <v>0</v>
      </c>
      <c r="Q304" s="228">
        <v>0</v>
      </c>
      <c r="R304" s="228">
        <f>Q304*H304</f>
        <v>0</v>
      </c>
      <c r="S304" s="228">
        <v>0</v>
      </c>
      <c r="T304" s="229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30" t="s">
        <v>182</v>
      </c>
      <c r="AT304" s="230" t="s">
        <v>177</v>
      </c>
      <c r="AU304" s="230" t="s">
        <v>84</v>
      </c>
      <c r="AY304" s="18" t="s">
        <v>175</v>
      </c>
      <c r="BE304" s="231">
        <f>IF(N304="základní",J304,0)</f>
        <v>0</v>
      </c>
      <c r="BF304" s="231">
        <f>IF(N304="snížená",J304,0)</f>
        <v>0</v>
      </c>
      <c r="BG304" s="231">
        <f>IF(N304="zákl. přenesená",J304,0)</f>
        <v>0</v>
      </c>
      <c r="BH304" s="231">
        <f>IF(N304="sníž. přenesená",J304,0)</f>
        <v>0</v>
      </c>
      <c r="BI304" s="231">
        <f>IF(N304="nulová",J304,0)</f>
        <v>0</v>
      </c>
      <c r="BJ304" s="18" t="s">
        <v>84</v>
      </c>
      <c r="BK304" s="231">
        <f>ROUND(I304*H304,2)</f>
        <v>0</v>
      </c>
      <c r="BL304" s="18" t="s">
        <v>182</v>
      </c>
      <c r="BM304" s="230" t="s">
        <v>1333</v>
      </c>
    </row>
    <row r="305" s="2" customFormat="1">
      <c r="A305" s="39"/>
      <c r="B305" s="40"/>
      <c r="C305" s="41"/>
      <c r="D305" s="234" t="s">
        <v>266</v>
      </c>
      <c r="E305" s="41"/>
      <c r="F305" s="275" t="s">
        <v>4854</v>
      </c>
      <c r="G305" s="41"/>
      <c r="H305" s="41"/>
      <c r="I305" s="276"/>
      <c r="J305" s="41"/>
      <c r="K305" s="41"/>
      <c r="L305" s="45"/>
      <c r="M305" s="277"/>
      <c r="N305" s="278"/>
      <c r="O305" s="92"/>
      <c r="P305" s="92"/>
      <c r="Q305" s="92"/>
      <c r="R305" s="92"/>
      <c r="S305" s="92"/>
      <c r="T305" s="93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T305" s="18" t="s">
        <v>266</v>
      </c>
      <c r="AU305" s="18" t="s">
        <v>84</v>
      </c>
    </row>
    <row r="306" s="2" customFormat="1" ht="24.15" customHeight="1">
      <c r="A306" s="39"/>
      <c r="B306" s="40"/>
      <c r="C306" s="219" t="s">
        <v>769</v>
      </c>
      <c r="D306" s="219" t="s">
        <v>177</v>
      </c>
      <c r="E306" s="220" t="s">
        <v>5038</v>
      </c>
      <c r="F306" s="221" t="s">
        <v>5039</v>
      </c>
      <c r="G306" s="222" t="s">
        <v>4396</v>
      </c>
      <c r="H306" s="223">
        <v>1</v>
      </c>
      <c r="I306" s="224"/>
      <c r="J306" s="225">
        <f>ROUND(I306*H306,2)</f>
        <v>0</v>
      </c>
      <c r="K306" s="221" t="s">
        <v>1</v>
      </c>
      <c r="L306" s="45"/>
      <c r="M306" s="226" t="s">
        <v>1</v>
      </c>
      <c r="N306" s="227" t="s">
        <v>41</v>
      </c>
      <c r="O306" s="92"/>
      <c r="P306" s="228">
        <f>O306*H306</f>
        <v>0</v>
      </c>
      <c r="Q306" s="228">
        <v>0</v>
      </c>
      <c r="R306" s="228">
        <f>Q306*H306</f>
        <v>0</v>
      </c>
      <c r="S306" s="228">
        <v>0</v>
      </c>
      <c r="T306" s="229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30" t="s">
        <v>182</v>
      </c>
      <c r="AT306" s="230" t="s">
        <v>177</v>
      </c>
      <c r="AU306" s="230" t="s">
        <v>84</v>
      </c>
      <c r="AY306" s="18" t="s">
        <v>175</v>
      </c>
      <c r="BE306" s="231">
        <f>IF(N306="základní",J306,0)</f>
        <v>0</v>
      </c>
      <c r="BF306" s="231">
        <f>IF(N306="snížená",J306,0)</f>
        <v>0</v>
      </c>
      <c r="BG306" s="231">
        <f>IF(N306="zákl. přenesená",J306,0)</f>
        <v>0</v>
      </c>
      <c r="BH306" s="231">
        <f>IF(N306="sníž. přenesená",J306,0)</f>
        <v>0</v>
      </c>
      <c r="BI306" s="231">
        <f>IF(N306="nulová",J306,0)</f>
        <v>0</v>
      </c>
      <c r="BJ306" s="18" t="s">
        <v>84</v>
      </c>
      <c r="BK306" s="231">
        <f>ROUND(I306*H306,2)</f>
        <v>0</v>
      </c>
      <c r="BL306" s="18" t="s">
        <v>182</v>
      </c>
      <c r="BM306" s="230" t="s">
        <v>1343</v>
      </c>
    </row>
    <row r="307" s="2" customFormat="1">
      <c r="A307" s="39"/>
      <c r="B307" s="40"/>
      <c r="C307" s="41"/>
      <c r="D307" s="234" t="s">
        <v>266</v>
      </c>
      <c r="E307" s="41"/>
      <c r="F307" s="275" t="s">
        <v>4854</v>
      </c>
      <c r="G307" s="41"/>
      <c r="H307" s="41"/>
      <c r="I307" s="276"/>
      <c r="J307" s="41"/>
      <c r="K307" s="41"/>
      <c r="L307" s="45"/>
      <c r="M307" s="277"/>
      <c r="N307" s="278"/>
      <c r="O307" s="92"/>
      <c r="P307" s="92"/>
      <c r="Q307" s="92"/>
      <c r="R307" s="92"/>
      <c r="S307" s="92"/>
      <c r="T307" s="93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266</v>
      </c>
      <c r="AU307" s="18" t="s">
        <v>84</v>
      </c>
    </row>
    <row r="308" s="2" customFormat="1" ht="24.15" customHeight="1">
      <c r="A308" s="39"/>
      <c r="B308" s="40"/>
      <c r="C308" s="219" t="s">
        <v>775</v>
      </c>
      <c r="D308" s="219" t="s">
        <v>177</v>
      </c>
      <c r="E308" s="220" t="s">
        <v>5040</v>
      </c>
      <c r="F308" s="221" t="s">
        <v>5041</v>
      </c>
      <c r="G308" s="222" t="s">
        <v>2748</v>
      </c>
      <c r="H308" s="223">
        <v>1</v>
      </c>
      <c r="I308" s="224"/>
      <c r="J308" s="225">
        <f>ROUND(I308*H308,2)</f>
        <v>0</v>
      </c>
      <c r="K308" s="221" t="s">
        <v>1</v>
      </c>
      <c r="L308" s="45"/>
      <c r="M308" s="226" t="s">
        <v>1</v>
      </c>
      <c r="N308" s="227" t="s">
        <v>41</v>
      </c>
      <c r="O308" s="92"/>
      <c r="P308" s="228">
        <f>O308*H308</f>
        <v>0</v>
      </c>
      <c r="Q308" s="228">
        <v>0</v>
      </c>
      <c r="R308" s="228">
        <f>Q308*H308</f>
        <v>0</v>
      </c>
      <c r="S308" s="228">
        <v>0</v>
      </c>
      <c r="T308" s="229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30" t="s">
        <v>182</v>
      </c>
      <c r="AT308" s="230" t="s">
        <v>177</v>
      </c>
      <c r="AU308" s="230" t="s">
        <v>84</v>
      </c>
      <c r="AY308" s="18" t="s">
        <v>175</v>
      </c>
      <c r="BE308" s="231">
        <f>IF(N308="základní",J308,0)</f>
        <v>0</v>
      </c>
      <c r="BF308" s="231">
        <f>IF(N308="snížená",J308,0)</f>
        <v>0</v>
      </c>
      <c r="BG308" s="231">
        <f>IF(N308="zákl. přenesená",J308,0)</f>
        <v>0</v>
      </c>
      <c r="BH308" s="231">
        <f>IF(N308="sníž. přenesená",J308,0)</f>
        <v>0</v>
      </c>
      <c r="BI308" s="231">
        <f>IF(N308="nulová",J308,0)</f>
        <v>0</v>
      </c>
      <c r="BJ308" s="18" t="s">
        <v>84</v>
      </c>
      <c r="BK308" s="231">
        <f>ROUND(I308*H308,2)</f>
        <v>0</v>
      </c>
      <c r="BL308" s="18" t="s">
        <v>182</v>
      </c>
      <c r="BM308" s="230" t="s">
        <v>1354</v>
      </c>
    </row>
    <row r="309" s="2" customFormat="1">
      <c r="A309" s="39"/>
      <c r="B309" s="40"/>
      <c r="C309" s="41"/>
      <c r="D309" s="234" t="s">
        <v>266</v>
      </c>
      <c r="E309" s="41"/>
      <c r="F309" s="275" t="s">
        <v>4854</v>
      </c>
      <c r="G309" s="41"/>
      <c r="H309" s="41"/>
      <c r="I309" s="276"/>
      <c r="J309" s="41"/>
      <c r="K309" s="41"/>
      <c r="L309" s="45"/>
      <c r="M309" s="277"/>
      <c r="N309" s="278"/>
      <c r="O309" s="92"/>
      <c r="P309" s="92"/>
      <c r="Q309" s="92"/>
      <c r="R309" s="92"/>
      <c r="S309" s="92"/>
      <c r="T309" s="93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266</v>
      </c>
      <c r="AU309" s="18" t="s">
        <v>84</v>
      </c>
    </row>
    <row r="310" s="2" customFormat="1" ht="24.15" customHeight="1">
      <c r="A310" s="39"/>
      <c r="B310" s="40"/>
      <c r="C310" s="219" t="s">
        <v>782</v>
      </c>
      <c r="D310" s="219" t="s">
        <v>177</v>
      </c>
      <c r="E310" s="220" t="s">
        <v>5042</v>
      </c>
      <c r="F310" s="221" t="s">
        <v>5043</v>
      </c>
      <c r="G310" s="222" t="s">
        <v>4396</v>
      </c>
      <c r="H310" s="223">
        <v>1</v>
      </c>
      <c r="I310" s="224"/>
      <c r="J310" s="225">
        <f>ROUND(I310*H310,2)</f>
        <v>0</v>
      </c>
      <c r="K310" s="221" t="s">
        <v>1</v>
      </c>
      <c r="L310" s="45"/>
      <c r="M310" s="226" t="s">
        <v>1</v>
      </c>
      <c r="N310" s="227" t="s">
        <v>41</v>
      </c>
      <c r="O310" s="92"/>
      <c r="P310" s="228">
        <f>O310*H310</f>
        <v>0</v>
      </c>
      <c r="Q310" s="228">
        <v>0</v>
      </c>
      <c r="R310" s="228">
        <f>Q310*H310</f>
        <v>0</v>
      </c>
      <c r="S310" s="228">
        <v>0</v>
      </c>
      <c r="T310" s="229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30" t="s">
        <v>182</v>
      </c>
      <c r="AT310" s="230" t="s">
        <v>177</v>
      </c>
      <c r="AU310" s="230" t="s">
        <v>84</v>
      </c>
      <c r="AY310" s="18" t="s">
        <v>175</v>
      </c>
      <c r="BE310" s="231">
        <f>IF(N310="základní",J310,0)</f>
        <v>0</v>
      </c>
      <c r="BF310" s="231">
        <f>IF(N310="snížená",J310,0)</f>
        <v>0</v>
      </c>
      <c r="BG310" s="231">
        <f>IF(N310="zákl. přenesená",J310,0)</f>
        <v>0</v>
      </c>
      <c r="BH310" s="231">
        <f>IF(N310="sníž. přenesená",J310,0)</f>
        <v>0</v>
      </c>
      <c r="BI310" s="231">
        <f>IF(N310="nulová",J310,0)</f>
        <v>0</v>
      </c>
      <c r="BJ310" s="18" t="s">
        <v>84</v>
      </c>
      <c r="BK310" s="231">
        <f>ROUND(I310*H310,2)</f>
        <v>0</v>
      </c>
      <c r="BL310" s="18" t="s">
        <v>182</v>
      </c>
      <c r="BM310" s="230" t="s">
        <v>1364</v>
      </c>
    </row>
    <row r="311" s="2" customFormat="1">
      <c r="A311" s="39"/>
      <c r="B311" s="40"/>
      <c r="C311" s="41"/>
      <c r="D311" s="234" t="s">
        <v>266</v>
      </c>
      <c r="E311" s="41"/>
      <c r="F311" s="275" t="s">
        <v>4854</v>
      </c>
      <c r="G311" s="41"/>
      <c r="H311" s="41"/>
      <c r="I311" s="276"/>
      <c r="J311" s="41"/>
      <c r="K311" s="41"/>
      <c r="L311" s="45"/>
      <c r="M311" s="277"/>
      <c r="N311" s="278"/>
      <c r="O311" s="92"/>
      <c r="P311" s="92"/>
      <c r="Q311" s="92"/>
      <c r="R311" s="92"/>
      <c r="S311" s="92"/>
      <c r="T311" s="93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T311" s="18" t="s">
        <v>266</v>
      </c>
      <c r="AU311" s="18" t="s">
        <v>84</v>
      </c>
    </row>
    <row r="312" s="2" customFormat="1" ht="24.15" customHeight="1">
      <c r="A312" s="39"/>
      <c r="B312" s="40"/>
      <c r="C312" s="219" t="s">
        <v>792</v>
      </c>
      <c r="D312" s="219" t="s">
        <v>177</v>
      </c>
      <c r="E312" s="220" t="s">
        <v>5044</v>
      </c>
      <c r="F312" s="221" t="s">
        <v>5045</v>
      </c>
      <c r="G312" s="222" t="s">
        <v>4396</v>
      </c>
      <c r="H312" s="223">
        <v>1</v>
      </c>
      <c r="I312" s="224"/>
      <c r="J312" s="225">
        <f>ROUND(I312*H312,2)</f>
        <v>0</v>
      </c>
      <c r="K312" s="221" t="s">
        <v>1</v>
      </c>
      <c r="L312" s="45"/>
      <c r="M312" s="226" t="s">
        <v>1</v>
      </c>
      <c r="N312" s="227" t="s">
        <v>41</v>
      </c>
      <c r="O312" s="92"/>
      <c r="P312" s="228">
        <f>O312*H312</f>
        <v>0</v>
      </c>
      <c r="Q312" s="228">
        <v>0</v>
      </c>
      <c r="R312" s="228">
        <f>Q312*H312</f>
        <v>0</v>
      </c>
      <c r="S312" s="228">
        <v>0</v>
      </c>
      <c r="T312" s="229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0" t="s">
        <v>182</v>
      </c>
      <c r="AT312" s="230" t="s">
        <v>177</v>
      </c>
      <c r="AU312" s="230" t="s">
        <v>84</v>
      </c>
      <c r="AY312" s="18" t="s">
        <v>175</v>
      </c>
      <c r="BE312" s="231">
        <f>IF(N312="základní",J312,0)</f>
        <v>0</v>
      </c>
      <c r="BF312" s="231">
        <f>IF(N312="snížená",J312,0)</f>
        <v>0</v>
      </c>
      <c r="BG312" s="231">
        <f>IF(N312="zákl. přenesená",J312,0)</f>
        <v>0</v>
      </c>
      <c r="BH312" s="231">
        <f>IF(N312="sníž. přenesená",J312,0)</f>
        <v>0</v>
      </c>
      <c r="BI312" s="231">
        <f>IF(N312="nulová",J312,0)</f>
        <v>0</v>
      </c>
      <c r="BJ312" s="18" t="s">
        <v>84</v>
      </c>
      <c r="BK312" s="231">
        <f>ROUND(I312*H312,2)</f>
        <v>0</v>
      </c>
      <c r="BL312" s="18" t="s">
        <v>182</v>
      </c>
      <c r="BM312" s="230" t="s">
        <v>1373</v>
      </c>
    </row>
    <row r="313" s="2" customFormat="1">
      <c r="A313" s="39"/>
      <c r="B313" s="40"/>
      <c r="C313" s="41"/>
      <c r="D313" s="234" t="s">
        <v>266</v>
      </c>
      <c r="E313" s="41"/>
      <c r="F313" s="275" t="s">
        <v>4854</v>
      </c>
      <c r="G313" s="41"/>
      <c r="H313" s="41"/>
      <c r="I313" s="276"/>
      <c r="J313" s="41"/>
      <c r="K313" s="41"/>
      <c r="L313" s="45"/>
      <c r="M313" s="277"/>
      <c r="N313" s="278"/>
      <c r="O313" s="92"/>
      <c r="P313" s="92"/>
      <c r="Q313" s="92"/>
      <c r="R313" s="92"/>
      <c r="S313" s="92"/>
      <c r="T313" s="93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266</v>
      </c>
      <c r="AU313" s="18" t="s">
        <v>84</v>
      </c>
    </row>
    <row r="314" s="2" customFormat="1" ht="16.5" customHeight="1">
      <c r="A314" s="39"/>
      <c r="B314" s="40"/>
      <c r="C314" s="219" t="s">
        <v>797</v>
      </c>
      <c r="D314" s="219" t="s">
        <v>177</v>
      </c>
      <c r="E314" s="220" t="s">
        <v>5046</v>
      </c>
      <c r="F314" s="221" t="s">
        <v>5047</v>
      </c>
      <c r="G314" s="222" t="s">
        <v>2748</v>
      </c>
      <c r="H314" s="223">
        <v>1</v>
      </c>
      <c r="I314" s="224"/>
      <c r="J314" s="225">
        <f>ROUND(I314*H314,2)</f>
        <v>0</v>
      </c>
      <c r="K314" s="221" t="s">
        <v>1</v>
      </c>
      <c r="L314" s="45"/>
      <c r="M314" s="226" t="s">
        <v>1</v>
      </c>
      <c r="N314" s="227" t="s">
        <v>41</v>
      </c>
      <c r="O314" s="92"/>
      <c r="P314" s="228">
        <f>O314*H314</f>
        <v>0</v>
      </c>
      <c r="Q314" s="228">
        <v>0</v>
      </c>
      <c r="R314" s="228">
        <f>Q314*H314</f>
        <v>0</v>
      </c>
      <c r="S314" s="228">
        <v>0</v>
      </c>
      <c r="T314" s="229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30" t="s">
        <v>182</v>
      </c>
      <c r="AT314" s="230" t="s">
        <v>177</v>
      </c>
      <c r="AU314" s="230" t="s">
        <v>84</v>
      </c>
      <c r="AY314" s="18" t="s">
        <v>175</v>
      </c>
      <c r="BE314" s="231">
        <f>IF(N314="základní",J314,0)</f>
        <v>0</v>
      </c>
      <c r="BF314" s="231">
        <f>IF(N314="snížená",J314,0)</f>
        <v>0</v>
      </c>
      <c r="BG314" s="231">
        <f>IF(N314="zákl. přenesená",J314,0)</f>
        <v>0</v>
      </c>
      <c r="BH314" s="231">
        <f>IF(N314="sníž. přenesená",J314,0)</f>
        <v>0</v>
      </c>
      <c r="BI314" s="231">
        <f>IF(N314="nulová",J314,0)</f>
        <v>0</v>
      </c>
      <c r="BJ314" s="18" t="s">
        <v>84</v>
      </c>
      <c r="BK314" s="231">
        <f>ROUND(I314*H314,2)</f>
        <v>0</v>
      </c>
      <c r="BL314" s="18" t="s">
        <v>182</v>
      </c>
      <c r="BM314" s="230" t="s">
        <v>1382</v>
      </c>
    </row>
    <row r="315" s="2" customFormat="1">
      <c r="A315" s="39"/>
      <c r="B315" s="40"/>
      <c r="C315" s="41"/>
      <c r="D315" s="234" t="s">
        <v>266</v>
      </c>
      <c r="E315" s="41"/>
      <c r="F315" s="275" t="s">
        <v>4854</v>
      </c>
      <c r="G315" s="41"/>
      <c r="H315" s="41"/>
      <c r="I315" s="276"/>
      <c r="J315" s="41"/>
      <c r="K315" s="41"/>
      <c r="L315" s="45"/>
      <c r="M315" s="277"/>
      <c r="N315" s="278"/>
      <c r="O315" s="92"/>
      <c r="P315" s="92"/>
      <c r="Q315" s="92"/>
      <c r="R315" s="92"/>
      <c r="S315" s="92"/>
      <c r="T315" s="93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T315" s="18" t="s">
        <v>266</v>
      </c>
      <c r="AU315" s="18" t="s">
        <v>84</v>
      </c>
    </row>
    <row r="316" s="2" customFormat="1" ht="24.15" customHeight="1">
      <c r="A316" s="39"/>
      <c r="B316" s="40"/>
      <c r="C316" s="219" t="s">
        <v>810</v>
      </c>
      <c r="D316" s="219" t="s">
        <v>177</v>
      </c>
      <c r="E316" s="220" t="s">
        <v>5048</v>
      </c>
      <c r="F316" s="221" t="s">
        <v>5049</v>
      </c>
      <c r="G316" s="222" t="s">
        <v>4396</v>
      </c>
      <c r="H316" s="223">
        <v>1</v>
      </c>
      <c r="I316" s="224"/>
      <c r="J316" s="225">
        <f>ROUND(I316*H316,2)</f>
        <v>0</v>
      </c>
      <c r="K316" s="221" t="s">
        <v>1</v>
      </c>
      <c r="L316" s="45"/>
      <c r="M316" s="226" t="s">
        <v>1</v>
      </c>
      <c r="N316" s="227" t="s">
        <v>41</v>
      </c>
      <c r="O316" s="92"/>
      <c r="P316" s="228">
        <f>O316*H316</f>
        <v>0</v>
      </c>
      <c r="Q316" s="228">
        <v>0</v>
      </c>
      <c r="R316" s="228">
        <f>Q316*H316</f>
        <v>0</v>
      </c>
      <c r="S316" s="228">
        <v>0</v>
      </c>
      <c r="T316" s="229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0" t="s">
        <v>182</v>
      </c>
      <c r="AT316" s="230" t="s">
        <v>177</v>
      </c>
      <c r="AU316" s="230" t="s">
        <v>84</v>
      </c>
      <c r="AY316" s="18" t="s">
        <v>175</v>
      </c>
      <c r="BE316" s="231">
        <f>IF(N316="základní",J316,0)</f>
        <v>0</v>
      </c>
      <c r="BF316" s="231">
        <f>IF(N316="snížená",J316,0)</f>
        <v>0</v>
      </c>
      <c r="BG316" s="231">
        <f>IF(N316="zákl. přenesená",J316,0)</f>
        <v>0</v>
      </c>
      <c r="BH316" s="231">
        <f>IF(N316="sníž. přenesená",J316,0)</f>
        <v>0</v>
      </c>
      <c r="BI316" s="231">
        <f>IF(N316="nulová",J316,0)</f>
        <v>0</v>
      </c>
      <c r="BJ316" s="18" t="s">
        <v>84</v>
      </c>
      <c r="BK316" s="231">
        <f>ROUND(I316*H316,2)</f>
        <v>0</v>
      </c>
      <c r="BL316" s="18" t="s">
        <v>182</v>
      </c>
      <c r="BM316" s="230" t="s">
        <v>1392</v>
      </c>
    </row>
    <row r="317" s="2" customFormat="1">
      <c r="A317" s="39"/>
      <c r="B317" s="40"/>
      <c r="C317" s="41"/>
      <c r="D317" s="234" t="s">
        <v>266</v>
      </c>
      <c r="E317" s="41"/>
      <c r="F317" s="275" t="s">
        <v>4854</v>
      </c>
      <c r="G317" s="41"/>
      <c r="H317" s="41"/>
      <c r="I317" s="276"/>
      <c r="J317" s="41"/>
      <c r="K317" s="41"/>
      <c r="L317" s="45"/>
      <c r="M317" s="277"/>
      <c r="N317" s="278"/>
      <c r="O317" s="92"/>
      <c r="P317" s="92"/>
      <c r="Q317" s="92"/>
      <c r="R317" s="92"/>
      <c r="S317" s="92"/>
      <c r="T317" s="93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266</v>
      </c>
      <c r="AU317" s="18" t="s">
        <v>84</v>
      </c>
    </row>
    <row r="318" s="2" customFormat="1" ht="21.75" customHeight="1">
      <c r="A318" s="39"/>
      <c r="B318" s="40"/>
      <c r="C318" s="219" t="s">
        <v>815</v>
      </c>
      <c r="D318" s="219" t="s">
        <v>177</v>
      </c>
      <c r="E318" s="220" t="s">
        <v>5050</v>
      </c>
      <c r="F318" s="221" t="s">
        <v>5035</v>
      </c>
      <c r="G318" s="222" t="s">
        <v>4396</v>
      </c>
      <c r="H318" s="223">
        <v>1</v>
      </c>
      <c r="I318" s="224"/>
      <c r="J318" s="225">
        <f>ROUND(I318*H318,2)</f>
        <v>0</v>
      </c>
      <c r="K318" s="221" t="s">
        <v>1</v>
      </c>
      <c r="L318" s="45"/>
      <c r="M318" s="226" t="s">
        <v>1</v>
      </c>
      <c r="N318" s="227" t="s">
        <v>41</v>
      </c>
      <c r="O318" s="92"/>
      <c r="P318" s="228">
        <f>O318*H318</f>
        <v>0</v>
      </c>
      <c r="Q318" s="228">
        <v>0</v>
      </c>
      <c r="R318" s="228">
        <f>Q318*H318</f>
        <v>0</v>
      </c>
      <c r="S318" s="228">
        <v>0</v>
      </c>
      <c r="T318" s="229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0" t="s">
        <v>182</v>
      </c>
      <c r="AT318" s="230" t="s">
        <v>177</v>
      </c>
      <c r="AU318" s="230" t="s">
        <v>84</v>
      </c>
      <c r="AY318" s="18" t="s">
        <v>175</v>
      </c>
      <c r="BE318" s="231">
        <f>IF(N318="základní",J318,0)</f>
        <v>0</v>
      </c>
      <c r="BF318" s="231">
        <f>IF(N318="snížená",J318,0)</f>
        <v>0</v>
      </c>
      <c r="BG318" s="231">
        <f>IF(N318="zákl. přenesená",J318,0)</f>
        <v>0</v>
      </c>
      <c r="BH318" s="231">
        <f>IF(N318="sníž. přenesená",J318,0)</f>
        <v>0</v>
      </c>
      <c r="BI318" s="231">
        <f>IF(N318="nulová",J318,0)</f>
        <v>0</v>
      </c>
      <c r="BJ318" s="18" t="s">
        <v>84</v>
      </c>
      <c r="BK318" s="231">
        <f>ROUND(I318*H318,2)</f>
        <v>0</v>
      </c>
      <c r="BL318" s="18" t="s">
        <v>182</v>
      </c>
      <c r="BM318" s="230" t="s">
        <v>1402</v>
      </c>
    </row>
    <row r="319" s="2" customFormat="1">
      <c r="A319" s="39"/>
      <c r="B319" s="40"/>
      <c r="C319" s="41"/>
      <c r="D319" s="234" t="s">
        <v>266</v>
      </c>
      <c r="E319" s="41"/>
      <c r="F319" s="275" t="s">
        <v>4854</v>
      </c>
      <c r="G319" s="41"/>
      <c r="H319" s="41"/>
      <c r="I319" s="276"/>
      <c r="J319" s="41"/>
      <c r="K319" s="41"/>
      <c r="L319" s="45"/>
      <c r="M319" s="277"/>
      <c r="N319" s="278"/>
      <c r="O319" s="92"/>
      <c r="P319" s="92"/>
      <c r="Q319" s="92"/>
      <c r="R319" s="92"/>
      <c r="S319" s="92"/>
      <c r="T319" s="93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266</v>
      </c>
      <c r="AU319" s="18" t="s">
        <v>84</v>
      </c>
    </row>
    <row r="320" s="2" customFormat="1" ht="24.15" customHeight="1">
      <c r="A320" s="39"/>
      <c r="B320" s="40"/>
      <c r="C320" s="219" t="s">
        <v>819</v>
      </c>
      <c r="D320" s="219" t="s">
        <v>177</v>
      </c>
      <c r="E320" s="220" t="s">
        <v>5051</v>
      </c>
      <c r="F320" s="221" t="s">
        <v>5052</v>
      </c>
      <c r="G320" s="222" t="s">
        <v>4396</v>
      </c>
      <c r="H320" s="223">
        <v>1</v>
      </c>
      <c r="I320" s="224"/>
      <c r="J320" s="225">
        <f>ROUND(I320*H320,2)</f>
        <v>0</v>
      </c>
      <c r="K320" s="221" t="s">
        <v>1</v>
      </c>
      <c r="L320" s="45"/>
      <c r="M320" s="226" t="s">
        <v>1</v>
      </c>
      <c r="N320" s="227" t="s">
        <v>41</v>
      </c>
      <c r="O320" s="92"/>
      <c r="P320" s="228">
        <f>O320*H320</f>
        <v>0</v>
      </c>
      <c r="Q320" s="228">
        <v>0</v>
      </c>
      <c r="R320" s="228">
        <f>Q320*H320</f>
        <v>0</v>
      </c>
      <c r="S320" s="228">
        <v>0</v>
      </c>
      <c r="T320" s="229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0" t="s">
        <v>182</v>
      </c>
      <c r="AT320" s="230" t="s">
        <v>177</v>
      </c>
      <c r="AU320" s="230" t="s">
        <v>84</v>
      </c>
      <c r="AY320" s="18" t="s">
        <v>175</v>
      </c>
      <c r="BE320" s="231">
        <f>IF(N320="základní",J320,0)</f>
        <v>0</v>
      </c>
      <c r="BF320" s="231">
        <f>IF(N320="snížená",J320,0)</f>
        <v>0</v>
      </c>
      <c r="BG320" s="231">
        <f>IF(N320="zákl. přenesená",J320,0)</f>
        <v>0</v>
      </c>
      <c r="BH320" s="231">
        <f>IF(N320="sníž. přenesená",J320,0)</f>
        <v>0</v>
      </c>
      <c r="BI320" s="231">
        <f>IF(N320="nulová",J320,0)</f>
        <v>0</v>
      </c>
      <c r="BJ320" s="18" t="s">
        <v>84</v>
      </c>
      <c r="BK320" s="231">
        <f>ROUND(I320*H320,2)</f>
        <v>0</v>
      </c>
      <c r="BL320" s="18" t="s">
        <v>182</v>
      </c>
      <c r="BM320" s="230" t="s">
        <v>1412</v>
      </c>
    </row>
    <row r="321" s="2" customFormat="1">
      <c r="A321" s="39"/>
      <c r="B321" s="40"/>
      <c r="C321" s="41"/>
      <c r="D321" s="234" t="s">
        <v>266</v>
      </c>
      <c r="E321" s="41"/>
      <c r="F321" s="275" t="s">
        <v>4854</v>
      </c>
      <c r="G321" s="41"/>
      <c r="H321" s="41"/>
      <c r="I321" s="276"/>
      <c r="J321" s="41"/>
      <c r="K321" s="41"/>
      <c r="L321" s="45"/>
      <c r="M321" s="277"/>
      <c r="N321" s="278"/>
      <c r="O321" s="92"/>
      <c r="P321" s="92"/>
      <c r="Q321" s="92"/>
      <c r="R321" s="92"/>
      <c r="S321" s="92"/>
      <c r="T321" s="93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T321" s="18" t="s">
        <v>266</v>
      </c>
      <c r="AU321" s="18" t="s">
        <v>84</v>
      </c>
    </row>
    <row r="322" s="2" customFormat="1" ht="21.75" customHeight="1">
      <c r="A322" s="39"/>
      <c r="B322" s="40"/>
      <c r="C322" s="219" t="s">
        <v>825</v>
      </c>
      <c r="D322" s="219" t="s">
        <v>177</v>
      </c>
      <c r="E322" s="220" t="s">
        <v>5050</v>
      </c>
      <c r="F322" s="221" t="s">
        <v>5035</v>
      </c>
      <c r="G322" s="222" t="s">
        <v>4396</v>
      </c>
      <c r="H322" s="223">
        <v>1</v>
      </c>
      <c r="I322" s="224"/>
      <c r="J322" s="225">
        <f>ROUND(I322*H322,2)</f>
        <v>0</v>
      </c>
      <c r="K322" s="221" t="s">
        <v>1</v>
      </c>
      <c r="L322" s="45"/>
      <c r="M322" s="226" t="s">
        <v>1</v>
      </c>
      <c r="N322" s="227" t="s">
        <v>41</v>
      </c>
      <c r="O322" s="92"/>
      <c r="P322" s="228">
        <f>O322*H322</f>
        <v>0</v>
      </c>
      <c r="Q322" s="228">
        <v>0</v>
      </c>
      <c r="R322" s="228">
        <f>Q322*H322</f>
        <v>0</v>
      </c>
      <c r="S322" s="228">
        <v>0</v>
      </c>
      <c r="T322" s="229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0" t="s">
        <v>182</v>
      </c>
      <c r="AT322" s="230" t="s">
        <v>177</v>
      </c>
      <c r="AU322" s="230" t="s">
        <v>84</v>
      </c>
      <c r="AY322" s="18" t="s">
        <v>175</v>
      </c>
      <c r="BE322" s="231">
        <f>IF(N322="základní",J322,0)</f>
        <v>0</v>
      </c>
      <c r="BF322" s="231">
        <f>IF(N322="snížená",J322,0)</f>
        <v>0</v>
      </c>
      <c r="BG322" s="231">
        <f>IF(N322="zákl. přenesená",J322,0)</f>
        <v>0</v>
      </c>
      <c r="BH322" s="231">
        <f>IF(N322="sníž. přenesená",J322,0)</f>
        <v>0</v>
      </c>
      <c r="BI322" s="231">
        <f>IF(N322="nulová",J322,0)</f>
        <v>0</v>
      </c>
      <c r="BJ322" s="18" t="s">
        <v>84</v>
      </c>
      <c r="BK322" s="231">
        <f>ROUND(I322*H322,2)</f>
        <v>0</v>
      </c>
      <c r="BL322" s="18" t="s">
        <v>182</v>
      </c>
      <c r="BM322" s="230" t="s">
        <v>1431</v>
      </c>
    </row>
    <row r="323" s="2" customFormat="1">
      <c r="A323" s="39"/>
      <c r="B323" s="40"/>
      <c r="C323" s="41"/>
      <c r="D323" s="234" t="s">
        <v>266</v>
      </c>
      <c r="E323" s="41"/>
      <c r="F323" s="275" t="s">
        <v>4854</v>
      </c>
      <c r="G323" s="41"/>
      <c r="H323" s="41"/>
      <c r="I323" s="276"/>
      <c r="J323" s="41"/>
      <c r="K323" s="41"/>
      <c r="L323" s="45"/>
      <c r="M323" s="277"/>
      <c r="N323" s="278"/>
      <c r="O323" s="92"/>
      <c r="P323" s="92"/>
      <c r="Q323" s="92"/>
      <c r="R323" s="92"/>
      <c r="S323" s="92"/>
      <c r="T323" s="93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266</v>
      </c>
      <c r="AU323" s="18" t="s">
        <v>84</v>
      </c>
    </row>
    <row r="324" s="2" customFormat="1" ht="24.15" customHeight="1">
      <c r="A324" s="39"/>
      <c r="B324" s="40"/>
      <c r="C324" s="219" t="s">
        <v>830</v>
      </c>
      <c r="D324" s="219" t="s">
        <v>177</v>
      </c>
      <c r="E324" s="220" t="s">
        <v>5053</v>
      </c>
      <c r="F324" s="221" t="s">
        <v>5054</v>
      </c>
      <c r="G324" s="222" t="s">
        <v>4396</v>
      </c>
      <c r="H324" s="223">
        <v>1</v>
      </c>
      <c r="I324" s="224"/>
      <c r="J324" s="225">
        <f>ROUND(I324*H324,2)</f>
        <v>0</v>
      </c>
      <c r="K324" s="221" t="s">
        <v>1</v>
      </c>
      <c r="L324" s="45"/>
      <c r="M324" s="226" t="s">
        <v>1</v>
      </c>
      <c r="N324" s="227" t="s">
        <v>41</v>
      </c>
      <c r="O324" s="92"/>
      <c r="P324" s="228">
        <f>O324*H324</f>
        <v>0</v>
      </c>
      <c r="Q324" s="228">
        <v>0</v>
      </c>
      <c r="R324" s="228">
        <f>Q324*H324</f>
        <v>0</v>
      </c>
      <c r="S324" s="228">
        <v>0</v>
      </c>
      <c r="T324" s="229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30" t="s">
        <v>182</v>
      </c>
      <c r="AT324" s="230" t="s">
        <v>177</v>
      </c>
      <c r="AU324" s="230" t="s">
        <v>84</v>
      </c>
      <c r="AY324" s="18" t="s">
        <v>175</v>
      </c>
      <c r="BE324" s="231">
        <f>IF(N324="základní",J324,0)</f>
        <v>0</v>
      </c>
      <c r="BF324" s="231">
        <f>IF(N324="snížená",J324,0)</f>
        <v>0</v>
      </c>
      <c r="BG324" s="231">
        <f>IF(N324="zákl. přenesená",J324,0)</f>
        <v>0</v>
      </c>
      <c r="BH324" s="231">
        <f>IF(N324="sníž. přenesená",J324,0)</f>
        <v>0</v>
      </c>
      <c r="BI324" s="231">
        <f>IF(N324="nulová",J324,0)</f>
        <v>0</v>
      </c>
      <c r="BJ324" s="18" t="s">
        <v>84</v>
      </c>
      <c r="BK324" s="231">
        <f>ROUND(I324*H324,2)</f>
        <v>0</v>
      </c>
      <c r="BL324" s="18" t="s">
        <v>182</v>
      </c>
      <c r="BM324" s="230" t="s">
        <v>1442</v>
      </c>
    </row>
    <row r="325" s="2" customFormat="1">
      <c r="A325" s="39"/>
      <c r="B325" s="40"/>
      <c r="C325" s="41"/>
      <c r="D325" s="234" t="s">
        <v>266</v>
      </c>
      <c r="E325" s="41"/>
      <c r="F325" s="275" t="s">
        <v>4854</v>
      </c>
      <c r="G325" s="41"/>
      <c r="H325" s="41"/>
      <c r="I325" s="276"/>
      <c r="J325" s="41"/>
      <c r="K325" s="41"/>
      <c r="L325" s="45"/>
      <c r="M325" s="277"/>
      <c r="N325" s="278"/>
      <c r="O325" s="92"/>
      <c r="P325" s="92"/>
      <c r="Q325" s="92"/>
      <c r="R325" s="92"/>
      <c r="S325" s="92"/>
      <c r="T325" s="93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T325" s="18" t="s">
        <v>266</v>
      </c>
      <c r="AU325" s="18" t="s">
        <v>84</v>
      </c>
    </row>
    <row r="326" s="2" customFormat="1" ht="21.75" customHeight="1">
      <c r="A326" s="39"/>
      <c r="B326" s="40"/>
      <c r="C326" s="219" t="s">
        <v>835</v>
      </c>
      <c r="D326" s="219" t="s">
        <v>177</v>
      </c>
      <c r="E326" s="220" t="s">
        <v>5055</v>
      </c>
      <c r="F326" s="221" t="s">
        <v>5035</v>
      </c>
      <c r="G326" s="222" t="s">
        <v>4396</v>
      </c>
      <c r="H326" s="223">
        <v>1</v>
      </c>
      <c r="I326" s="224"/>
      <c r="J326" s="225">
        <f>ROUND(I326*H326,2)</f>
        <v>0</v>
      </c>
      <c r="K326" s="221" t="s">
        <v>1</v>
      </c>
      <c r="L326" s="45"/>
      <c r="M326" s="226" t="s">
        <v>1</v>
      </c>
      <c r="N326" s="227" t="s">
        <v>41</v>
      </c>
      <c r="O326" s="92"/>
      <c r="P326" s="228">
        <f>O326*H326</f>
        <v>0</v>
      </c>
      <c r="Q326" s="228">
        <v>0</v>
      </c>
      <c r="R326" s="228">
        <f>Q326*H326</f>
        <v>0</v>
      </c>
      <c r="S326" s="228">
        <v>0</v>
      </c>
      <c r="T326" s="229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0" t="s">
        <v>182</v>
      </c>
      <c r="AT326" s="230" t="s">
        <v>177</v>
      </c>
      <c r="AU326" s="230" t="s">
        <v>84</v>
      </c>
      <c r="AY326" s="18" t="s">
        <v>175</v>
      </c>
      <c r="BE326" s="231">
        <f>IF(N326="základní",J326,0)</f>
        <v>0</v>
      </c>
      <c r="BF326" s="231">
        <f>IF(N326="snížená",J326,0)</f>
        <v>0</v>
      </c>
      <c r="BG326" s="231">
        <f>IF(N326="zákl. přenesená",J326,0)</f>
        <v>0</v>
      </c>
      <c r="BH326" s="231">
        <f>IF(N326="sníž. přenesená",J326,0)</f>
        <v>0</v>
      </c>
      <c r="BI326" s="231">
        <f>IF(N326="nulová",J326,0)</f>
        <v>0</v>
      </c>
      <c r="BJ326" s="18" t="s">
        <v>84</v>
      </c>
      <c r="BK326" s="231">
        <f>ROUND(I326*H326,2)</f>
        <v>0</v>
      </c>
      <c r="BL326" s="18" t="s">
        <v>182</v>
      </c>
      <c r="BM326" s="230" t="s">
        <v>1451</v>
      </c>
    </row>
    <row r="327" s="2" customFormat="1">
      <c r="A327" s="39"/>
      <c r="B327" s="40"/>
      <c r="C327" s="41"/>
      <c r="D327" s="234" t="s">
        <v>266</v>
      </c>
      <c r="E327" s="41"/>
      <c r="F327" s="275" t="s">
        <v>4854</v>
      </c>
      <c r="G327" s="41"/>
      <c r="H327" s="41"/>
      <c r="I327" s="276"/>
      <c r="J327" s="41"/>
      <c r="K327" s="41"/>
      <c r="L327" s="45"/>
      <c r="M327" s="277"/>
      <c r="N327" s="278"/>
      <c r="O327" s="92"/>
      <c r="P327" s="92"/>
      <c r="Q327" s="92"/>
      <c r="R327" s="92"/>
      <c r="S327" s="92"/>
      <c r="T327" s="93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266</v>
      </c>
      <c r="AU327" s="18" t="s">
        <v>84</v>
      </c>
    </row>
    <row r="328" s="2" customFormat="1" ht="24.15" customHeight="1">
      <c r="A328" s="39"/>
      <c r="B328" s="40"/>
      <c r="C328" s="219" t="s">
        <v>840</v>
      </c>
      <c r="D328" s="219" t="s">
        <v>177</v>
      </c>
      <c r="E328" s="220" t="s">
        <v>5056</v>
      </c>
      <c r="F328" s="221" t="s">
        <v>5057</v>
      </c>
      <c r="G328" s="222" t="s">
        <v>4396</v>
      </c>
      <c r="H328" s="223">
        <v>1</v>
      </c>
      <c r="I328" s="224"/>
      <c r="J328" s="225">
        <f>ROUND(I328*H328,2)</f>
        <v>0</v>
      </c>
      <c r="K328" s="221" t="s">
        <v>1</v>
      </c>
      <c r="L328" s="45"/>
      <c r="M328" s="226" t="s">
        <v>1</v>
      </c>
      <c r="N328" s="227" t="s">
        <v>41</v>
      </c>
      <c r="O328" s="92"/>
      <c r="P328" s="228">
        <f>O328*H328</f>
        <v>0</v>
      </c>
      <c r="Q328" s="228">
        <v>0</v>
      </c>
      <c r="R328" s="228">
        <f>Q328*H328</f>
        <v>0</v>
      </c>
      <c r="S328" s="228">
        <v>0</v>
      </c>
      <c r="T328" s="229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30" t="s">
        <v>182</v>
      </c>
      <c r="AT328" s="230" t="s">
        <v>177</v>
      </c>
      <c r="AU328" s="230" t="s">
        <v>84</v>
      </c>
      <c r="AY328" s="18" t="s">
        <v>175</v>
      </c>
      <c r="BE328" s="231">
        <f>IF(N328="základní",J328,0)</f>
        <v>0</v>
      </c>
      <c r="BF328" s="231">
        <f>IF(N328="snížená",J328,0)</f>
        <v>0</v>
      </c>
      <c r="BG328" s="231">
        <f>IF(N328="zákl. přenesená",J328,0)</f>
        <v>0</v>
      </c>
      <c r="BH328" s="231">
        <f>IF(N328="sníž. přenesená",J328,0)</f>
        <v>0</v>
      </c>
      <c r="BI328" s="231">
        <f>IF(N328="nulová",J328,0)</f>
        <v>0</v>
      </c>
      <c r="BJ328" s="18" t="s">
        <v>84</v>
      </c>
      <c r="BK328" s="231">
        <f>ROUND(I328*H328,2)</f>
        <v>0</v>
      </c>
      <c r="BL328" s="18" t="s">
        <v>182</v>
      </c>
      <c r="BM328" s="230" t="s">
        <v>1460</v>
      </c>
    </row>
    <row r="329" s="2" customFormat="1">
      <c r="A329" s="39"/>
      <c r="B329" s="40"/>
      <c r="C329" s="41"/>
      <c r="D329" s="234" t="s">
        <v>266</v>
      </c>
      <c r="E329" s="41"/>
      <c r="F329" s="275" t="s">
        <v>4854</v>
      </c>
      <c r="G329" s="41"/>
      <c r="H329" s="41"/>
      <c r="I329" s="276"/>
      <c r="J329" s="41"/>
      <c r="K329" s="41"/>
      <c r="L329" s="45"/>
      <c r="M329" s="277"/>
      <c r="N329" s="278"/>
      <c r="O329" s="92"/>
      <c r="P329" s="92"/>
      <c r="Q329" s="92"/>
      <c r="R329" s="92"/>
      <c r="S329" s="92"/>
      <c r="T329" s="93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T329" s="18" t="s">
        <v>266</v>
      </c>
      <c r="AU329" s="18" t="s">
        <v>84</v>
      </c>
    </row>
    <row r="330" s="2" customFormat="1" ht="21.75" customHeight="1">
      <c r="A330" s="39"/>
      <c r="B330" s="40"/>
      <c r="C330" s="219" t="s">
        <v>847</v>
      </c>
      <c r="D330" s="219" t="s">
        <v>177</v>
      </c>
      <c r="E330" s="220" t="s">
        <v>5058</v>
      </c>
      <c r="F330" s="221" t="s">
        <v>5035</v>
      </c>
      <c r="G330" s="222" t="s">
        <v>4396</v>
      </c>
      <c r="H330" s="223">
        <v>1</v>
      </c>
      <c r="I330" s="224"/>
      <c r="J330" s="225">
        <f>ROUND(I330*H330,2)</f>
        <v>0</v>
      </c>
      <c r="K330" s="221" t="s">
        <v>1</v>
      </c>
      <c r="L330" s="45"/>
      <c r="M330" s="226" t="s">
        <v>1</v>
      </c>
      <c r="N330" s="227" t="s">
        <v>41</v>
      </c>
      <c r="O330" s="92"/>
      <c r="P330" s="228">
        <f>O330*H330</f>
        <v>0</v>
      </c>
      <c r="Q330" s="228">
        <v>0</v>
      </c>
      <c r="R330" s="228">
        <f>Q330*H330</f>
        <v>0</v>
      </c>
      <c r="S330" s="228">
        <v>0</v>
      </c>
      <c r="T330" s="229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0" t="s">
        <v>182</v>
      </c>
      <c r="AT330" s="230" t="s">
        <v>177</v>
      </c>
      <c r="AU330" s="230" t="s">
        <v>84</v>
      </c>
      <c r="AY330" s="18" t="s">
        <v>175</v>
      </c>
      <c r="BE330" s="231">
        <f>IF(N330="základní",J330,0)</f>
        <v>0</v>
      </c>
      <c r="BF330" s="231">
        <f>IF(N330="snížená",J330,0)</f>
        <v>0</v>
      </c>
      <c r="BG330" s="231">
        <f>IF(N330="zákl. přenesená",J330,0)</f>
        <v>0</v>
      </c>
      <c r="BH330" s="231">
        <f>IF(N330="sníž. přenesená",J330,0)</f>
        <v>0</v>
      </c>
      <c r="BI330" s="231">
        <f>IF(N330="nulová",J330,0)</f>
        <v>0</v>
      </c>
      <c r="BJ330" s="18" t="s">
        <v>84</v>
      </c>
      <c r="BK330" s="231">
        <f>ROUND(I330*H330,2)</f>
        <v>0</v>
      </c>
      <c r="BL330" s="18" t="s">
        <v>182</v>
      </c>
      <c r="BM330" s="230" t="s">
        <v>1469</v>
      </c>
    </row>
    <row r="331" s="2" customFormat="1">
      <c r="A331" s="39"/>
      <c r="B331" s="40"/>
      <c r="C331" s="41"/>
      <c r="D331" s="234" t="s">
        <v>266</v>
      </c>
      <c r="E331" s="41"/>
      <c r="F331" s="275" t="s">
        <v>4854</v>
      </c>
      <c r="G331" s="41"/>
      <c r="H331" s="41"/>
      <c r="I331" s="276"/>
      <c r="J331" s="41"/>
      <c r="K331" s="41"/>
      <c r="L331" s="45"/>
      <c r="M331" s="277"/>
      <c r="N331" s="278"/>
      <c r="O331" s="92"/>
      <c r="P331" s="92"/>
      <c r="Q331" s="92"/>
      <c r="R331" s="92"/>
      <c r="S331" s="92"/>
      <c r="T331" s="93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T331" s="18" t="s">
        <v>266</v>
      </c>
      <c r="AU331" s="18" t="s">
        <v>84</v>
      </c>
    </row>
    <row r="332" s="2" customFormat="1" ht="24.15" customHeight="1">
      <c r="A332" s="39"/>
      <c r="B332" s="40"/>
      <c r="C332" s="219" t="s">
        <v>852</v>
      </c>
      <c r="D332" s="219" t="s">
        <v>177</v>
      </c>
      <c r="E332" s="220" t="s">
        <v>5059</v>
      </c>
      <c r="F332" s="221" t="s">
        <v>5060</v>
      </c>
      <c r="G332" s="222" t="s">
        <v>4396</v>
      </c>
      <c r="H332" s="223">
        <v>1</v>
      </c>
      <c r="I332" s="224"/>
      <c r="J332" s="225">
        <f>ROUND(I332*H332,2)</f>
        <v>0</v>
      </c>
      <c r="K332" s="221" t="s">
        <v>1</v>
      </c>
      <c r="L332" s="45"/>
      <c r="M332" s="226" t="s">
        <v>1</v>
      </c>
      <c r="N332" s="227" t="s">
        <v>41</v>
      </c>
      <c r="O332" s="92"/>
      <c r="P332" s="228">
        <f>O332*H332</f>
        <v>0</v>
      </c>
      <c r="Q332" s="228">
        <v>0</v>
      </c>
      <c r="R332" s="228">
        <f>Q332*H332</f>
        <v>0</v>
      </c>
      <c r="S332" s="228">
        <v>0</v>
      </c>
      <c r="T332" s="229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30" t="s">
        <v>182</v>
      </c>
      <c r="AT332" s="230" t="s">
        <v>177</v>
      </c>
      <c r="AU332" s="230" t="s">
        <v>84</v>
      </c>
      <c r="AY332" s="18" t="s">
        <v>175</v>
      </c>
      <c r="BE332" s="231">
        <f>IF(N332="základní",J332,0)</f>
        <v>0</v>
      </c>
      <c r="BF332" s="231">
        <f>IF(N332="snížená",J332,0)</f>
        <v>0</v>
      </c>
      <c r="BG332" s="231">
        <f>IF(N332="zákl. přenesená",J332,0)</f>
        <v>0</v>
      </c>
      <c r="BH332" s="231">
        <f>IF(N332="sníž. přenesená",J332,0)</f>
        <v>0</v>
      </c>
      <c r="BI332" s="231">
        <f>IF(N332="nulová",J332,0)</f>
        <v>0</v>
      </c>
      <c r="BJ332" s="18" t="s">
        <v>84</v>
      </c>
      <c r="BK332" s="231">
        <f>ROUND(I332*H332,2)</f>
        <v>0</v>
      </c>
      <c r="BL332" s="18" t="s">
        <v>182</v>
      </c>
      <c r="BM332" s="230" t="s">
        <v>1483</v>
      </c>
    </row>
    <row r="333" s="2" customFormat="1">
      <c r="A333" s="39"/>
      <c r="B333" s="40"/>
      <c r="C333" s="41"/>
      <c r="D333" s="234" t="s">
        <v>266</v>
      </c>
      <c r="E333" s="41"/>
      <c r="F333" s="275" t="s">
        <v>4854</v>
      </c>
      <c r="G333" s="41"/>
      <c r="H333" s="41"/>
      <c r="I333" s="276"/>
      <c r="J333" s="41"/>
      <c r="K333" s="41"/>
      <c r="L333" s="45"/>
      <c r="M333" s="277"/>
      <c r="N333" s="278"/>
      <c r="O333" s="92"/>
      <c r="P333" s="92"/>
      <c r="Q333" s="92"/>
      <c r="R333" s="92"/>
      <c r="S333" s="92"/>
      <c r="T333" s="93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266</v>
      </c>
      <c r="AU333" s="18" t="s">
        <v>84</v>
      </c>
    </row>
    <row r="334" s="2" customFormat="1" ht="21.75" customHeight="1">
      <c r="A334" s="39"/>
      <c r="B334" s="40"/>
      <c r="C334" s="219" t="s">
        <v>856</v>
      </c>
      <c r="D334" s="219" t="s">
        <v>177</v>
      </c>
      <c r="E334" s="220" t="s">
        <v>5050</v>
      </c>
      <c r="F334" s="221" t="s">
        <v>5035</v>
      </c>
      <c r="G334" s="222" t="s">
        <v>4396</v>
      </c>
      <c r="H334" s="223">
        <v>1</v>
      </c>
      <c r="I334" s="224"/>
      <c r="J334" s="225">
        <f>ROUND(I334*H334,2)</f>
        <v>0</v>
      </c>
      <c r="K334" s="221" t="s">
        <v>1</v>
      </c>
      <c r="L334" s="45"/>
      <c r="M334" s="226" t="s">
        <v>1</v>
      </c>
      <c r="N334" s="227" t="s">
        <v>41</v>
      </c>
      <c r="O334" s="92"/>
      <c r="P334" s="228">
        <f>O334*H334</f>
        <v>0</v>
      </c>
      <c r="Q334" s="228">
        <v>0</v>
      </c>
      <c r="R334" s="228">
        <f>Q334*H334</f>
        <v>0</v>
      </c>
      <c r="S334" s="228">
        <v>0</v>
      </c>
      <c r="T334" s="229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30" t="s">
        <v>182</v>
      </c>
      <c r="AT334" s="230" t="s">
        <v>177</v>
      </c>
      <c r="AU334" s="230" t="s">
        <v>84</v>
      </c>
      <c r="AY334" s="18" t="s">
        <v>175</v>
      </c>
      <c r="BE334" s="231">
        <f>IF(N334="základní",J334,0)</f>
        <v>0</v>
      </c>
      <c r="BF334" s="231">
        <f>IF(N334="snížená",J334,0)</f>
        <v>0</v>
      </c>
      <c r="BG334" s="231">
        <f>IF(N334="zákl. přenesená",J334,0)</f>
        <v>0</v>
      </c>
      <c r="BH334" s="231">
        <f>IF(N334="sníž. přenesená",J334,0)</f>
        <v>0</v>
      </c>
      <c r="BI334" s="231">
        <f>IF(N334="nulová",J334,0)</f>
        <v>0</v>
      </c>
      <c r="BJ334" s="18" t="s">
        <v>84</v>
      </c>
      <c r="BK334" s="231">
        <f>ROUND(I334*H334,2)</f>
        <v>0</v>
      </c>
      <c r="BL334" s="18" t="s">
        <v>182</v>
      </c>
      <c r="BM334" s="230" t="s">
        <v>1500</v>
      </c>
    </row>
    <row r="335" s="2" customFormat="1">
      <c r="A335" s="39"/>
      <c r="B335" s="40"/>
      <c r="C335" s="41"/>
      <c r="D335" s="234" t="s">
        <v>266</v>
      </c>
      <c r="E335" s="41"/>
      <c r="F335" s="275" t="s">
        <v>4854</v>
      </c>
      <c r="G335" s="41"/>
      <c r="H335" s="41"/>
      <c r="I335" s="276"/>
      <c r="J335" s="41"/>
      <c r="K335" s="41"/>
      <c r="L335" s="45"/>
      <c r="M335" s="277"/>
      <c r="N335" s="278"/>
      <c r="O335" s="92"/>
      <c r="P335" s="92"/>
      <c r="Q335" s="92"/>
      <c r="R335" s="92"/>
      <c r="S335" s="92"/>
      <c r="T335" s="93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266</v>
      </c>
      <c r="AU335" s="18" t="s">
        <v>84</v>
      </c>
    </row>
    <row r="336" s="2" customFormat="1" ht="24.15" customHeight="1">
      <c r="A336" s="39"/>
      <c r="B336" s="40"/>
      <c r="C336" s="219" t="s">
        <v>861</v>
      </c>
      <c r="D336" s="219" t="s">
        <v>177</v>
      </c>
      <c r="E336" s="220" t="s">
        <v>5061</v>
      </c>
      <c r="F336" s="221" t="s">
        <v>5062</v>
      </c>
      <c r="G336" s="222" t="s">
        <v>4396</v>
      </c>
      <c r="H336" s="223">
        <v>2</v>
      </c>
      <c r="I336" s="224"/>
      <c r="J336" s="225">
        <f>ROUND(I336*H336,2)</f>
        <v>0</v>
      </c>
      <c r="K336" s="221" t="s">
        <v>1</v>
      </c>
      <c r="L336" s="45"/>
      <c r="M336" s="226" t="s">
        <v>1</v>
      </c>
      <c r="N336" s="227" t="s">
        <v>41</v>
      </c>
      <c r="O336" s="92"/>
      <c r="P336" s="228">
        <f>O336*H336</f>
        <v>0</v>
      </c>
      <c r="Q336" s="228">
        <v>0</v>
      </c>
      <c r="R336" s="228">
        <f>Q336*H336</f>
        <v>0</v>
      </c>
      <c r="S336" s="228">
        <v>0</v>
      </c>
      <c r="T336" s="229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0" t="s">
        <v>182</v>
      </c>
      <c r="AT336" s="230" t="s">
        <v>177</v>
      </c>
      <c r="AU336" s="230" t="s">
        <v>84</v>
      </c>
      <c r="AY336" s="18" t="s">
        <v>175</v>
      </c>
      <c r="BE336" s="231">
        <f>IF(N336="základní",J336,0)</f>
        <v>0</v>
      </c>
      <c r="BF336" s="231">
        <f>IF(N336="snížená",J336,0)</f>
        <v>0</v>
      </c>
      <c r="BG336" s="231">
        <f>IF(N336="zákl. přenesená",J336,0)</f>
        <v>0</v>
      </c>
      <c r="BH336" s="231">
        <f>IF(N336="sníž. přenesená",J336,0)</f>
        <v>0</v>
      </c>
      <c r="BI336" s="231">
        <f>IF(N336="nulová",J336,0)</f>
        <v>0</v>
      </c>
      <c r="BJ336" s="18" t="s">
        <v>84</v>
      </c>
      <c r="BK336" s="231">
        <f>ROUND(I336*H336,2)</f>
        <v>0</v>
      </c>
      <c r="BL336" s="18" t="s">
        <v>182</v>
      </c>
      <c r="BM336" s="230" t="s">
        <v>1515</v>
      </c>
    </row>
    <row r="337" s="2" customFormat="1">
      <c r="A337" s="39"/>
      <c r="B337" s="40"/>
      <c r="C337" s="41"/>
      <c r="D337" s="234" t="s">
        <v>266</v>
      </c>
      <c r="E337" s="41"/>
      <c r="F337" s="275" t="s">
        <v>4854</v>
      </c>
      <c r="G337" s="41"/>
      <c r="H337" s="41"/>
      <c r="I337" s="276"/>
      <c r="J337" s="41"/>
      <c r="K337" s="41"/>
      <c r="L337" s="45"/>
      <c r="M337" s="277"/>
      <c r="N337" s="278"/>
      <c r="O337" s="92"/>
      <c r="P337" s="92"/>
      <c r="Q337" s="92"/>
      <c r="R337" s="92"/>
      <c r="S337" s="92"/>
      <c r="T337" s="93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266</v>
      </c>
      <c r="AU337" s="18" t="s">
        <v>84</v>
      </c>
    </row>
    <row r="338" s="2" customFormat="1" ht="16.5" customHeight="1">
      <c r="A338" s="39"/>
      <c r="B338" s="40"/>
      <c r="C338" s="219" t="s">
        <v>867</v>
      </c>
      <c r="D338" s="219" t="s">
        <v>177</v>
      </c>
      <c r="E338" s="220" t="s">
        <v>5063</v>
      </c>
      <c r="F338" s="221" t="s">
        <v>5064</v>
      </c>
      <c r="G338" s="222" t="s">
        <v>2748</v>
      </c>
      <c r="H338" s="223">
        <v>3</v>
      </c>
      <c r="I338" s="224"/>
      <c r="J338" s="225">
        <f>ROUND(I338*H338,2)</f>
        <v>0</v>
      </c>
      <c r="K338" s="221" t="s">
        <v>1</v>
      </c>
      <c r="L338" s="45"/>
      <c r="M338" s="226" t="s">
        <v>1</v>
      </c>
      <c r="N338" s="227" t="s">
        <v>41</v>
      </c>
      <c r="O338" s="92"/>
      <c r="P338" s="228">
        <f>O338*H338</f>
        <v>0</v>
      </c>
      <c r="Q338" s="228">
        <v>0</v>
      </c>
      <c r="R338" s="228">
        <f>Q338*H338</f>
        <v>0</v>
      </c>
      <c r="S338" s="228">
        <v>0</v>
      </c>
      <c r="T338" s="229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0" t="s">
        <v>182</v>
      </c>
      <c r="AT338" s="230" t="s">
        <v>177</v>
      </c>
      <c r="AU338" s="230" t="s">
        <v>84</v>
      </c>
      <c r="AY338" s="18" t="s">
        <v>175</v>
      </c>
      <c r="BE338" s="231">
        <f>IF(N338="základní",J338,0)</f>
        <v>0</v>
      </c>
      <c r="BF338" s="231">
        <f>IF(N338="snížená",J338,0)</f>
        <v>0</v>
      </c>
      <c r="BG338" s="231">
        <f>IF(N338="zákl. přenesená",J338,0)</f>
        <v>0</v>
      </c>
      <c r="BH338" s="231">
        <f>IF(N338="sníž. přenesená",J338,0)</f>
        <v>0</v>
      </c>
      <c r="BI338" s="231">
        <f>IF(N338="nulová",J338,0)</f>
        <v>0</v>
      </c>
      <c r="BJ338" s="18" t="s">
        <v>84</v>
      </c>
      <c r="BK338" s="231">
        <f>ROUND(I338*H338,2)</f>
        <v>0</v>
      </c>
      <c r="BL338" s="18" t="s">
        <v>182</v>
      </c>
      <c r="BM338" s="230" t="s">
        <v>1526</v>
      </c>
    </row>
    <row r="339" s="2" customFormat="1">
      <c r="A339" s="39"/>
      <c r="B339" s="40"/>
      <c r="C339" s="41"/>
      <c r="D339" s="234" t="s">
        <v>266</v>
      </c>
      <c r="E339" s="41"/>
      <c r="F339" s="275" t="s">
        <v>4854</v>
      </c>
      <c r="G339" s="41"/>
      <c r="H339" s="41"/>
      <c r="I339" s="276"/>
      <c r="J339" s="41"/>
      <c r="K339" s="41"/>
      <c r="L339" s="45"/>
      <c r="M339" s="277"/>
      <c r="N339" s="278"/>
      <c r="O339" s="92"/>
      <c r="P339" s="92"/>
      <c r="Q339" s="92"/>
      <c r="R339" s="92"/>
      <c r="S339" s="92"/>
      <c r="T339" s="93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T339" s="18" t="s">
        <v>266</v>
      </c>
      <c r="AU339" s="18" t="s">
        <v>84</v>
      </c>
    </row>
    <row r="340" s="2" customFormat="1" ht="16.5" customHeight="1">
      <c r="A340" s="39"/>
      <c r="B340" s="40"/>
      <c r="C340" s="219" t="s">
        <v>873</v>
      </c>
      <c r="D340" s="219" t="s">
        <v>177</v>
      </c>
      <c r="E340" s="220" t="s">
        <v>5065</v>
      </c>
      <c r="F340" s="221" t="s">
        <v>5066</v>
      </c>
      <c r="G340" s="222" t="s">
        <v>2748</v>
      </c>
      <c r="H340" s="223">
        <v>1</v>
      </c>
      <c r="I340" s="224"/>
      <c r="J340" s="225">
        <f>ROUND(I340*H340,2)</f>
        <v>0</v>
      </c>
      <c r="K340" s="221" t="s">
        <v>1</v>
      </c>
      <c r="L340" s="45"/>
      <c r="M340" s="226" t="s">
        <v>1</v>
      </c>
      <c r="N340" s="227" t="s">
        <v>41</v>
      </c>
      <c r="O340" s="92"/>
      <c r="P340" s="228">
        <f>O340*H340</f>
        <v>0</v>
      </c>
      <c r="Q340" s="228">
        <v>0</v>
      </c>
      <c r="R340" s="228">
        <f>Q340*H340</f>
        <v>0</v>
      </c>
      <c r="S340" s="228">
        <v>0</v>
      </c>
      <c r="T340" s="229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0" t="s">
        <v>182</v>
      </c>
      <c r="AT340" s="230" t="s">
        <v>177</v>
      </c>
      <c r="AU340" s="230" t="s">
        <v>84</v>
      </c>
      <c r="AY340" s="18" t="s">
        <v>175</v>
      </c>
      <c r="BE340" s="231">
        <f>IF(N340="základní",J340,0)</f>
        <v>0</v>
      </c>
      <c r="BF340" s="231">
        <f>IF(N340="snížená",J340,0)</f>
        <v>0</v>
      </c>
      <c r="BG340" s="231">
        <f>IF(N340="zákl. přenesená",J340,0)</f>
        <v>0</v>
      </c>
      <c r="BH340" s="231">
        <f>IF(N340="sníž. přenesená",J340,0)</f>
        <v>0</v>
      </c>
      <c r="BI340" s="231">
        <f>IF(N340="nulová",J340,0)</f>
        <v>0</v>
      </c>
      <c r="BJ340" s="18" t="s">
        <v>84</v>
      </c>
      <c r="BK340" s="231">
        <f>ROUND(I340*H340,2)</f>
        <v>0</v>
      </c>
      <c r="BL340" s="18" t="s">
        <v>182</v>
      </c>
      <c r="BM340" s="230" t="s">
        <v>1543</v>
      </c>
    </row>
    <row r="341" s="2" customFormat="1">
      <c r="A341" s="39"/>
      <c r="B341" s="40"/>
      <c r="C341" s="41"/>
      <c r="D341" s="234" t="s">
        <v>266</v>
      </c>
      <c r="E341" s="41"/>
      <c r="F341" s="275" t="s">
        <v>4854</v>
      </c>
      <c r="G341" s="41"/>
      <c r="H341" s="41"/>
      <c r="I341" s="276"/>
      <c r="J341" s="41"/>
      <c r="K341" s="41"/>
      <c r="L341" s="45"/>
      <c r="M341" s="277"/>
      <c r="N341" s="278"/>
      <c r="O341" s="92"/>
      <c r="P341" s="92"/>
      <c r="Q341" s="92"/>
      <c r="R341" s="92"/>
      <c r="S341" s="92"/>
      <c r="T341" s="93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266</v>
      </c>
      <c r="AU341" s="18" t="s">
        <v>84</v>
      </c>
    </row>
    <row r="342" s="2" customFormat="1" ht="16.5" customHeight="1">
      <c r="A342" s="39"/>
      <c r="B342" s="40"/>
      <c r="C342" s="219" t="s">
        <v>878</v>
      </c>
      <c r="D342" s="219" t="s">
        <v>177</v>
      </c>
      <c r="E342" s="220" t="s">
        <v>5067</v>
      </c>
      <c r="F342" s="221" t="s">
        <v>5068</v>
      </c>
      <c r="G342" s="222" t="s">
        <v>4396</v>
      </c>
      <c r="H342" s="223">
        <v>1</v>
      </c>
      <c r="I342" s="224"/>
      <c r="J342" s="225">
        <f>ROUND(I342*H342,2)</f>
        <v>0</v>
      </c>
      <c r="K342" s="221" t="s">
        <v>1</v>
      </c>
      <c r="L342" s="45"/>
      <c r="M342" s="226" t="s">
        <v>1</v>
      </c>
      <c r="N342" s="227" t="s">
        <v>41</v>
      </c>
      <c r="O342" s="92"/>
      <c r="P342" s="228">
        <f>O342*H342</f>
        <v>0</v>
      </c>
      <c r="Q342" s="228">
        <v>0</v>
      </c>
      <c r="R342" s="228">
        <f>Q342*H342</f>
        <v>0</v>
      </c>
      <c r="S342" s="228">
        <v>0</v>
      </c>
      <c r="T342" s="229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0" t="s">
        <v>182</v>
      </c>
      <c r="AT342" s="230" t="s">
        <v>177</v>
      </c>
      <c r="AU342" s="230" t="s">
        <v>84</v>
      </c>
      <c r="AY342" s="18" t="s">
        <v>175</v>
      </c>
      <c r="BE342" s="231">
        <f>IF(N342="základní",J342,0)</f>
        <v>0</v>
      </c>
      <c r="BF342" s="231">
        <f>IF(N342="snížená",J342,0)</f>
        <v>0</v>
      </c>
      <c r="BG342" s="231">
        <f>IF(N342="zákl. přenesená",J342,0)</f>
        <v>0</v>
      </c>
      <c r="BH342" s="231">
        <f>IF(N342="sníž. přenesená",J342,0)</f>
        <v>0</v>
      </c>
      <c r="BI342" s="231">
        <f>IF(N342="nulová",J342,0)</f>
        <v>0</v>
      </c>
      <c r="BJ342" s="18" t="s">
        <v>84</v>
      </c>
      <c r="BK342" s="231">
        <f>ROUND(I342*H342,2)</f>
        <v>0</v>
      </c>
      <c r="BL342" s="18" t="s">
        <v>182</v>
      </c>
      <c r="BM342" s="230" t="s">
        <v>1561</v>
      </c>
    </row>
    <row r="343" s="2" customFormat="1">
      <c r="A343" s="39"/>
      <c r="B343" s="40"/>
      <c r="C343" s="41"/>
      <c r="D343" s="234" t="s">
        <v>266</v>
      </c>
      <c r="E343" s="41"/>
      <c r="F343" s="275" t="s">
        <v>4854</v>
      </c>
      <c r="G343" s="41"/>
      <c r="H343" s="41"/>
      <c r="I343" s="276"/>
      <c r="J343" s="41"/>
      <c r="K343" s="41"/>
      <c r="L343" s="45"/>
      <c r="M343" s="277"/>
      <c r="N343" s="278"/>
      <c r="O343" s="92"/>
      <c r="P343" s="92"/>
      <c r="Q343" s="92"/>
      <c r="R343" s="92"/>
      <c r="S343" s="92"/>
      <c r="T343" s="93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T343" s="18" t="s">
        <v>266</v>
      </c>
      <c r="AU343" s="18" t="s">
        <v>84</v>
      </c>
    </row>
    <row r="344" s="2" customFormat="1" ht="24.15" customHeight="1">
      <c r="A344" s="39"/>
      <c r="B344" s="40"/>
      <c r="C344" s="219" t="s">
        <v>883</v>
      </c>
      <c r="D344" s="219" t="s">
        <v>177</v>
      </c>
      <c r="E344" s="220" t="s">
        <v>5069</v>
      </c>
      <c r="F344" s="221" t="s">
        <v>5070</v>
      </c>
      <c r="G344" s="222" t="s">
        <v>2748</v>
      </c>
      <c r="H344" s="223">
        <v>3</v>
      </c>
      <c r="I344" s="224"/>
      <c r="J344" s="225">
        <f>ROUND(I344*H344,2)</f>
        <v>0</v>
      </c>
      <c r="K344" s="221" t="s">
        <v>1</v>
      </c>
      <c r="L344" s="45"/>
      <c r="M344" s="226" t="s">
        <v>1</v>
      </c>
      <c r="N344" s="227" t="s">
        <v>41</v>
      </c>
      <c r="O344" s="92"/>
      <c r="P344" s="228">
        <f>O344*H344</f>
        <v>0</v>
      </c>
      <c r="Q344" s="228">
        <v>0</v>
      </c>
      <c r="R344" s="228">
        <f>Q344*H344</f>
        <v>0</v>
      </c>
      <c r="S344" s="228">
        <v>0</v>
      </c>
      <c r="T344" s="229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0" t="s">
        <v>182</v>
      </c>
      <c r="AT344" s="230" t="s">
        <v>177</v>
      </c>
      <c r="AU344" s="230" t="s">
        <v>84</v>
      </c>
      <c r="AY344" s="18" t="s">
        <v>175</v>
      </c>
      <c r="BE344" s="231">
        <f>IF(N344="základní",J344,0)</f>
        <v>0</v>
      </c>
      <c r="BF344" s="231">
        <f>IF(N344="snížená",J344,0)</f>
        <v>0</v>
      </c>
      <c r="BG344" s="231">
        <f>IF(N344="zákl. přenesená",J344,0)</f>
        <v>0</v>
      </c>
      <c r="BH344" s="231">
        <f>IF(N344="sníž. přenesená",J344,0)</f>
        <v>0</v>
      </c>
      <c r="BI344" s="231">
        <f>IF(N344="nulová",J344,0)</f>
        <v>0</v>
      </c>
      <c r="BJ344" s="18" t="s">
        <v>84</v>
      </c>
      <c r="BK344" s="231">
        <f>ROUND(I344*H344,2)</f>
        <v>0</v>
      </c>
      <c r="BL344" s="18" t="s">
        <v>182</v>
      </c>
      <c r="BM344" s="230" t="s">
        <v>1571</v>
      </c>
    </row>
    <row r="345" s="2" customFormat="1">
      <c r="A345" s="39"/>
      <c r="B345" s="40"/>
      <c r="C345" s="41"/>
      <c r="D345" s="234" t="s">
        <v>266</v>
      </c>
      <c r="E345" s="41"/>
      <c r="F345" s="275" t="s">
        <v>4854</v>
      </c>
      <c r="G345" s="41"/>
      <c r="H345" s="41"/>
      <c r="I345" s="276"/>
      <c r="J345" s="41"/>
      <c r="K345" s="41"/>
      <c r="L345" s="45"/>
      <c r="M345" s="277"/>
      <c r="N345" s="278"/>
      <c r="O345" s="92"/>
      <c r="P345" s="92"/>
      <c r="Q345" s="92"/>
      <c r="R345" s="92"/>
      <c r="S345" s="92"/>
      <c r="T345" s="93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266</v>
      </c>
      <c r="AU345" s="18" t="s">
        <v>84</v>
      </c>
    </row>
    <row r="346" s="2" customFormat="1" ht="16.5" customHeight="1">
      <c r="A346" s="39"/>
      <c r="B346" s="40"/>
      <c r="C346" s="219" t="s">
        <v>887</v>
      </c>
      <c r="D346" s="219" t="s">
        <v>177</v>
      </c>
      <c r="E346" s="220" t="s">
        <v>5071</v>
      </c>
      <c r="F346" s="221" t="s">
        <v>5072</v>
      </c>
      <c r="G346" s="222" t="s">
        <v>2748</v>
      </c>
      <c r="H346" s="223">
        <v>13</v>
      </c>
      <c r="I346" s="224"/>
      <c r="J346" s="225">
        <f>ROUND(I346*H346,2)</f>
        <v>0</v>
      </c>
      <c r="K346" s="221" t="s">
        <v>1</v>
      </c>
      <c r="L346" s="45"/>
      <c r="M346" s="226" t="s">
        <v>1</v>
      </c>
      <c r="N346" s="227" t="s">
        <v>41</v>
      </c>
      <c r="O346" s="92"/>
      <c r="P346" s="228">
        <f>O346*H346</f>
        <v>0</v>
      </c>
      <c r="Q346" s="228">
        <v>0</v>
      </c>
      <c r="R346" s="228">
        <f>Q346*H346</f>
        <v>0</v>
      </c>
      <c r="S346" s="228">
        <v>0</v>
      </c>
      <c r="T346" s="229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30" t="s">
        <v>182</v>
      </c>
      <c r="AT346" s="230" t="s">
        <v>177</v>
      </c>
      <c r="AU346" s="230" t="s">
        <v>84</v>
      </c>
      <c r="AY346" s="18" t="s">
        <v>175</v>
      </c>
      <c r="BE346" s="231">
        <f>IF(N346="základní",J346,0)</f>
        <v>0</v>
      </c>
      <c r="BF346" s="231">
        <f>IF(N346="snížená",J346,0)</f>
        <v>0</v>
      </c>
      <c r="BG346" s="231">
        <f>IF(N346="zákl. přenesená",J346,0)</f>
        <v>0</v>
      </c>
      <c r="BH346" s="231">
        <f>IF(N346="sníž. přenesená",J346,0)</f>
        <v>0</v>
      </c>
      <c r="BI346" s="231">
        <f>IF(N346="nulová",J346,0)</f>
        <v>0</v>
      </c>
      <c r="BJ346" s="18" t="s">
        <v>84</v>
      </c>
      <c r="BK346" s="231">
        <f>ROUND(I346*H346,2)</f>
        <v>0</v>
      </c>
      <c r="BL346" s="18" t="s">
        <v>182</v>
      </c>
      <c r="BM346" s="230" t="s">
        <v>1596</v>
      </c>
    </row>
    <row r="347" s="2" customFormat="1">
      <c r="A347" s="39"/>
      <c r="B347" s="40"/>
      <c r="C347" s="41"/>
      <c r="D347" s="234" t="s">
        <v>266</v>
      </c>
      <c r="E347" s="41"/>
      <c r="F347" s="275" t="s">
        <v>4854</v>
      </c>
      <c r="G347" s="41"/>
      <c r="H347" s="41"/>
      <c r="I347" s="276"/>
      <c r="J347" s="41"/>
      <c r="K347" s="41"/>
      <c r="L347" s="45"/>
      <c r="M347" s="277"/>
      <c r="N347" s="278"/>
      <c r="O347" s="92"/>
      <c r="P347" s="92"/>
      <c r="Q347" s="92"/>
      <c r="R347" s="92"/>
      <c r="S347" s="92"/>
      <c r="T347" s="93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T347" s="18" t="s">
        <v>266</v>
      </c>
      <c r="AU347" s="18" t="s">
        <v>84</v>
      </c>
    </row>
    <row r="348" s="2" customFormat="1" ht="16.5" customHeight="1">
      <c r="A348" s="39"/>
      <c r="B348" s="40"/>
      <c r="C348" s="219" t="s">
        <v>892</v>
      </c>
      <c r="D348" s="219" t="s">
        <v>177</v>
      </c>
      <c r="E348" s="220" t="s">
        <v>5073</v>
      </c>
      <c r="F348" s="221" t="s">
        <v>5074</v>
      </c>
      <c r="G348" s="222" t="s">
        <v>2748</v>
      </c>
      <c r="H348" s="223">
        <v>6</v>
      </c>
      <c r="I348" s="224"/>
      <c r="J348" s="225">
        <f>ROUND(I348*H348,2)</f>
        <v>0</v>
      </c>
      <c r="K348" s="221" t="s">
        <v>1</v>
      </c>
      <c r="L348" s="45"/>
      <c r="M348" s="226" t="s">
        <v>1</v>
      </c>
      <c r="N348" s="227" t="s">
        <v>41</v>
      </c>
      <c r="O348" s="92"/>
      <c r="P348" s="228">
        <f>O348*H348</f>
        <v>0</v>
      </c>
      <c r="Q348" s="228">
        <v>0</v>
      </c>
      <c r="R348" s="228">
        <f>Q348*H348</f>
        <v>0</v>
      </c>
      <c r="S348" s="228">
        <v>0</v>
      </c>
      <c r="T348" s="229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30" t="s">
        <v>182</v>
      </c>
      <c r="AT348" s="230" t="s">
        <v>177</v>
      </c>
      <c r="AU348" s="230" t="s">
        <v>84</v>
      </c>
      <c r="AY348" s="18" t="s">
        <v>175</v>
      </c>
      <c r="BE348" s="231">
        <f>IF(N348="základní",J348,0)</f>
        <v>0</v>
      </c>
      <c r="BF348" s="231">
        <f>IF(N348="snížená",J348,0)</f>
        <v>0</v>
      </c>
      <c r="BG348" s="231">
        <f>IF(N348="zákl. přenesená",J348,0)</f>
        <v>0</v>
      </c>
      <c r="BH348" s="231">
        <f>IF(N348="sníž. přenesená",J348,0)</f>
        <v>0</v>
      </c>
      <c r="BI348" s="231">
        <f>IF(N348="nulová",J348,0)</f>
        <v>0</v>
      </c>
      <c r="BJ348" s="18" t="s">
        <v>84</v>
      </c>
      <c r="BK348" s="231">
        <f>ROUND(I348*H348,2)</f>
        <v>0</v>
      </c>
      <c r="BL348" s="18" t="s">
        <v>182</v>
      </c>
      <c r="BM348" s="230" t="s">
        <v>1630</v>
      </c>
    </row>
    <row r="349" s="2" customFormat="1">
      <c r="A349" s="39"/>
      <c r="B349" s="40"/>
      <c r="C349" s="41"/>
      <c r="D349" s="234" t="s">
        <v>266</v>
      </c>
      <c r="E349" s="41"/>
      <c r="F349" s="275" t="s">
        <v>5075</v>
      </c>
      <c r="G349" s="41"/>
      <c r="H349" s="41"/>
      <c r="I349" s="276"/>
      <c r="J349" s="41"/>
      <c r="K349" s="41"/>
      <c r="L349" s="45"/>
      <c r="M349" s="277"/>
      <c r="N349" s="278"/>
      <c r="O349" s="92"/>
      <c r="P349" s="92"/>
      <c r="Q349" s="92"/>
      <c r="R349" s="92"/>
      <c r="S349" s="92"/>
      <c r="T349" s="93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266</v>
      </c>
      <c r="AU349" s="18" t="s">
        <v>84</v>
      </c>
    </row>
    <row r="350" s="2" customFormat="1" ht="16.5" customHeight="1">
      <c r="A350" s="39"/>
      <c r="B350" s="40"/>
      <c r="C350" s="219" t="s">
        <v>897</v>
      </c>
      <c r="D350" s="219" t="s">
        <v>177</v>
      </c>
      <c r="E350" s="220" t="s">
        <v>5076</v>
      </c>
      <c r="F350" s="221" t="s">
        <v>5077</v>
      </c>
      <c r="G350" s="222" t="s">
        <v>2748</v>
      </c>
      <c r="H350" s="223">
        <v>1</v>
      </c>
      <c r="I350" s="224"/>
      <c r="J350" s="225">
        <f>ROUND(I350*H350,2)</f>
        <v>0</v>
      </c>
      <c r="K350" s="221" t="s">
        <v>1</v>
      </c>
      <c r="L350" s="45"/>
      <c r="M350" s="226" t="s">
        <v>1</v>
      </c>
      <c r="N350" s="227" t="s">
        <v>41</v>
      </c>
      <c r="O350" s="92"/>
      <c r="P350" s="228">
        <f>O350*H350</f>
        <v>0</v>
      </c>
      <c r="Q350" s="228">
        <v>0</v>
      </c>
      <c r="R350" s="228">
        <f>Q350*H350</f>
        <v>0</v>
      </c>
      <c r="S350" s="228">
        <v>0</v>
      </c>
      <c r="T350" s="229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30" t="s">
        <v>182</v>
      </c>
      <c r="AT350" s="230" t="s">
        <v>177</v>
      </c>
      <c r="AU350" s="230" t="s">
        <v>84</v>
      </c>
      <c r="AY350" s="18" t="s">
        <v>175</v>
      </c>
      <c r="BE350" s="231">
        <f>IF(N350="základní",J350,0)</f>
        <v>0</v>
      </c>
      <c r="BF350" s="231">
        <f>IF(N350="snížená",J350,0)</f>
        <v>0</v>
      </c>
      <c r="BG350" s="231">
        <f>IF(N350="zákl. přenesená",J350,0)</f>
        <v>0</v>
      </c>
      <c r="BH350" s="231">
        <f>IF(N350="sníž. přenesená",J350,0)</f>
        <v>0</v>
      </c>
      <c r="BI350" s="231">
        <f>IF(N350="nulová",J350,0)</f>
        <v>0</v>
      </c>
      <c r="BJ350" s="18" t="s">
        <v>84</v>
      </c>
      <c r="BK350" s="231">
        <f>ROUND(I350*H350,2)</f>
        <v>0</v>
      </c>
      <c r="BL350" s="18" t="s">
        <v>182</v>
      </c>
      <c r="BM350" s="230" t="s">
        <v>1643</v>
      </c>
    </row>
    <row r="351" s="2" customFormat="1">
      <c r="A351" s="39"/>
      <c r="B351" s="40"/>
      <c r="C351" s="41"/>
      <c r="D351" s="234" t="s">
        <v>266</v>
      </c>
      <c r="E351" s="41"/>
      <c r="F351" s="275" t="s">
        <v>4854</v>
      </c>
      <c r="G351" s="41"/>
      <c r="H351" s="41"/>
      <c r="I351" s="276"/>
      <c r="J351" s="41"/>
      <c r="K351" s="41"/>
      <c r="L351" s="45"/>
      <c r="M351" s="277"/>
      <c r="N351" s="278"/>
      <c r="O351" s="92"/>
      <c r="P351" s="92"/>
      <c r="Q351" s="92"/>
      <c r="R351" s="92"/>
      <c r="S351" s="92"/>
      <c r="T351" s="93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T351" s="18" t="s">
        <v>266</v>
      </c>
      <c r="AU351" s="18" t="s">
        <v>84</v>
      </c>
    </row>
    <row r="352" s="2" customFormat="1" ht="16.5" customHeight="1">
      <c r="A352" s="39"/>
      <c r="B352" s="40"/>
      <c r="C352" s="219" t="s">
        <v>901</v>
      </c>
      <c r="D352" s="219" t="s">
        <v>177</v>
      </c>
      <c r="E352" s="220" t="s">
        <v>5078</v>
      </c>
      <c r="F352" s="221" t="s">
        <v>5079</v>
      </c>
      <c r="G352" s="222" t="s">
        <v>2748</v>
      </c>
      <c r="H352" s="223">
        <v>15</v>
      </c>
      <c r="I352" s="224"/>
      <c r="J352" s="225">
        <f>ROUND(I352*H352,2)</f>
        <v>0</v>
      </c>
      <c r="K352" s="221" t="s">
        <v>1</v>
      </c>
      <c r="L352" s="45"/>
      <c r="M352" s="226" t="s">
        <v>1</v>
      </c>
      <c r="N352" s="227" t="s">
        <v>41</v>
      </c>
      <c r="O352" s="92"/>
      <c r="P352" s="228">
        <f>O352*H352</f>
        <v>0</v>
      </c>
      <c r="Q352" s="228">
        <v>0</v>
      </c>
      <c r="R352" s="228">
        <f>Q352*H352</f>
        <v>0</v>
      </c>
      <c r="S352" s="228">
        <v>0</v>
      </c>
      <c r="T352" s="229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30" t="s">
        <v>182</v>
      </c>
      <c r="AT352" s="230" t="s">
        <v>177</v>
      </c>
      <c r="AU352" s="230" t="s">
        <v>84</v>
      </c>
      <c r="AY352" s="18" t="s">
        <v>175</v>
      </c>
      <c r="BE352" s="231">
        <f>IF(N352="základní",J352,0)</f>
        <v>0</v>
      </c>
      <c r="BF352" s="231">
        <f>IF(N352="snížená",J352,0)</f>
        <v>0</v>
      </c>
      <c r="BG352" s="231">
        <f>IF(N352="zákl. přenesená",J352,0)</f>
        <v>0</v>
      </c>
      <c r="BH352" s="231">
        <f>IF(N352="sníž. přenesená",J352,0)</f>
        <v>0</v>
      </c>
      <c r="BI352" s="231">
        <f>IF(N352="nulová",J352,0)</f>
        <v>0</v>
      </c>
      <c r="BJ352" s="18" t="s">
        <v>84</v>
      </c>
      <c r="BK352" s="231">
        <f>ROUND(I352*H352,2)</f>
        <v>0</v>
      </c>
      <c r="BL352" s="18" t="s">
        <v>182</v>
      </c>
      <c r="BM352" s="230" t="s">
        <v>1659</v>
      </c>
    </row>
    <row r="353" s="2" customFormat="1">
      <c r="A353" s="39"/>
      <c r="B353" s="40"/>
      <c r="C353" s="41"/>
      <c r="D353" s="234" t="s">
        <v>266</v>
      </c>
      <c r="E353" s="41"/>
      <c r="F353" s="275" t="s">
        <v>4854</v>
      </c>
      <c r="G353" s="41"/>
      <c r="H353" s="41"/>
      <c r="I353" s="276"/>
      <c r="J353" s="41"/>
      <c r="K353" s="41"/>
      <c r="L353" s="45"/>
      <c r="M353" s="277"/>
      <c r="N353" s="278"/>
      <c r="O353" s="92"/>
      <c r="P353" s="92"/>
      <c r="Q353" s="92"/>
      <c r="R353" s="92"/>
      <c r="S353" s="92"/>
      <c r="T353" s="93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T353" s="18" t="s">
        <v>266</v>
      </c>
      <c r="AU353" s="18" t="s">
        <v>84</v>
      </c>
    </row>
    <row r="354" s="2" customFormat="1" ht="16.5" customHeight="1">
      <c r="A354" s="39"/>
      <c r="B354" s="40"/>
      <c r="C354" s="219" t="s">
        <v>906</v>
      </c>
      <c r="D354" s="219" t="s">
        <v>177</v>
      </c>
      <c r="E354" s="220" t="s">
        <v>5080</v>
      </c>
      <c r="F354" s="221" t="s">
        <v>5081</v>
      </c>
      <c r="G354" s="222" t="s">
        <v>2748</v>
      </c>
      <c r="H354" s="223">
        <v>1</v>
      </c>
      <c r="I354" s="224"/>
      <c r="J354" s="225">
        <f>ROUND(I354*H354,2)</f>
        <v>0</v>
      </c>
      <c r="K354" s="221" t="s">
        <v>1</v>
      </c>
      <c r="L354" s="45"/>
      <c r="M354" s="226" t="s">
        <v>1</v>
      </c>
      <c r="N354" s="227" t="s">
        <v>41</v>
      </c>
      <c r="O354" s="92"/>
      <c r="P354" s="228">
        <f>O354*H354</f>
        <v>0</v>
      </c>
      <c r="Q354" s="228">
        <v>0</v>
      </c>
      <c r="R354" s="228">
        <f>Q354*H354</f>
        <v>0</v>
      </c>
      <c r="S354" s="228">
        <v>0</v>
      </c>
      <c r="T354" s="229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30" t="s">
        <v>182</v>
      </c>
      <c r="AT354" s="230" t="s">
        <v>177</v>
      </c>
      <c r="AU354" s="230" t="s">
        <v>84</v>
      </c>
      <c r="AY354" s="18" t="s">
        <v>175</v>
      </c>
      <c r="BE354" s="231">
        <f>IF(N354="základní",J354,0)</f>
        <v>0</v>
      </c>
      <c r="BF354" s="231">
        <f>IF(N354="snížená",J354,0)</f>
        <v>0</v>
      </c>
      <c r="BG354" s="231">
        <f>IF(N354="zákl. přenesená",J354,0)</f>
        <v>0</v>
      </c>
      <c r="BH354" s="231">
        <f>IF(N354="sníž. přenesená",J354,0)</f>
        <v>0</v>
      </c>
      <c r="BI354" s="231">
        <f>IF(N354="nulová",J354,0)</f>
        <v>0</v>
      </c>
      <c r="BJ354" s="18" t="s">
        <v>84</v>
      </c>
      <c r="BK354" s="231">
        <f>ROUND(I354*H354,2)</f>
        <v>0</v>
      </c>
      <c r="BL354" s="18" t="s">
        <v>182</v>
      </c>
      <c r="BM354" s="230" t="s">
        <v>1670</v>
      </c>
    </row>
    <row r="355" s="2" customFormat="1">
      <c r="A355" s="39"/>
      <c r="B355" s="40"/>
      <c r="C355" s="41"/>
      <c r="D355" s="234" t="s">
        <v>266</v>
      </c>
      <c r="E355" s="41"/>
      <c r="F355" s="275" t="s">
        <v>4854</v>
      </c>
      <c r="G355" s="41"/>
      <c r="H355" s="41"/>
      <c r="I355" s="276"/>
      <c r="J355" s="41"/>
      <c r="K355" s="41"/>
      <c r="L355" s="45"/>
      <c r="M355" s="277"/>
      <c r="N355" s="278"/>
      <c r="O355" s="92"/>
      <c r="P355" s="92"/>
      <c r="Q355" s="92"/>
      <c r="R355" s="92"/>
      <c r="S355" s="92"/>
      <c r="T355" s="93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266</v>
      </c>
      <c r="AU355" s="18" t="s">
        <v>84</v>
      </c>
    </row>
    <row r="356" s="2" customFormat="1" ht="16.5" customHeight="1">
      <c r="A356" s="39"/>
      <c r="B356" s="40"/>
      <c r="C356" s="219" t="s">
        <v>910</v>
      </c>
      <c r="D356" s="219" t="s">
        <v>177</v>
      </c>
      <c r="E356" s="220" t="s">
        <v>5082</v>
      </c>
      <c r="F356" s="221" t="s">
        <v>5083</v>
      </c>
      <c r="G356" s="222" t="s">
        <v>2748</v>
      </c>
      <c r="H356" s="223">
        <v>1</v>
      </c>
      <c r="I356" s="224"/>
      <c r="J356" s="225">
        <f>ROUND(I356*H356,2)</f>
        <v>0</v>
      </c>
      <c r="K356" s="221" t="s">
        <v>1</v>
      </c>
      <c r="L356" s="45"/>
      <c r="M356" s="226" t="s">
        <v>1</v>
      </c>
      <c r="N356" s="227" t="s">
        <v>41</v>
      </c>
      <c r="O356" s="92"/>
      <c r="P356" s="228">
        <f>O356*H356</f>
        <v>0</v>
      </c>
      <c r="Q356" s="228">
        <v>0</v>
      </c>
      <c r="R356" s="228">
        <f>Q356*H356</f>
        <v>0</v>
      </c>
      <c r="S356" s="228">
        <v>0</v>
      </c>
      <c r="T356" s="229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30" t="s">
        <v>182</v>
      </c>
      <c r="AT356" s="230" t="s">
        <v>177</v>
      </c>
      <c r="AU356" s="230" t="s">
        <v>84</v>
      </c>
      <c r="AY356" s="18" t="s">
        <v>175</v>
      </c>
      <c r="BE356" s="231">
        <f>IF(N356="základní",J356,0)</f>
        <v>0</v>
      </c>
      <c r="BF356" s="231">
        <f>IF(N356="snížená",J356,0)</f>
        <v>0</v>
      </c>
      <c r="BG356" s="231">
        <f>IF(N356="zákl. přenesená",J356,0)</f>
        <v>0</v>
      </c>
      <c r="BH356" s="231">
        <f>IF(N356="sníž. přenesená",J356,0)</f>
        <v>0</v>
      </c>
      <c r="BI356" s="231">
        <f>IF(N356="nulová",J356,0)</f>
        <v>0</v>
      </c>
      <c r="BJ356" s="18" t="s">
        <v>84</v>
      </c>
      <c r="BK356" s="231">
        <f>ROUND(I356*H356,2)</f>
        <v>0</v>
      </c>
      <c r="BL356" s="18" t="s">
        <v>182</v>
      </c>
      <c r="BM356" s="230" t="s">
        <v>1681</v>
      </c>
    </row>
    <row r="357" s="2" customFormat="1">
      <c r="A357" s="39"/>
      <c r="B357" s="40"/>
      <c r="C357" s="41"/>
      <c r="D357" s="234" t="s">
        <v>266</v>
      </c>
      <c r="E357" s="41"/>
      <c r="F357" s="275" t="s">
        <v>4854</v>
      </c>
      <c r="G357" s="41"/>
      <c r="H357" s="41"/>
      <c r="I357" s="276"/>
      <c r="J357" s="41"/>
      <c r="K357" s="41"/>
      <c r="L357" s="45"/>
      <c r="M357" s="277"/>
      <c r="N357" s="278"/>
      <c r="O357" s="92"/>
      <c r="P357" s="92"/>
      <c r="Q357" s="92"/>
      <c r="R357" s="92"/>
      <c r="S357" s="92"/>
      <c r="T357" s="93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266</v>
      </c>
      <c r="AU357" s="18" t="s">
        <v>84</v>
      </c>
    </row>
    <row r="358" s="2" customFormat="1" ht="16.5" customHeight="1">
      <c r="A358" s="39"/>
      <c r="B358" s="40"/>
      <c r="C358" s="219" t="s">
        <v>915</v>
      </c>
      <c r="D358" s="219" t="s">
        <v>177</v>
      </c>
      <c r="E358" s="220" t="s">
        <v>5084</v>
      </c>
      <c r="F358" s="221" t="s">
        <v>5085</v>
      </c>
      <c r="G358" s="222" t="s">
        <v>2748</v>
      </c>
      <c r="H358" s="223">
        <v>6</v>
      </c>
      <c r="I358" s="224"/>
      <c r="J358" s="225">
        <f>ROUND(I358*H358,2)</f>
        <v>0</v>
      </c>
      <c r="K358" s="221" t="s">
        <v>1</v>
      </c>
      <c r="L358" s="45"/>
      <c r="M358" s="226" t="s">
        <v>1</v>
      </c>
      <c r="N358" s="227" t="s">
        <v>41</v>
      </c>
      <c r="O358" s="92"/>
      <c r="P358" s="228">
        <f>O358*H358</f>
        <v>0</v>
      </c>
      <c r="Q358" s="228">
        <v>0</v>
      </c>
      <c r="R358" s="228">
        <f>Q358*H358</f>
        <v>0</v>
      </c>
      <c r="S358" s="228">
        <v>0</v>
      </c>
      <c r="T358" s="229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30" t="s">
        <v>182</v>
      </c>
      <c r="AT358" s="230" t="s">
        <v>177</v>
      </c>
      <c r="AU358" s="230" t="s">
        <v>84</v>
      </c>
      <c r="AY358" s="18" t="s">
        <v>175</v>
      </c>
      <c r="BE358" s="231">
        <f>IF(N358="základní",J358,0)</f>
        <v>0</v>
      </c>
      <c r="BF358" s="231">
        <f>IF(N358="snížená",J358,0)</f>
        <v>0</v>
      </c>
      <c r="BG358" s="231">
        <f>IF(N358="zákl. přenesená",J358,0)</f>
        <v>0</v>
      </c>
      <c r="BH358" s="231">
        <f>IF(N358="sníž. přenesená",J358,0)</f>
        <v>0</v>
      </c>
      <c r="BI358" s="231">
        <f>IF(N358="nulová",J358,0)</f>
        <v>0</v>
      </c>
      <c r="BJ358" s="18" t="s">
        <v>84</v>
      </c>
      <c r="BK358" s="231">
        <f>ROUND(I358*H358,2)</f>
        <v>0</v>
      </c>
      <c r="BL358" s="18" t="s">
        <v>182</v>
      </c>
      <c r="BM358" s="230" t="s">
        <v>1693</v>
      </c>
    </row>
    <row r="359" s="2" customFormat="1">
      <c r="A359" s="39"/>
      <c r="B359" s="40"/>
      <c r="C359" s="41"/>
      <c r="D359" s="234" t="s">
        <v>266</v>
      </c>
      <c r="E359" s="41"/>
      <c r="F359" s="275" t="s">
        <v>4854</v>
      </c>
      <c r="G359" s="41"/>
      <c r="H359" s="41"/>
      <c r="I359" s="276"/>
      <c r="J359" s="41"/>
      <c r="K359" s="41"/>
      <c r="L359" s="45"/>
      <c r="M359" s="277"/>
      <c r="N359" s="278"/>
      <c r="O359" s="92"/>
      <c r="P359" s="92"/>
      <c r="Q359" s="92"/>
      <c r="R359" s="92"/>
      <c r="S359" s="92"/>
      <c r="T359" s="93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T359" s="18" t="s">
        <v>266</v>
      </c>
      <c r="AU359" s="18" t="s">
        <v>84</v>
      </c>
    </row>
    <row r="360" s="2" customFormat="1" ht="16.5" customHeight="1">
      <c r="A360" s="39"/>
      <c r="B360" s="40"/>
      <c r="C360" s="219" t="s">
        <v>921</v>
      </c>
      <c r="D360" s="219" t="s">
        <v>177</v>
      </c>
      <c r="E360" s="220" t="s">
        <v>5086</v>
      </c>
      <c r="F360" s="221" t="s">
        <v>5087</v>
      </c>
      <c r="G360" s="222" t="s">
        <v>2748</v>
      </c>
      <c r="H360" s="223">
        <v>6</v>
      </c>
      <c r="I360" s="224"/>
      <c r="J360" s="225">
        <f>ROUND(I360*H360,2)</f>
        <v>0</v>
      </c>
      <c r="K360" s="221" t="s">
        <v>1</v>
      </c>
      <c r="L360" s="45"/>
      <c r="M360" s="226" t="s">
        <v>1</v>
      </c>
      <c r="N360" s="227" t="s">
        <v>41</v>
      </c>
      <c r="O360" s="92"/>
      <c r="P360" s="228">
        <f>O360*H360</f>
        <v>0</v>
      </c>
      <c r="Q360" s="228">
        <v>0</v>
      </c>
      <c r="R360" s="228">
        <f>Q360*H360</f>
        <v>0</v>
      </c>
      <c r="S360" s="228">
        <v>0</v>
      </c>
      <c r="T360" s="229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30" t="s">
        <v>182</v>
      </c>
      <c r="AT360" s="230" t="s">
        <v>177</v>
      </c>
      <c r="AU360" s="230" t="s">
        <v>84</v>
      </c>
      <c r="AY360" s="18" t="s">
        <v>175</v>
      </c>
      <c r="BE360" s="231">
        <f>IF(N360="základní",J360,0)</f>
        <v>0</v>
      </c>
      <c r="BF360" s="231">
        <f>IF(N360="snížená",J360,0)</f>
        <v>0</v>
      </c>
      <c r="BG360" s="231">
        <f>IF(N360="zákl. přenesená",J360,0)</f>
        <v>0</v>
      </c>
      <c r="BH360" s="231">
        <f>IF(N360="sníž. přenesená",J360,0)</f>
        <v>0</v>
      </c>
      <c r="BI360" s="231">
        <f>IF(N360="nulová",J360,0)</f>
        <v>0</v>
      </c>
      <c r="BJ360" s="18" t="s">
        <v>84</v>
      </c>
      <c r="BK360" s="231">
        <f>ROUND(I360*H360,2)</f>
        <v>0</v>
      </c>
      <c r="BL360" s="18" t="s">
        <v>182</v>
      </c>
      <c r="BM360" s="230" t="s">
        <v>1703</v>
      </c>
    </row>
    <row r="361" s="2" customFormat="1">
      <c r="A361" s="39"/>
      <c r="B361" s="40"/>
      <c r="C361" s="41"/>
      <c r="D361" s="234" t="s">
        <v>266</v>
      </c>
      <c r="E361" s="41"/>
      <c r="F361" s="275" t="s">
        <v>4854</v>
      </c>
      <c r="G361" s="41"/>
      <c r="H361" s="41"/>
      <c r="I361" s="276"/>
      <c r="J361" s="41"/>
      <c r="K361" s="41"/>
      <c r="L361" s="45"/>
      <c r="M361" s="277"/>
      <c r="N361" s="278"/>
      <c r="O361" s="92"/>
      <c r="P361" s="92"/>
      <c r="Q361" s="92"/>
      <c r="R361" s="92"/>
      <c r="S361" s="92"/>
      <c r="T361" s="93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266</v>
      </c>
      <c r="AU361" s="18" t="s">
        <v>84</v>
      </c>
    </row>
    <row r="362" s="2" customFormat="1" ht="16.5" customHeight="1">
      <c r="A362" s="39"/>
      <c r="B362" s="40"/>
      <c r="C362" s="219" t="s">
        <v>935</v>
      </c>
      <c r="D362" s="219" t="s">
        <v>177</v>
      </c>
      <c r="E362" s="220" t="s">
        <v>5088</v>
      </c>
      <c r="F362" s="221" t="s">
        <v>5089</v>
      </c>
      <c r="G362" s="222" t="s">
        <v>2748</v>
      </c>
      <c r="H362" s="223">
        <v>1</v>
      </c>
      <c r="I362" s="224"/>
      <c r="J362" s="225">
        <f>ROUND(I362*H362,2)</f>
        <v>0</v>
      </c>
      <c r="K362" s="221" t="s">
        <v>1</v>
      </c>
      <c r="L362" s="45"/>
      <c r="M362" s="226" t="s">
        <v>1</v>
      </c>
      <c r="N362" s="227" t="s">
        <v>41</v>
      </c>
      <c r="O362" s="92"/>
      <c r="P362" s="228">
        <f>O362*H362</f>
        <v>0</v>
      </c>
      <c r="Q362" s="228">
        <v>0</v>
      </c>
      <c r="R362" s="228">
        <f>Q362*H362</f>
        <v>0</v>
      </c>
      <c r="S362" s="228">
        <v>0</v>
      </c>
      <c r="T362" s="229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30" t="s">
        <v>182</v>
      </c>
      <c r="AT362" s="230" t="s">
        <v>177</v>
      </c>
      <c r="AU362" s="230" t="s">
        <v>84</v>
      </c>
      <c r="AY362" s="18" t="s">
        <v>175</v>
      </c>
      <c r="BE362" s="231">
        <f>IF(N362="základní",J362,0)</f>
        <v>0</v>
      </c>
      <c r="BF362" s="231">
        <f>IF(N362="snížená",J362,0)</f>
        <v>0</v>
      </c>
      <c r="BG362" s="231">
        <f>IF(N362="zákl. přenesená",J362,0)</f>
        <v>0</v>
      </c>
      <c r="BH362" s="231">
        <f>IF(N362="sníž. přenesená",J362,0)</f>
        <v>0</v>
      </c>
      <c r="BI362" s="231">
        <f>IF(N362="nulová",J362,0)</f>
        <v>0</v>
      </c>
      <c r="BJ362" s="18" t="s">
        <v>84</v>
      </c>
      <c r="BK362" s="231">
        <f>ROUND(I362*H362,2)</f>
        <v>0</v>
      </c>
      <c r="BL362" s="18" t="s">
        <v>182</v>
      </c>
      <c r="BM362" s="230" t="s">
        <v>1711</v>
      </c>
    </row>
    <row r="363" s="2" customFormat="1">
      <c r="A363" s="39"/>
      <c r="B363" s="40"/>
      <c r="C363" s="41"/>
      <c r="D363" s="234" t="s">
        <v>266</v>
      </c>
      <c r="E363" s="41"/>
      <c r="F363" s="275" t="s">
        <v>4854</v>
      </c>
      <c r="G363" s="41"/>
      <c r="H363" s="41"/>
      <c r="I363" s="276"/>
      <c r="J363" s="41"/>
      <c r="K363" s="41"/>
      <c r="L363" s="45"/>
      <c r="M363" s="277"/>
      <c r="N363" s="278"/>
      <c r="O363" s="92"/>
      <c r="P363" s="92"/>
      <c r="Q363" s="92"/>
      <c r="R363" s="92"/>
      <c r="S363" s="92"/>
      <c r="T363" s="93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266</v>
      </c>
      <c r="AU363" s="18" t="s">
        <v>84</v>
      </c>
    </row>
    <row r="364" s="2" customFormat="1" ht="16.5" customHeight="1">
      <c r="A364" s="39"/>
      <c r="B364" s="40"/>
      <c r="C364" s="219" t="s">
        <v>943</v>
      </c>
      <c r="D364" s="219" t="s">
        <v>177</v>
      </c>
      <c r="E364" s="220" t="s">
        <v>5090</v>
      </c>
      <c r="F364" s="221" t="s">
        <v>5091</v>
      </c>
      <c r="G364" s="222" t="s">
        <v>2748</v>
      </c>
      <c r="H364" s="223">
        <v>1</v>
      </c>
      <c r="I364" s="224"/>
      <c r="J364" s="225">
        <f>ROUND(I364*H364,2)</f>
        <v>0</v>
      </c>
      <c r="K364" s="221" t="s">
        <v>1</v>
      </c>
      <c r="L364" s="45"/>
      <c r="M364" s="226" t="s">
        <v>1</v>
      </c>
      <c r="N364" s="227" t="s">
        <v>41</v>
      </c>
      <c r="O364" s="92"/>
      <c r="P364" s="228">
        <f>O364*H364</f>
        <v>0</v>
      </c>
      <c r="Q364" s="228">
        <v>0</v>
      </c>
      <c r="R364" s="228">
        <f>Q364*H364</f>
        <v>0</v>
      </c>
      <c r="S364" s="228">
        <v>0</v>
      </c>
      <c r="T364" s="229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0" t="s">
        <v>182</v>
      </c>
      <c r="AT364" s="230" t="s">
        <v>177</v>
      </c>
      <c r="AU364" s="230" t="s">
        <v>84</v>
      </c>
      <c r="AY364" s="18" t="s">
        <v>175</v>
      </c>
      <c r="BE364" s="231">
        <f>IF(N364="základní",J364,0)</f>
        <v>0</v>
      </c>
      <c r="BF364" s="231">
        <f>IF(N364="snížená",J364,0)</f>
        <v>0</v>
      </c>
      <c r="BG364" s="231">
        <f>IF(N364="zákl. přenesená",J364,0)</f>
        <v>0</v>
      </c>
      <c r="BH364" s="231">
        <f>IF(N364="sníž. přenesená",J364,0)</f>
        <v>0</v>
      </c>
      <c r="BI364" s="231">
        <f>IF(N364="nulová",J364,0)</f>
        <v>0</v>
      </c>
      <c r="BJ364" s="18" t="s">
        <v>84</v>
      </c>
      <c r="BK364" s="231">
        <f>ROUND(I364*H364,2)</f>
        <v>0</v>
      </c>
      <c r="BL364" s="18" t="s">
        <v>182</v>
      </c>
      <c r="BM364" s="230" t="s">
        <v>1719</v>
      </c>
    </row>
    <row r="365" s="2" customFormat="1">
      <c r="A365" s="39"/>
      <c r="B365" s="40"/>
      <c r="C365" s="41"/>
      <c r="D365" s="234" t="s">
        <v>266</v>
      </c>
      <c r="E365" s="41"/>
      <c r="F365" s="275" t="s">
        <v>4854</v>
      </c>
      <c r="G365" s="41"/>
      <c r="H365" s="41"/>
      <c r="I365" s="276"/>
      <c r="J365" s="41"/>
      <c r="K365" s="41"/>
      <c r="L365" s="45"/>
      <c r="M365" s="277"/>
      <c r="N365" s="278"/>
      <c r="O365" s="92"/>
      <c r="P365" s="92"/>
      <c r="Q365" s="92"/>
      <c r="R365" s="92"/>
      <c r="S365" s="92"/>
      <c r="T365" s="93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266</v>
      </c>
      <c r="AU365" s="18" t="s">
        <v>84</v>
      </c>
    </row>
    <row r="366" s="2" customFormat="1" ht="16.5" customHeight="1">
      <c r="A366" s="39"/>
      <c r="B366" s="40"/>
      <c r="C366" s="219" t="s">
        <v>948</v>
      </c>
      <c r="D366" s="219" t="s">
        <v>177</v>
      </c>
      <c r="E366" s="220" t="s">
        <v>5092</v>
      </c>
      <c r="F366" s="221" t="s">
        <v>5093</v>
      </c>
      <c r="G366" s="222" t="s">
        <v>2748</v>
      </c>
      <c r="H366" s="223">
        <v>4</v>
      </c>
      <c r="I366" s="224"/>
      <c r="J366" s="225">
        <f>ROUND(I366*H366,2)</f>
        <v>0</v>
      </c>
      <c r="K366" s="221" t="s">
        <v>1</v>
      </c>
      <c r="L366" s="45"/>
      <c r="M366" s="226" t="s">
        <v>1</v>
      </c>
      <c r="N366" s="227" t="s">
        <v>41</v>
      </c>
      <c r="O366" s="92"/>
      <c r="P366" s="228">
        <f>O366*H366</f>
        <v>0</v>
      </c>
      <c r="Q366" s="228">
        <v>0</v>
      </c>
      <c r="R366" s="228">
        <f>Q366*H366</f>
        <v>0</v>
      </c>
      <c r="S366" s="228">
        <v>0</v>
      </c>
      <c r="T366" s="229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30" t="s">
        <v>182</v>
      </c>
      <c r="AT366" s="230" t="s">
        <v>177</v>
      </c>
      <c r="AU366" s="230" t="s">
        <v>84</v>
      </c>
      <c r="AY366" s="18" t="s">
        <v>175</v>
      </c>
      <c r="BE366" s="231">
        <f>IF(N366="základní",J366,0)</f>
        <v>0</v>
      </c>
      <c r="BF366" s="231">
        <f>IF(N366="snížená",J366,0)</f>
        <v>0</v>
      </c>
      <c r="BG366" s="231">
        <f>IF(N366="zákl. přenesená",J366,0)</f>
        <v>0</v>
      </c>
      <c r="BH366" s="231">
        <f>IF(N366="sníž. přenesená",J366,0)</f>
        <v>0</v>
      </c>
      <c r="BI366" s="231">
        <f>IF(N366="nulová",J366,0)</f>
        <v>0</v>
      </c>
      <c r="BJ366" s="18" t="s">
        <v>84</v>
      </c>
      <c r="BK366" s="231">
        <f>ROUND(I366*H366,2)</f>
        <v>0</v>
      </c>
      <c r="BL366" s="18" t="s">
        <v>182</v>
      </c>
      <c r="BM366" s="230" t="s">
        <v>1729</v>
      </c>
    </row>
    <row r="367" s="2" customFormat="1">
      <c r="A367" s="39"/>
      <c r="B367" s="40"/>
      <c r="C367" s="41"/>
      <c r="D367" s="234" t="s">
        <v>266</v>
      </c>
      <c r="E367" s="41"/>
      <c r="F367" s="275" t="s">
        <v>4854</v>
      </c>
      <c r="G367" s="41"/>
      <c r="H367" s="41"/>
      <c r="I367" s="276"/>
      <c r="J367" s="41"/>
      <c r="K367" s="41"/>
      <c r="L367" s="45"/>
      <c r="M367" s="277"/>
      <c r="N367" s="278"/>
      <c r="O367" s="92"/>
      <c r="P367" s="92"/>
      <c r="Q367" s="92"/>
      <c r="R367" s="92"/>
      <c r="S367" s="92"/>
      <c r="T367" s="93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266</v>
      </c>
      <c r="AU367" s="18" t="s">
        <v>84</v>
      </c>
    </row>
    <row r="368" s="2" customFormat="1" ht="16.5" customHeight="1">
      <c r="A368" s="39"/>
      <c r="B368" s="40"/>
      <c r="C368" s="219" t="s">
        <v>953</v>
      </c>
      <c r="D368" s="219" t="s">
        <v>177</v>
      </c>
      <c r="E368" s="220" t="s">
        <v>5094</v>
      </c>
      <c r="F368" s="221" t="s">
        <v>5095</v>
      </c>
      <c r="G368" s="222" t="s">
        <v>2748</v>
      </c>
      <c r="H368" s="223">
        <v>1</v>
      </c>
      <c r="I368" s="224"/>
      <c r="J368" s="225">
        <f>ROUND(I368*H368,2)</f>
        <v>0</v>
      </c>
      <c r="K368" s="221" t="s">
        <v>1</v>
      </c>
      <c r="L368" s="45"/>
      <c r="M368" s="226" t="s">
        <v>1</v>
      </c>
      <c r="N368" s="227" t="s">
        <v>41</v>
      </c>
      <c r="O368" s="92"/>
      <c r="P368" s="228">
        <f>O368*H368</f>
        <v>0</v>
      </c>
      <c r="Q368" s="228">
        <v>0</v>
      </c>
      <c r="R368" s="228">
        <f>Q368*H368</f>
        <v>0</v>
      </c>
      <c r="S368" s="228">
        <v>0</v>
      </c>
      <c r="T368" s="229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30" t="s">
        <v>182</v>
      </c>
      <c r="AT368" s="230" t="s">
        <v>177</v>
      </c>
      <c r="AU368" s="230" t="s">
        <v>84</v>
      </c>
      <c r="AY368" s="18" t="s">
        <v>175</v>
      </c>
      <c r="BE368" s="231">
        <f>IF(N368="základní",J368,0)</f>
        <v>0</v>
      </c>
      <c r="BF368" s="231">
        <f>IF(N368="snížená",J368,0)</f>
        <v>0</v>
      </c>
      <c r="BG368" s="231">
        <f>IF(N368="zákl. přenesená",J368,0)</f>
        <v>0</v>
      </c>
      <c r="BH368" s="231">
        <f>IF(N368="sníž. přenesená",J368,0)</f>
        <v>0</v>
      </c>
      <c r="BI368" s="231">
        <f>IF(N368="nulová",J368,0)</f>
        <v>0</v>
      </c>
      <c r="BJ368" s="18" t="s">
        <v>84</v>
      </c>
      <c r="BK368" s="231">
        <f>ROUND(I368*H368,2)</f>
        <v>0</v>
      </c>
      <c r="BL368" s="18" t="s">
        <v>182</v>
      </c>
      <c r="BM368" s="230" t="s">
        <v>1742</v>
      </c>
    </row>
    <row r="369" s="2" customFormat="1">
      <c r="A369" s="39"/>
      <c r="B369" s="40"/>
      <c r="C369" s="41"/>
      <c r="D369" s="234" t="s">
        <v>266</v>
      </c>
      <c r="E369" s="41"/>
      <c r="F369" s="275" t="s">
        <v>4854</v>
      </c>
      <c r="G369" s="41"/>
      <c r="H369" s="41"/>
      <c r="I369" s="276"/>
      <c r="J369" s="41"/>
      <c r="K369" s="41"/>
      <c r="L369" s="45"/>
      <c r="M369" s="277"/>
      <c r="N369" s="278"/>
      <c r="O369" s="92"/>
      <c r="P369" s="92"/>
      <c r="Q369" s="92"/>
      <c r="R369" s="92"/>
      <c r="S369" s="92"/>
      <c r="T369" s="93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266</v>
      </c>
      <c r="AU369" s="18" t="s">
        <v>84</v>
      </c>
    </row>
    <row r="370" s="2" customFormat="1" ht="16.5" customHeight="1">
      <c r="A370" s="39"/>
      <c r="B370" s="40"/>
      <c r="C370" s="219" t="s">
        <v>959</v>
      </c>
      <c r="D370" s="219" t="s">
        <v>177</v>
      </c>
      <c r="E370" s="220" t="s">
        <v>5096</v>
      </c>
      <c r="F370" s="221" t="s">
        <v>5097</v>
      </c>
      <c r="G370" s="222" t="s">
        <v>2748</v>
      </c>
      <c r="H370" s="223">
        <v>1</v>
      </c>
      <c r="I370" s="224"/>
      <c r="J370" s="225">
        <f>ROUND(I370*H370,2)</f>
        <v>0</v>
      </c>
      <c r="K370" s="221" t="s">
        <v>1</v>
      </c>
      <c r="L370" s="45"/>
      <c r="M370" s="226" t="s">
        <v>1</v>
      </c>
      <c r="N370" s="227" t="s">
        <v>41</v>
      </c>
      <c r="O370" s="92"/>
      <c r="P370" s="228">
        <f>O370*H370</f>
        <v>0</v>
      </c>
      <c r="Q370" s="228">
        <v>0</v>
      </c>
      <c r="R370" s="228">
        <f>Q370*H370</f>
        <v>0</v>
      </c>
      <c r="S370" s="228">
        <v>0</v>
      </c>
      <c r="T370" s="229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0" t="s">
        <v>182</v>
      </c>
      <c r="AT370" s="230" t="s">
        <v>177</v>
      </c>
      <c r="AU370" s="230" t="s">
        <v>84</v>
      </c>
      <c r="AY370" s="18" t="s">
        <v>175</v>
      </c>
      <c r="BE370" s="231">
        <f>IF(N370="základní",J370,0)</f>
        <v>0</v>
      </c>
      <c r="BF370" s="231">
        <f>IF(N370="snížená",J370,0)</f>
        <v>0</v>
      </c>
      <c r="BG370" s="231">
        <f>IF(N370="zákl. přenesená",J370,0)</f>
        <v>0</v>
      </c>
      <c r="BH370" s="231">
        <f>IF(N370="sníž. přenesená",J370,0)</f>
        <v>0</v>
      </c>
      <c r="BI370" s="231">
        <f>IF(N370="nulová",J370,0)</f>
        <v>0</v>
      </c>
      <c r="BJ370" s="18" t="s">
        <v>84</v>
      </c>
      <c r="BK370" s="231">
        <f>ROUND(I370*H370,2)</f>
        <v>0</v>
      </c>
      <c r="BL370" s="18" t="s">
        <v>182</v>
      </c>
      <c r="BM370" s="230" t="s">
        <v>1759</v>
      </c>
    </row>
    <row r="371" s="2" customFormat="1">
      <c r="A371" s="39"/>
      <c r="B371" s="40"/>
      <c r="C371" s="41"/>
      <c r="D371" s="234" t="s">
        <v>266</v>
      </c>
      <c r="E371" s="41"/>
      <c r="F371" s="275" t="s">
        <v>4854</v>
      </c>
      <c r="G371" s="41"/>
      <c r="H371" s="41"/>
      <c r="I371" s="276"/>
      <c r="J371" s="41"/>
      <c r="K371" s="41"/>
      <c r="L371" s="45"/>
      <c r="M371" s="277"/>
      <c r="N371" s="278"/>
      <c r="O371" s="92"/>
      <c r="P371" s="92"/>
      <c r="Q371" s="92"/>
      <c r="R371" s="92"/>
      <c r="S371" s="92"/>
      <c r="T371" s="93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T371" s="18" t="s">
        <v>266</v>
      </c>
      <c r="AU371" s="18" t="s">
        <v>84</v>
      </c>
    </row>
    <row r="372" s="2" customFormat="1" ht="16.5" customHeight="1">
      <c r="A372" s="39"/>
      <c r="B372" s="40"/>
      <c r="C372" s="219" t="s">
        <v>965</v>
      </c>
      <c r="D372" s="219" t="s">
        <v>177</v>
      </c>
      <c r="E372" s="220" t="s">
        <v>5098</v>
      </c>
      <c r="F372" s="221" t="s">
        <v>5099</v>
      </c>
      <c r="G372" s="222" t="s">
        <v>2748</v>
      </c>
      <c r="H372" s="223">
        <v>1</v>
      </c>
      <c r="I372" s="224"/>
      <c r="J372" s="225">
        <f>ROUND(I372*H372,2)</f>
        <v>0</v>
      </c>
      <c r="K372" s="221" t="s">
        <v>1</v>
      </c>
      <c r="L372" s="45"/>
      <c r="M372" s="226" t="s">
        <v>1</v>
      </c>
      <c r="N372" s="227" t="s">
        <v>41</v>
      </c>
      <c r="O372" s="92"/>
      <c r="P372" s="228">
        <f>O372*H372</f>
        <v>0</v>
      </c>
      <c r="Q372" s="228">
        <v>0</v>
      </c>
      <c r="R372" s="228">
        <f>Q372*H372</f>
        <v>0</v>
      </c>
      <c r="S372" s="228">
        <v>0</v>
      </c>
      <c r="T372" s="229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30" t="s">
        <v>182</v>
      </c>
      <c r="AT372" s="230" t="s">
        <v>177</v>
      </c>
      <c r="AU372" s="230" t="s">
        <v>84</v>
      </c>
      <c r="AY372" s="18" t="s">
        <v>175</v>
      </c>
      <c r="BE372" s="231">
        <f>IF(N372="základní",J372,0)</f>
        <v>0</v>
      </c>
      <c r="BF372" s="231">
        <f>IF(N372="snížená",J372,0)</f>
        <v>0</v>
      </c>
      <c r="BG372" s="231">
        <f>IF(N372="zákl. přenesená",J372,0)</f>
        <v>0</v>
      </c>
      <c r="BH372" s="231">
        <f>IF(N372="sníž. přenesená",J372,0)</f>
        <v>0</v>
      </c>
      <c r="BI372" s="231">
        <f>IF(N372="nulová",J372,0)</f>
        <v>0</v>
      </c>
      <c r="BJ372" s="18" t="s">
        <v>84</v>
      </c>
      <c r="BK372" s="231">
        <f>ROUND(I372*H372,2)</f>
        <v>0</v>
      </c>
      <c r="BL372" s="18" t="s">
        <v>182</v>
      </c>
      <c r="BM372" s="230" t="s">
        <v>1770</v>
      </c>
    </row>
    <row r="373" s="2" customFormat="1">
      <c r="A373" s="39"/>
      <c r="B373" s="40"/>
      <c r="C373" s="41"/>
      <c r="D373" s="234" t="s">
        <v>266</v>
      </c>
      <c r="E373" s="41"/>
      <c r="F373" s="275" t="s">
        <v>4854</v>
      </c>
      <c r="G373" s="41"/>
      <c r="H373" s="41"/>
      <c r="I373" s="276"/>
      <c r="J373" s="41"/>
      <c r="K373" s="41"/>
      <c r="L373" s="45"/>
      <c r="M373" s="277"/>
      <c r="N373" s="278"/>
      <c r="O373" s="92"/>
      <c r="P373" s="92"/>
      <c r="Q373" s="92"/>
      <c r="R373" s="92"/>
      <c r="S373" s="92"/>
      <c r="T373" s="93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266</v>
      </c>
      <c r="AU373" s="18" t="s">
        <v>84</v>
      </c>
    </row>
    <row r="374" s="2" customFormat="1" ht="16.5" customHeight="1">
      <c r="A374" s="39"/>
      <c r="B374" s="40"/>
      <c r="C374" s="219" t="s">
        <v>973</v>
      </c>
      <c r="D374" s="219" t="s">
        <v>177</v>
      </c>
      <c r="E374" s="220" t="s">
        <v>5100</v>
      </c>
      <c r="F374" s="221" t="s">
        <v>5101</v>
      </c>
      <c r="G374" s="222" t="s">
        <v>2748</v>
      </c>
      <c r="H374" s="223">
        <v>1</v>
      </c>
      <c r="I374" s="224"/>
      <c r="J374" s="225">
        <f>ROUND(I374*H374,2)</f>
        <v>0</v>
      </c>
      <c r="K374" s="221" t="s">
        <v>1</v>
      </c>
      <c r="L374" s="45"/>
      <c r="M374" s="226" t="s">
        <v>1</v>
      </c>
      <c r="N374" s="227" t="s">
        <v>41</v>
      </c>
      <c r="O374" s="92"/>
      <c r="P374" s="228">
        <f>O374*H374</f>
        <v>0</v>
      </c>
      <c r="Q374" s="228">
        <v>0</v>
      </c>
      <c r="R374" s="228">
        <f>Q374*H374</f>
        <v>0</v>
      </c>
      <c r="S374" s="228">
        <v>0</v>
      </c>
      <c r="T374" s="229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0" t="s">
        <v>182</v>
      </c>
      <c r="AT374" s="230" t="s">
        <v>177</v>
      </c>
      <c r="AU374" s="230" t="s">
        <v>84</v>
      </c>
      <c r="AY374" s="18" t="s">
        <v>175</v>
      </c>
      <c r="BE374" s="231">
        <f>IF(N374="základní",J374,0)</f>
        <v>0</v>
      </c>
      <c r="BF374" s="231">
        <f>IF(N374="snížená",J374,0)</f>
        <v>0</v>
      </c>
      <c r="BG374" s="231">
        <f>IF(N374="zákl. přenesená",J374,0)</f>
        <v>0</v>
      </c>
      <c r="BH374" s="231">
        <f>IF(N374="sníž. přenesená",J374,0)</f>
        <v>0</v>
      </c>
      <c r="BI374" s="231">
        <f>IF(N374="nulová",J374,0)</f>
        <v>0</v>
      </c>
      <c r="BJ374" s="18" t="s">
        <v>84</v>
      </c>
      <c r="BK374" s="231">
        <f>ROUND(I374*H374,2)</f>
        <v>0</v>
      </c>
      <c r="BL374" s="18" t="s">
        <v>182</v>
      </c>
      <c r="BM374" s="230" t="s">
        <v>1783</v>
      </c>
    </row>
    <row r="375" s="2" customFormat="1">
      <c r="A375" s="39"/>
      <c r="B375" s="40"/>
      <c r="C375" s="41"/>
      <c r="D375" s="234" t="s">
        <v>266</v>
      </c>
      <c r="E375" s="41"/>
      <c r="F375" s="275" t="s">
        <v>4854</v>
      </c>
      <c r="G375" s="41"/>
      <c r="H375" s="41"/>
      <c r="I375" s="276"/>
      <c r="J375" s="41"/>
      <c r="K375" s="41"/>
      <c r="L375" s="45"/>
      <c r="M375" s="277"/>
      <c r="N375" s="278"/>
      <c r="O375" s="92"/>
      <c r="P375" s="92"/>
      <c r="Q375" s="92"/>
      <c r="R375" s="92"/>
      <c r="S375" s="92"/>
      <c r="T375" s="93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266</v>
      </c>
      <c r="AU375" s="18" t="s">
        <v>84</v>
      </c>
    </row>
    <row r="376" s="2" customFormat="1" ht="16.5" customHeight="1">
      <c r="A376" s="39"/>
      <c r="B376" s="40"/>
      <c r="C376" s="219" t="s">
        <v>979</v>
      </c>
      <c r="D376" s="219" t="s">
        <v>177</v>
      </c>
      <c r="E376" s="220" t="s">
        <v>5102</v>
      </c>
      <c r="F376" s="221" t="s">
        <v>5103</v>
      </c>
      <c r="G376" s="222" t="s">
        <v>1</v>
      </c>
      <c r="H376" s="223">
        <v>1</v>
      </c>
      <c r="I376" s="224"/>
      <c r="J376" s="225">
        <f>ROUND(I376*H376,2)</f>
        <v>0</v>
      </c>
      <c r="K376" s="221" t="s">
        <v>1</v>
      </c>
      <c r="L376" s="45"/>
      <c r="M376" s="226" t="s">
        <v>1</v>
      </c>
      <c r="N376" s="227" t="s">
        <v>41</v>
      </c>
      <c r="O376" s="92"/>
      <c r="P376" s="228">
        <f>O376*H376</f>
        <v>0</v>
      </c>
      <c r="Q376" s="228">
        <v>0</v>
      </c>
      <c r="R376" s="228">
        <f>Q376*H376</f>
        <v>0</v>
      </c>
      <c r="S376" s="228">
        <v>0</v>
      </c>
      <c r="T376" s="229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0" t="s">
        <v>182</v>
      </c>
      <c r="AT376" s="230" t="s">
        <v>177</v>
      </c>
      <c r="AU376" s="230" t="s">
        <v>84</v>
      </c>
      <c r="AY376" s="18" t="s">
        <v>175</v>
      </c>
      <c r="BE376" s="231">
        <f>IF(N376="základní",J376,0)</f>
        <v>0</v>
      </c>
      <c r="BF376" s="231">
        <f>IF(N376="snížená",J376,0)</f>
        <v>0</v>
      </c>
      <c r="BG376" s="231">
        <f>IF(N376="zákl. přenesená",J376,0)</f>
        <v>0</v>
      </c>
      <c r="BH376" s="231">
        <f>IF(N376="sníž. přenesená",J376,0)</f>
        <v>0</v>
      </c>
      <c r="BI376" s="231">
        <f>IF(N376="nulová",J376,0)</f>
        <v>0</v>
      </c>
      <c r="BJ376" s="18" t="s">
        <v>84</v>
      </c>
      <c r="BK376" s="231">
        <f>ROUND(I376*H376,2)</f>
        <v>0</v>
      </c>
      <c r="BL376" s="18" t="s">
        <v>182</v>
      </c>
      <c r="BM376" s="230" t="s">
        <v>1791</v>
      </c>
    </row>
    <row r="377" s="2" customFormat="1">
      <c r="A377" s="39"/>
      <c r="B377" s="40"/>
      <c r="C377" s="41"/>
      <c r="D377" s="234" t="s">
        <v>266</v>
      </c>
      <c r="E377" s="41"/>
      <c r="F377" s="275" t="s">
        <v>4854</v>
      </c>
      <c r="G377" s="41"/>
      <c r="H377" s="41"/>
      <c r="I377" s="276"/>
      <c r="J377" s="41"/>
      <c r="K377" s="41"/>
      <c r="L377" s="45"/>
      <c r="M377" s="277"/>
      <c r="N377" s="278"/>
      <c r="O377" s="92"/>
      <c r="P377" s="92"/>
      <c r="Q377" s="92"/>
      <c r="R377" s="92"/>
      <c r="S377" s="92"/>
      <c r="T377" s="93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266</v>
      </c>
      <c r="AU377" s="18" t="s">
        <v>84</v>
      </c>
    </row>
    <row r="378" s="2" customFormat="1" ht="21.75" customHeight="1">
      <c r="A378" s="39"/>
      <c r="B378" s="40"/>
      <c r="C378" s="219" t="s">
        <v>995</v>
      </c>
      <c r="D378" s="219" t="s">
        <v>177</v>
      </c>
      <c r="E378" s="220" t="s">
        <v>5104</v>
      </c>
      <c r="F378" s="221" t="s">
        <v>5105</v>
      </c>
      <c r="G378" s="222" t="s">
        <v>2748</v>
      </c>
      <c r="H378" s="223">
        <v>8</v>
      </c>
      <c r="I378" s="224"/>
      <c r="J378" s="225">
        <f>ROUND(I378*H378,2)</f>
        <v>0</v>
      </c>
      <c r="K378" s="221" t="s">
        <v>1</v>
      </c>
      <c r="L378" s="45"/>
      <c r="M378" s="226" t="s">
        <v>1</v>
      </c>
      <c r="N378" s="227" t="s">
        <v>41</v>
      </c>
      <c r="O378" s="92"/>
      <c r="P378" s="228">
        <f>O378*H378</f>
        <v>0</v>
      </c>
      <c r="Q378" s="228">
        <v>0</v>
      </c>
      <c r="R378" s="228">
        <f>Q378*H378</f>
        <v>0</v>
      </c>
      <c r="S378" s="228">
        <v>0</v>
      </c>
      <c r="T378" s="229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0" t="s">
        <v>182</v>
      </c>
      <c r="AT378" s="230" t="s">
        <v>177</v>
      </c>
      <c r="AU378" s="230" t="s">
        <v>84</v>
      </c>
      <c r="AY378" s="18" t="s">
        <v>175</v>
      </c>
      <c r="BE378" s="231">
        <f>IF(N378="základní",J378,0)</f>
        <v>0</v>
      </c>
      <c r="BF378" s="231">
        <f>IF(N378="snížená",J378,0)</f>
        <v>0</v>
      </c>
      <c r="BG378" s="231">
        <f>IF(N378="zákl. přenesená",J378,0)</f>
        <v>0</v>
      </c>
      <c r="BH378" s="231">
        <f>IF(N378="sníž. přenesená",J378,0)</f>
        <v>0</v>
      </c>
      <c r="BI378" s="231">
        <f>IF(N378="nulová",J378,0)</f>
        <v>0</v>
      </c>
      <c r="BJ378" s="18" t="s">
        <v>84</v>
      </c>
      <c r="BK378" s="231">
        <f>ROUND(I378*H378,2)</f>
        <v>0</v>
      </c>
      <c r="BL378" s="18" t="s">
        <v>182</v>
      </c>
      <c r="BM378" s="230" t="s">
        <v>1799</v>
      </c>
    </row>
    <row r="379" s="2" customFormat="1">
      <c r="A379" s="39"/>
      <c r="B379" s="40"/>
      <c r="C379" s="41"/>
      <c r="D379" s="234" t="s">
        <v>266</v>
      </c>
      <c r="E379" s="41"/>
      <c r="F379" s="275" t="s">
        <v>4854</v>
      </c>
      <c r="G379" s="41"/>
      <c r="H379" s="41"/>
      <c r="I379" s="276"/>
      <c r="J379" s="41"/>
      <c r="K379" s="41"/>
      <c r="L379" s="45"/>
      <c r="M379" s="277"/>
      <c r="N379" s="278"/>
      <c r="O379" s="92"/>
      <c r="P379" s="92"/>
      <c r="Q379" s="92"/>
      <c r="R379" s="92"/>
      <c r="S379" s="92"/>
      <c r="T379" s="93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T379" s="18" t="s">
        <v>266</v>
      </c>
      <c r="AU379" s="18" t="s">
        <v>84</v>
      </c>
    </row>
    <row r="380" s="2" customFormat="1" ht="21.75" customHeight="1">
      <c r="A380" s="39"/>
      <c r="B380" s="40"/>
      <c r="C380" s="219" t="s">
        <v>999</v>
      </c>
      <c r="D380" s="219" t="s">
        <v>177</v>
      </c>
      <c r="E380" s="220" t="s">
        <v>5106</v>
      </c>
      <c r="F380" s="221" t="s">
        <v>5107</v>
      </c>
      <c r="G380" s="222" t="s">
        <v>2748</v>
      </c>
      <c r="H380" s="223">
        <v>8</v>
      </c>
      <c r="I380" s="224"/>
      <c r="J380" s="225">
        <f>ROUND(I380*H380,2)</f>
        <v>0</v>
      </c>
      <c r="K380" s="221" t="s">
        <v>1</v>
      </c>
      <c r="L380" s="45"/>
      <c r="M380" s="226" t="s">
        <v>1</v>
      </c>
      <c r="N380" s="227" t="s">
        <v>41</v>
      </c>
      <c r="O380" s="92"/>
      <c r="P380" s="228">
        <f>O380*H380</f>
        <v>0</v>
      </c>
      <c r="Q380" s="228">
        <v>0</v>
      </c>
      <c r="R380" s="228">
        <f>Q380*H380</f>
        <v>0</v>
      </c>
      <c r="S380" s="228">
        <v>0</v>
      </c>
      <c r="T380" s="229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30" t="s">
        <v>182</v>
      </c>
      <c r="AT380" s="230" t="s">
        <v>177</v>
      </c>
      <c r="AU380" s="230" t="s">
        <v>84</v>
      </c>
      <c r="AY380" s="18" t="s">
        <v>175</v>
      </c>
      <c r="BE380" s="231">
        <f>IF(N380="základní",J380,0)</f>
        <v>0</v>
      </c>
      <c r="BF380" s="231">
        <f>IF(N380="snížená",J380,0)</f>
        <v>0</v>
      </c>
      <c r="BG380" s="231">
        <f>IF(N380="zákl. přenesená",J380,0)</f>
        <v>0</v>
      </c>
      <c r="BH380" s="231">
        <f>IF(N380="sníž. přenesená",J380,0)</f>
        <v>0</v>
      </c>
      <c r="BI380" s="231">
        <f>IF(N380="nulová",J380,0)</f>
        <v>0</v>
      </c>
      <c r="BJ380" s="18" t="s">
        <v>84</v>
      </c>
      <c r="BK380" s="231">
        <f>ROUND(I380*H380,2)</f>
        <v>0</v>
      </c>
      <c r="BL380" s="18" t="s">
        <v>182</v>
      </c>
      <c r="BM380" s="230" t="s">
        <v>1807</v>
      </c>
    </row>
    <row r="381" s="2" customFormat="1">
      <c r="A381" s="39"/>
      <c r="B381" s="40"/>
      <c r="C381" s="41"/>
      <c r="D381" s="234" t="s">
        <v>266</v>
      </c>
      <c r="E381" s="41"/>
      <c r="F381" s="275" t="s">
        <v>4854</v>
      </c>
      <c r="G381" s="41"/>
      <c r="H381" s="41"/>
      <c r="I381" s="276"/>
      <c r="J381" s="41"/>
      <c r="K381" s="41"/>
      <c r="L381" s="45"/>
      <c r="M381" s="277"/>
      <c r="N381" s="278"/>
      <c r="O381" s="92"/>
      <c r="P381" s="92"/>
      <c r="Q381" s="92"/>
      <c r="R381" s="92"/>
      <c r="S381" s="92"/>
      <c r="T381" s="93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266</v>
      </c>
      <c r="AU381" s="18" t="s">
        <v>84</v>
      </c>
    </row>
    <row r="382" s="2" customFormat="1" ht="16.5" customHeight="1">
      <c r="A382" s="39"/>
      <c r="B382" s="40"/>
      <c r="C382" s="219" t="s">
        <v>1015</v>
      </c>
      <c r="D382" s="219" t="s">
        <v>177</v>
      </c>
      <c r="E382" s="220" t="s">
        <v>5108</v>
      </c>
      <c r="F382" s="221" t="s">
        <v>5109</v>
      </c>
      <c r="G382" s="222" t="s">
        <v>2748</v>
      </c>
      <c r="H382" s="223">
        <v>1</v>
      </c>
      <c r="I382" s="224"/>
      <c r="J382" s="225">
        <f>ROUND(I382*H382,2)</f>
        <v>0</v>
      </c>
      <c r="K382" s="221" t="s">
        <v>1</v>
      </c>
      <c r="L382" s="45"/>
      <c r="M382" s="226" t="s">
        <v>1</v>
      </c>
      <c r="N382" s="227" t="s">
        <v>41</v>
      </c>
      <c r="O382" s="92"/>
      <c r="P382" s="228">
        <f>O382*H382</f>
        <v>0</v>
      </c>
      <c r="Q382" s="228">
        <v>0</v>
      </c>
      <c r="R382" s="228">
        <f>Q382*H382</f>
        <v>0</v>
      </c>
      <c r="S382" s="228">
        <v>0</v>
      </c>
      <c r="T382" s="229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30" t="s">
        <v>182</v>
      </c>
      <c r="AT382" s="230" t="s">
        <v>177</v>
      </c>
      <c r="AU382" s="230" t="s">
        <v>84</v>
      </c>
      <c r="AY382" s="18" t="s">
        <v>175</v>
      </c>
      <c r="BE382" s="231">
        <f>IF(N382="základní",J382,0)</f>
        <v>0</v>
      </c>
      <c r="BF382" s="231">
        <f>IF(N382="snížená",J382,0)</f>
        <v>0</v>
      </c>
      <c r="BG382" s="231">
        <f>IF(N382="zákl. přenesená",J382,0)</f>
        <v>0</v>
      </c>
      <c r="BH382" s="231">
        <f>IF(N382="sníž. přenesená",J382,0)</f>
        <v>0</v>
      </c>
      <c r="BI382" s="231">
        <f>IF(N382="nulová",J382,0)</f>
        <v>0</v>
      </c>
      <c r="BJ382" s="18" t="s">
        <v>84</v>
      </c>
      <c r="BK382" s="231">
        <f>ROUND(I382*H382,2)</f>
        <v>0</v>
      </c>
      <c r="BL382" s="18" t="s">
        <v>182</v>
      </c>
      <c r="BM382" s="230" t="s">
        <v>1815</v>
      </c>
    </row>
    <row r="383" s="2" customFormat="1">
      <c r="A383" s="39"/>
      <c r="B383" s="40"/>
      <c r="C383" s="41"/>
      <c r="D383" s="234" t="s">
        <v>266</v>
      </c>
      <c r="E383" s="41"/>
      <c r="F383" s="275" t="s">
        <v>4854</v>
      </c>
      <c r="G383" s="41"/>
      <c r="H383" s="41"/>
      <c r="I383" s="276"/>
      <c r="J383" s="41"/>
      <c r="K383" s="41"/>
      <c r="L383" s="45"/>
      <c r="M383" s="277"/>
      <c r="N383" s="278"/>
      <c r="O383" s="92"/>
      <c r="P383" s="92"/>
      <c r="Q383" s="92"/>
      <c r="R383" s="92"/>
      <c r="S383" s="92"/>
      <c r="T383" s="93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T383" s="18" t="s">
        <v>266</v>
      </c>
      <c r="AU383" s="18" t="s">
        <v>84</v>
      </c>
    </row>
    <row r="384" s="2" customFormat="1" ht="24.15" customHeight="1">
      <c r="A384" s="39"/>
      <c r="B384" s="40"/>
      <c r="C384" s="219" t="s">
        <v>1020</v>
      </c>
      <c r="D384" s="219" t="s">
        <v>177</v>
      </c>
      <c r="E384" s="220" t="s">
        <v>5110</v>
      </c>
      <c r="F384" s="221" t="s">
        <v>5111</v>
      </c>
      <c r="G384" s="222" t="s">
        <v>2748</v>
      </c>
      <c r="H384" s="223">
        <v>1</v>
      </c>
      <c r="I384" s="224"/>
      <c r="J384" s="225">
        <f>ROUND(I384*H384,2)</f>
        <v>0</v>
      </c>
      <c r="K384" s="221" t="s">
        <v>1</v>
      </c>
      <c r="L384" s="45"/>
      <c r="M384" s="226" t="s">
        <v>1</v>
      </c>
      <c r="N384" s="227" t="s">
        <v>41</v>
      </c>
      <c r="O384" s="92"/>
      <c r="P384" s="228">
        <f>O384*H384</f>
        <v>0</v>
      </c>
      <c r="Q384" s="228">
        <v>0</v>
      </c>
      <c r="R384" s="228">
        <f>Q384*H384</f>
        <v>0</v>
      </c>
      <c r="S384" s="228">
        <v>0</v>
      </c>
      <c r="T384" s="229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30" t="s">
        <v>182</v>
      </c>
      <c r="AT384" s="230" t="s">
        <v>177</v>
      </c>
      <c r="AU384" s="230" t="s">
        <v>84</v>
      </c>
      <c r="AY384" s="18" t="s">
        <v>175</v>
      </c>
      <c r="BE384" s="231">
        <f>IF(N384="základní",J384,0)</f>
        <v>0</v>
      </c>
      <c r="BF384" s="231">
        <f>IF(N384="snížená",J384,0)</f>
        <v>0</v>
      </c>
      <c r="BG384" s="231">
        <f>IF(N384="zákl. přenesená",J384,0)</f>
        <v>0</v>
      </c>
      <c r="BH384" s="231">
        <f>IF(N384="sníž. přenesená",J384,0)</f>
        <v>0</v>
      </c>
      <c r="BI384" s="231">
        <f>IF(N384="nulová",J384,0)</f>
        <v>0</v>
      </c>
      <c r="BJ384" s="18" t="s">
        <v>84</v>
      </c>
      <c r="BK384" s="231">
        <f>ROUND(I384*H384,2)</f>
        <v>0</v>
      </c>
      <c r="BL384" s="18" t="s">
        <v>182</v>
      </c>
      <c r="BM384" s="230" t="s">
        <v>1823</v>
      </c>
    </row>
    <row r="385" s="2" customFormat="1">
      <c r="A385" s="39"/>
      <c r="B385" s="40"/>
      <c r="C385" s="41"/>
      <c r="D385" s="234" t="s">
        <v>266</v>
      </c>
      <c r="E385" s="41"/>
      <c r="F385" s="275" t="s">
        <v>4854</v>
      </c>
      <c r="G385" s="41"/>
      <c r="H385" s="41"/>
      <c r="I385" s="276"/>
      <c r="J385" s="41"/>
      <c r="K385" s="41"/>
      <c r="L385" s="45"/>
      <c r="M385" s="277"/>
      <c r="N385" s="278"/>
      <c r="O385" s="92"/>
      <c r="P385" s="92"/>
      <c r="Q385" s="92"/>
      <c r="R385" s="92"/>
      <c r="S385" s="92"/>
      <c r="T385" s="93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T385" s="18" t="s">
        <v>266</v>
      </c>
      <c r="AU385" s="18" t="s">
        <v>84</v>
      </c>
    </row>
    <row r="386" s="2" customFormat="1" ht="16.5" customHeight="1">
      <c r="A386" s="39"/>
      <c r="B386" s="40"/>
      <c r="C386" s="219" t="s">
        <v>1025</v>
      </c>
      <c r="D386" s="219" t="s">
        <v>177</v>
      </c>
      <c r="E386" s="220" t="s">
        <v>5112</v>
      </c>
      <c r="F386" s="221" t="s">
        <v>5113</v>
      </c>
      <c r="G386" s="222" t="s">
        <v>2748</v>
      </c>
      <c r="H386" s="223">
        <v>1</v>
      </c>
      <c r="I386" s="224"/>
      <c r="J386" s="225">
        <f>ROUND(I386*H386,2)</f>
        <v>0</v>
      </c>
      <c r="K386" s="221" t="s">
        <v>1</v>
      </c>
      <c r="L386" s="45"/>
      <c r="M386" s="226" t="s">
        <v>1</v>
      </c>
      <c r="N386" s="227" t="s">
        <v>41</v>
      </c>
      <c r="O386" s="92"/>
      <c r="P386" s="228">
        <f>O386*H386</f>
        <v>0</v>
      </c>
      <c r="Q386" s="228">
        <v>0</v>
      </c>
      <c r="R386" s="228">
        <f>Q386*H386</f>
        <v>0</v>
      </c>
      <c r="S386" s="228">
        <v>0</v>
      </c>
      <c r="T386" s="229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30" t="s">
        <v>182</v>
      </c>
      <c r="AT386" s="230" t="s">
        <v>177</v>
      </c>
      <c r="AU386" s="230" t="s">
        <v>84</v>
      </c>
      <c r="AY386" s="18" t="s">
        <v>175</v>
      </c>
      <c r="BE386" s="231">
        <f>IF(N386="základní",J386,0)</f>
        <v>0</v>
      </c>
      <c r="BF386" s="231">
        <f>IF(N386="snížená",J386,0)</f>
        <v>0</v>
      </c>
      <c r="BG386" s="231">
        <f>IF(N386="zákl. přenesená",J386,0)</f>
        <v>0</v>
      </c>
      <c r="BH386" s="231">
        <f>IF(N386="sníž. přenesená",J386,0)</f>
        <v>0</v>
      </c>
      <c r="BI386" s="231">
        <f>IF(N386="nulová",J386,0)</f>
        <v>0</v>
      </c>
      <c r="BJ386" s="18" t="s">
        <v>84</v>
      </c>
      <c r="BK386" s="231">
        <f>ROUND(I386*H386,2)</f>
        <v>0</v>
      </c>
      <c r="BL386" s="18" t="s">
        <v>182</v>
      </c>
      <c r="BM386" s="230" t="s">
        <v>1831</v>
      </c>
    </row>
    <row r="387" s="2" customFormat="1">
      <c r="A387" s="39"/>
      <c r="B387" s="40"/>
      <c r="C387" s="41"/>
      <c r="D387" s="234" t="s">
        <v>266</v>
      </c>
      <c r="E387" s="41"/>
      <c r="F387" s="275" t="s">
        <v>4854</v>
      </c>
      <c r="G387" s="41"/>
      <c r="H387" s="41"/>
      <c r="I387" s="276"/>
      <c r="J387" s="41"/>
      <c r="K387" s="41"/>
      <c r="L387" s="45"/>
      <c r="M387" s="277"/>
      <c r="N387" s="278"/>
      <c r="O387" s="92"/>
      <c r="P387" s="92"/>
      <c r="Q387" s="92"/>
      <c r="R387" s="92"/>
      <c r="S387" s="92"/>
      <c r="T387" s="93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266</v>
      </c>
      <c r="AU387" s="18" t="s">
        <v>84</v>
      </c>
    </row>
    <row r="388" s="2" customFormat="1" ht="16.5" customHeight="1">
      <c r="A388" s="39"/>
      <c r="B388" s="40"/>
      <c r="C388" s="219" t="s">
        <v>1054</v>
      </c>
      <c r="D388" s="219" t="s">
        <v>177</v>
      </c>
      <c r="E388" s="220" t="s">
        <v>5114</v>
      </c>
      <c r="F388" s="221" t="s">
        <v>5115</v>
      </c>
      <c r="G388" s="222" t="s">
        <v>2748</v>
      </c>
      <c r="H388" s="223">
        <v>1</v>
      </c>
      <c r="I388" s="224"/>
      <c r="J388" s="225">
        <f>ROUND(I388*H388,2)</f>
        <v>0</v>
      </c>
      <c r="K388" s="221" t="s">
        <v>1</v>
      </c>
      <c r="L388" s="45"/>
      <c r="M388" s="226" t="s">
        <v>1</v>
      </c>
      <c r="N388" s="227" t="s">
        <v>41</v>
      </c>
      <c r="O388" s="92"/>
      <c r="P388" s="228">
        <f>O388*H388</f>
        <v>0</v>
      </c>
      <c r="Q388" s="228">
        <v>0</v>
      </c>
      <c r="R388" s="228">
        <f>Q388*H388</f>
        <v>0</v>
      </c>
      <c r="S388" s="228">
        <v>0</v>
      </c>
      <c r="T388" s="229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30" t="s">
        <v>182</v>
      </c>
      <c r="AT388" s="230" t="s">
        <v>177</v>
      </c>
      <c r="AU388" s="230" t="s">
        <v>84</v>
      </c>
      <c r="AY388" s="18" t="s">
        <v>175</v>
      </c>
      <c r="BE388" s="231">
        <f>IF(N388="základní",J388,0)</f>
        <v>0</v>
      </c>
      <c r="BF388" s="231">
        <f>IF(N388="snížená",J388,0)</f>
        <v>0</v>
      </c>
      <c r="BG388" s="231">
        <f>IF(N388="zákl. přenesená",J388,0)</f>
        <v>0</v>
      </c>
      <c r="BH388" s="231">
        <f>IF(N388="sníž. přenesená",J388,0)</f>
        <v>0</v>
      </c>
      <c r="BI388" s="231">
        <f>IF(N388="nulová",J388,0)</f>
        <v>0</v>
      </c>
      <c r="BJ388" s="18" t="s">
        <v>84</v>
      </c>
      <c r="BK388" s="231">
        <f>ROUND(I388*H388,2)</f>
        <v>0</v>
      </c>
      <c r="BL388" s="18" t="s">
        <v>182</v>
      </c>
      <c r="BM388" s="230" t="s">
        <v>1839</v>
      </c>
    </row>
    <row r="389" s="2" customFormat="1">
      <c r="A389" s="39"/>
      <c r="B389" s="40"/>
      <c r="C389" s="41"/>
      <c r="D389" s="234" t="s">
        <v>266</v>
      </c>
      <c r="E389" s="41"/>
      <c r="F389" s="275" t="s">
        <v>4854</v>
      </c>
      <c r="G389" s="41"/>
      <c r="H389" s="41"/>
      <c r="I389" s="276"/>
      <c r="J389" s="41"/>
      <c r="K389" s="41"/>
      <c r="L389" s="45"/>
      <c r="M389" s="277"/>
      <c r="N389" s="278"/>
      <c r="O389" s="92"/>
      <c r="P389" s="92"/>
      <c r="Q389" s="92"/>
      <c r="R389" s="92"/>
      <c r="S389" s="92"/>
      <c r="T389" s="93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T389" s="18" t="s">
        <v>266</v>
      </c>
      <c r="AU389" s="18" t="s">
        <v>84</v>
      </c>
    </row>
    <row r="390" s="2" customFormat="1" ht="24.15" customHeight="1">
      <c r="A390" s="39"/>
      <c r="B390" s="40"/>
      <c r="C390" s="219" t="s">
        <v>1060</v>
      </c>
      <c r="D390" s="219" t="s">
        <v>177</v>
      </c>
      <c r="E390" s="220" t="s">
        <v>5116</v>
      </c>
      <c r="F390" s="221" t="s">
        <v>5117</v>
      </c>
      <c r="G390" s="222" t="s">
        <v>2748</v>
      </c>
      <c r="H390" s="223">
        <v>32</v>
      </c>
      <c r="I390" s="224"/>
      <c r="J390" s="225">
        <f>ROUND(I390*H390,2)</f>
        <v>0</v>
      </c>
      <c r="K390" s="221" t="s">
        <v>1</v>
      </c>
      <c r="L390" s="45"/>
      <c r="M390" s="226" t="s">
        <v>1</v>
      </c>
      <c r="N390" s="227" t="s">
        <v>41</v>
      </c>
      <c r="O390" s="92"/>
      <c r="P390" s="228">
        <f>O390*H390</f>
        <v>0</v>
      </c>
      <c r="Q390" s="228">
        <v>0</v>
      </c>
      <c r="R390" s="228">
        <f>Q390*H390</f>
        <v>0</v>
      </c>
      <c r="S390" s="228">
        <v>0</v>
      </c>
      <c r="T390" s="229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30" t="s">
        <v>182</v>
      </c>
      <c r="AT390" s="230" t="s">
        <v>177</v>
      </c>
      <c r="AU390" s="230" t="s">
        <v>84</v>
      </c>
      <c r="AY390" s="18" t="s">
        <v>175</v>
      </c>
      <c r="BE390" s="231">
        <f>IF(N390="základní",J390,0)</f>
        <v>0</v>
      </c>
      <c r="BF390" s="231">
        <f>IF(N390="snížená",J390,0)</f>
        <v>0</v>
      </c>
      <c r="BG390" s="231">
        <f>IF(N390="zákl. přenesená",J390,0)</f>
        <v>0</v>
      </c>
      <c r="BH390" s="231">
        <f>IF(N390="sníž. přenesená",J390,0)</f>
        <v>0</v>
      </c>
      <c r="BI390" s="231">
        <f>IF(N390="nulová",J390,0)</f>
        <v>0</v>
      </c>
      <c r="BJ390" s="18" t="s">
        <v>84</v>
      </c>
      <c r="BK390" s="231">
        <f>ROUND(I390*H390,2)</f>
        <v>0</v>
      </c>
      <c r="BL390" s="18" t="s">
        <v>182</v>
      </c>
      <c r="BM390" s="230" t="s">
        <v>1847</v>
      </c>
    </row>
    <row r="391" s="2" customFormat="1">
      <c r="A391" s="39"/>
      <c r="B391" s="40"/>
      <c r="C391" s="41"/>
      <c r="D391" s="234" t="s">
        <v>266</v>
      </c>
      <c r="E391" s="41"/>
      <c r="F391" s="275" t="s">
        <v>4854</v>
      </c>
      <c r="G391" s="41"/>
      <c r="H391" s="41"/>
      <c r="I391" s="276"/>
      <c r="J391" s="41"/>
      <c r="K391" s="41"/>
      <c r="L391" s="45"/>
      <c r="M391" s="277"/>
      <c r="N391" s="278"/>
      <c r="O391" s="92"/>
      <c r="P391" s="92"/>
      <c r="Q391" s="92"/>
      <c r="R391" s="92"/>
      <c r="S391" s="92"/>
      <c r="T391" s="93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266</v>
      </c>
      <c r="AU391" s="18" t="s">
        <v>84</v>
      </c>
    </row>
    <row r="392" s="2" customFormat="1" ht="24.15" customHeight="1">
      <c r="A392" s="39"/>
      <c r="B392" s="40"/>
      <c r="C392" s="219" t="s">
        <v>1070</v>
      </c>
      <c r="D392" s="219" t="s">
        <v>177</v>
      </c>
      <c r="E392" s="220" t="s">
        <v>5118</v>
      </c>
      <c r="F392" s="221" t="s">
        <v>5119</v>
      </c>
      <c r="G392" s="222" t="s">
        <v>2748</v>
      </c>
      <c r="H392" s="223">
        <v>53</v>
      </c>
      <c r="I392" s="224"/>
      <c r="J392" s="225">
        <f>ROUND(I392*H392,2)</f>
        <v>0</v>
      </c>
      <c r="K392" s="221" t="s">
        <v>1</v>
      </c>
      <c r="L392" s="45"/>
      <c r="M392" s="226" t="s">
        <v>1</v>
      </c>
      <c r="N392" s="227" t="s">
        <v>41</v>
      </c>
      <c r="O392" s="92"/>
      <c r="P392" s="228">
        <f>O392*H392</f>
        <v>0</v>
      </c>
      <c r="Q392" s="228">
        <v>0</v>
      </c>
      <c r="R392" s="228">
        <f>Q392*H392</f>
        <v>0</v>
      </c>
      <c r="S392" s="228">
        <v>0</v>
      </c>
      <c r="T392" s="229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30" t="s">
        <v>182</v>
      </c>
      <c r="AT392" s="230" t="s">
        <v>177</v>
      </c>
      <c r="AU392" s="230" t="s">
        <v>84</v>
      </c>
      <c r="AY392" s="18" t="s">
        <v>175</v>
      </c>
      <c r="BE392" s="231">
        <f>IF(N392="základní",J392,0)</f>
        <v>0</v>
      </c>
      <c r="BF392" s="231">
        <f>IF(N392="snížená",J392,0)</f>
        <v>0</v>
      </c>
      <c r="BG392" s="231">
        <f>IF(N392="zákl. přenesená",J392,0)</f>
        <v>0</v>
      </c>
      <c r="BH392" s="231">
        <f>IF(N392="sníž. přenesená",J392,0)</f>
        <v>0</v>
      </c>
      <c r="BI392" s="231">
        <f>IF(N392="nulová",J392,0)</f>
        <v>0</v>
      </c>
      <c r="BJ392" s="18" t="s">
        <v>84</v>
      </c>
      <c r="BK392" s="231">
        <f>ROUND(I392*H392,2)</f>
        <v>0</v>
      </c>
      <c r="BL392" s="18" t="s">
        <v>182</v>
      </c>
      <c r="BM392" s="230" t="s">
        <v>1855</v>
      </c>
    </row>
    <row r="393" s="2" customFormat="1">
      <c r="A393" s="39"/>
      <c r="B393" s="40"/>
      <c r="C393" s="41"/>
      <c r="D393" s="234" t="s">
        <v>266</v>
      </c>
      <c r="E393" s="41"/>
      <c r="F393" s="275" t="s">
        <v>4854</v>
      </c>
      <c r="G393" s="41"/>
      <c r="H393" s="41"/>
      <c r="I393" s="276"/>
      <c r="J393" s="41"/>
      <c r="K393" s="41"/>
      <c r="L393" s="45"/>
      <c r="M393" s="277"/>
      <c r="N393" s="278"/>
      <c r="O393" s="92"/>
      <c r="P393" s="92"/>
      <c r="Q393" s="92"/>
      <c r="R393" s="92"/>
      <c r="S393" s="92"/>
      <c r="T393" s="93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266</v>
      </c>
      <c r="AU393" s="18" t="s">
        <v>84</v>
      </c>
    </row>
    <row r="394" s="2" customFormat="1" ht="24.15" customHeight="1">
      <c r="A394" s="39"/>
      <c r="B394" s="40"/>
      <c r="C394" s="219" t="s">
        <v>1075</v>
      </c>
      <c r="D394" s="219" t="s">
        <v>177</v>
      </c>
      <c r="E394" s="220" t="s">
        <v>5120</v>
      </c>
      <c r="F394" s="221" t="s">
        <v>5121</v>
      </c>
      <c r="G394" s="222" t="s">
        <v>2748</v>
      </c>
      <c r="H394" s="223">
        <v>69</v>
      </c>
      <c r="I394" s="224"/>
      <c r="J394" s="225">
        <f>ROUND(I394*H394,2)</f>
        <v>0</v>
      </c>
      <c r="K394" s="221" t="s">
        <v>1</v>
      </c>
      <c r="L394" s="45"/>
      <c r="M394" s="226" t="s">
        <v>1</v>
      </c>
      <c r="N394" s="227" t="s">
        <v>41</v>
      </c>
      <c r="O394" s="92"/>
      <c r="P394" s="228">
        <f>O394*H394</f>
        <v>0</v>
      </c>
      <c r="Q394" s="228">
        <v>0</v>
      </c>
      <c r="R394" s="228">
        <f>Q394*H394</f>
        <v>0</v>
      </c>
      <c r="S394" s="228">
        <v>0</v>
      </c>
      <c r="T394" s="229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30" t="s">
        <v>182</v>
      </c>
      <c r="AT394" s="230" t="s">
        <v>177</v>
      </c>
      <c r="AU394" s="230" t="s">
        <v>84</v>
      </c>
      <c r="AY394" s="18" t="s">
        <v>175</v>
      </c>
      <c r="BE394" s="231">
        <f>IF(N394="základní",J394,0)</f>
        <v>0</v>
      </c>
      <c r="BF394" s="231">
        <f>IF(N394="snížená",J394,0)</f>
        <v>0</v>
      </c>
      <c r="BG394" s="231">
        <f>IF(N394="zákl. přenesená",J394,0)</f>
        <v>0</v>
      </c>
      <c r="BH394" s="231">
        <f>IF(N394="sníž. přenesená",J394,0)</f>
        <v>0</v>
      </c>
      <c r="BI394" s="231">
        <f>IF(N394="nulová",J394,0)</f>
        <v>0</v>
      </c>
      <c r="BJ394" s="18" t="s">
        <v>84</v>
      </c>
      <c r="BK394" s="231">
        <f>ROUND(I394*H394,2)</f>
        <v>0</v>
      </c>
      <c r="BL394" s="18" t="s">
        <v>182</v>
      </c>
      <c r="BM394" s="230" t="s">
        <v>1863</v>
      </c>
    </row>
    <row r="395" s="2" customFormat="1">
      <c r="A395" s="39"/>
      <c r="B395" s="40"/>
      <c r="C395" s="41"/>
      <c r="D395" s="234" t="s">
        <v>266</v>
      </c>
      <c r="E395" s="41"/>
      <c r="F395" s="275" t="s">
        <v>4854</v>
      </c>
      <c r="G395" s="41"/>
      <c r="H395" s="41"/>
      <c r="I395" s="276"/>
      <c r="J395" s="41"/>
      <c r="K395" s="41"/>
      <c r="L395" s="45"/>
      <c r="M395" s="277"/>
      <c r="N395" s="278"/>
      <c r="O395" s="92"/>
      <c r="P395" s="92"/>
      <c r="Q395" s="92"/>
      <c r="R395" s="92"/>
      <c r="S395" s="92"/>
      <c r="T395" s="93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266</v>
      </c>
      <c r="AU395" s="18" t="s">
        <v>84</v>
      </c>
    </row>
    <row r="396" s="2" customFormat="1" ht="16.5" customHeight="1">
      <c r="A396" s="39"/>
      <c r="B396" s="40"/>
      <c r="C396" s="219" t="s">
        <v>1089</v>
      </c>
      <c r="D396" s="219" t="s">
        <v>177</v>
      </c>
      <c r="E396" s="220" t="s">
        <v>5122</v>
      </c>
      <c r="F396" s="221" t="s">
        <v>5123</v>
      </c>
      <c r="G396" s="222" t="s">
        <v>2748</v>
      </c>
      <c r="H396" s="223">
        <v>9</v>
      </c>
      <c r="I396" s="224"/>
      <c r="J396" s="225">
        <f>ROUND(I396*H396,2)</f>
        <v>0</v>
      </c>
      <c r="K396" s="221" t="s">
        <v>1</v>
      </c>
      <c r="L396" s="45"/>
      <c r="M396" s="226" t="s">
        <v>1</v>
      </c>
      <c r="N396" s="227" t="s">
        <v>41</v>
      </c>
      <c r="O396" s="92"/>
      <c r="P396" s="228">
        <f>O396*H396</f>
        <v>0</v>
      </c>
      <c r="Q396" s="228">
        <v>0</v>
      </c>
      <c r="R396" s="228">
        <f>Q396*H396</f>
        <v>0</v>
      </c>
      <c r="S396" s="228">
        <v>0</v>
      </c>
      <c r="T396" s="229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30" t="s">
        <v>182</v>
      </c>
      <c r="AT396" s="230" t="s">
        <v>177</v>
      </c>
      <c r="AU396" s="230" t="s">
        <v>84</v>
      </c>
      <c r="AY396" s="18" t="s">
        <v>175</v>
      </c>
      <c r="BE396" s="231">
        <f>IF(N396="základní",J396,0)</f>
        <v>0</v>
      </c>
      <c r="BF396" s="231">
        <f>IF(N396="snížená",J396,0)</f>
        <v>0</v>
      </c>
      <c r="BG396" s="231">
        <f>IF(N396="zákl. přenesená",J396,0)</f>
        <v>0</v>
      </c>
      <c r="BH396" s="231">
        <f>IF(N396="sníž. přenesená",J396,0)</f>
        <v>0</v>
      </c>
      <c r="BI396" s="231">
        <f>IF(N396="nulová",J396,0)</f>
        <v>0</v>
      </c>
      <c r="BJ396" s="18" t="s">
        <v>84</v>
      </c>
      <c r="BK396" s="231">
        <f>ROUND(I396*H396,2)</f>
        <v>0</v>
      </c>
      <c r="BL396" s="18" t="s">
        <v>182</v>
      </c>
      <c r="BM396" s="230" t="s">
        <v>1871</v>
      </c>
    </row>
    <row r="397" s="2" customFormat="1">
      <c r="A397" s="39"/>
      <c r="B397" s="40"/>
      <c r="C397" s="41"/>
      <c r="D397" s="234" t="s">
        <v>266</v>
      </c>
      <c r="E397" s="41"/>
      <c r="F397" s="275" t="s">
        <v>4854</v>
      </c>
      <c r="G397" s="41"/>
      <c r="H397" s="41"/>
      <c r="I397" s="276"/>
      <c r="J397" s="41"/>
      <c r="K397" s="41"/>
      <c r="L397" s="45"/>
      <c r="M397" s="277"/>
      <c r="N397" s="278"/>
      <c r="O397" s="92"/>
      <c r="P397" s="92"/>
      <c r="Q397" s="92"/>
      <c r="R397" s="92"/>
      <c r="S397" s="92"/>
      <c r="T397" s="93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T397" s="18" t="s">
        <v>266</v>
      </c>
      <c r="AU397" s="18" t="s">
        <v>84</v>
      </c>
    </row>
    <row r="398" s="12" customFormat="1" ht="25.92" customHeight="1">
      <c r="A398" s="12"/>
      <c r="B398" s="203"/>
      <c r="C398" s="204"/>
      <c r="D398" s="205" t="s">
        <v>75</v>
      </c>
      <c r="E398" s="206" t="s">
        <v>173</v>
      </c>
      <c r="F398" s="206" t="s">
        <v>173</v>
      </c>
      <c r="G398" s="204"/>
      <c r="H398" s="204"/>
      <c r="I398" s="207"/>
      <c r="J398" s="208">
        <f>BK398</f>
        <v>0</v>
      </c>
      <c r="K398" s="204"/>
      <c r="L398" s="209"/>
      <c r="M398" s="210"/>
      <c r="N398" s="211"/>
      <c r="O398" s="211"/>
      <c r="P398" s="212">
        <f>P399</f>
        <v>0</v>
      </c>
      <c r="Q398" s="211"/>
      <c r="R398" s="212">
        <f>R399</f>
        <v>0</v>
      </c>
      <c r="S398" s="211"/>
      <c r="T398" s="213">
        <f>T399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4" t="s">
        <v>84</v>
      </c>
      <c r="AT398" s="215" t="s">
        <v>75</v>
      </c>
      <c r="AU398" s="215" t="s">
        <v>76</v>
      </c>
      <c r="AY398" s="214" t="s">
        <v>175</v>
      </c>
      <c r="BK398" s="216">
        <f>BK399</f>
        <v>0</v>
      </c>
    </row>
    <row r="399" s="12" customFormat="1" ht="22.8" customHeight="1">
      <c r="A399" s="12"/>
      <c r="B399" s="203"/>
      <c r="C399" s="204"/>
      <c r="D399" s="205" t="s">
        <v>75</v>
      </c>
      <c r="E399" s="217" t="s">
        <v>835</v>
      </c>
      <c r="F399" s="217" t="s">
        <v>5124</v>
      </c>
      <c r="G399" s="204"/>
      <c r="H399" s="204"/>
      <c r="I399" s="207"/>
      <c r="J399" s="218">
        <f>BK399</f>
        <v>0</v>
      </c>
      <c r="K399" s="204"/>
      <c r="L399" s="209"/>
      <c r="M399" s="210"/>
      <c r="N399" s="211"/>
      <c r="O399" s="211"/>
      <c r="P399" s="212">
        <f>SUM(P400:P404)</f>
        <v>0</v>
      </c>
      <c r="Q399" s="211"/>
      <c r="R399" s="212">
        <f>SUM(R400:R404)</f>
        <v>0</v>
      </c>
      <c r="S399" s="211"/>
      <c r="T399" s="213">
        <f>SUM(T400:T404)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214" t="s">
        <v>84</v>
      </c>
      <c r="AT399" s="215" t="s">
        <v>75</v>
      </c>
      <c r="AU399" s="215" t="s">
        <v>84</v>
      </c>
      <c r="AY399" s="214" t="s">
        <v>175</v>
      </c>
      <c r="BK399" s="216">
        <f>SUM(BK400:BK404)</f>
        <v>0</v>
      </c>
    </row>
    <row r="400" s="2" customFormat="1" ht="16.5" customHeight="1">
      <c r="A400" s="39"/>
      <c r="B400" s="40"/>
      <c r="C400" s="219" t="s">
        <v>1102</v>
      </c>
      <c r="D400" s="219" t="s">
        <v>177</v>
      </c>
      <c r="E400" s="220" t="s">
        <v>5125</v>
      </c>
      <c r="F400" s="221" t="s">
        <v>5126</v>
      </c>
      <c r="G400" s="222" t="s">
        <v>342</v>
      </c>
      <c r="H400" s="223">
        <v>1</v>
      </c>
      <c r="I400" s="224"/>
      <c r="J400" s="225">
        <f>ROUND(I400*H400,2)</f>
        <v>0</v>
      </c>
      <c r="K400" s="221" t="s">
        <v>1</v>
      </c>
      <c r="L400" s="45"/>
      <c r="M400" s="226" t="s">
        <v>1</v>
      </c>
      <c r="N400" s="227" t="s">
        <v>41</v>
      </c>
      <c r="O400" s="92"/>
      <c r="P400" s="228">
        <f>O400*H400</f>
        <v>0</v>
      </c>
      <c r="Q400" s="228">
        <v>0</v>
      </c>
      <c r="R400" s="228">
        <f>Q400*H400</f>
        <v>0</v>
      </c>
      <c r="S400" s="228">
        <v>0</v>
      </c>
      <c r="T400" s="229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30" t="s">
        <v>182</v>
      </c>
      <c r="AT400" s="230" t="s">
        <v>177</v>
      </c>
      <c r="AU400" s="230" t="s">
        <v>86</v>
      </c>
      <c r="AY400" s="18" t="s">
        <v>175</v>
      </c>
      <c r="BE400" s="231">
        <f>IF(N400="základní",J400,0)</f>
        <v>0</v>
      </c>
      <c r="BF400" s="231">
        <f>IF(N400="snížená",J400,0)</f>
        <v>0</v>
      </c>
      <c r="BG400" s="231">
        <f>IF(N400="zákl. přenesená",J400,0)</f>
        <v>0</v>
      </c>
      <c r="BH400" s="231">
        <f>IF(N400="sníž. přenesená",J400,0)</f>
        <v>0</v>
      </c>
      <c r="BI400" s="231">
        <f>IF(N400="nulová",J400,0)</f>
        <v>0</v>
      </c>
      <c r="BJ400" s="18" t="s">
        <v>84</v>
      </c>
      <c r="BK400" s="231">
        <f>ROUND(I400*H400,2)</f>
        <v>0</v>
      </c>
      <c r="BL400" s="18" t="s">
        <v>182</v>
      </c>
      <c r="BM400" s="230" t="s">
        <v>5127</v>
      </c>
    </row>
    <row r="401" s="2" customFormat="1" ht="16.5" customHeight="1">
      <c r="A401" s="39"/>
      <c r="B401" s="40"/>
      <c r="C401" s="219" t="s">
        <v>1107</v>
      </c>
      <c r="D401" s="219" t="s">
        <v>177</v>
      </c>
      <c r="E401" s="220" t="s">
        <v>5128</v>
      </c>
      <c r="F401" s="221" t="s">
        <v>5129</v>
      </c>
      <c r="G401" s="222" t="s">
        <v>342</v>
      </c>
      <c r="H401" s="223">
        <v>1</v>
      </c>
      <c r="I401" s="224"/>
      <c r="J401" s="225">
        <f>ROUND(I401*H401,2)</f>
        <v>0</v>
      </c>
      <c r="K401" s="221" t="s">
        <v>1</v>
      </c>
      <c r="L401" s="45"/>
      <c r="M401" s="226" t="s">
        <v>1</v>
      </c>
      <c r="N401" s="227" t="s">
        <v>41</v>
      </c>
      <c r="O401" s="92"/>
      <c r="P401" s="228">
        <f>O401*H401</f>
        <v>0</v>
      </c>
      <c r="Q401" s="228">
        <v>0</v>
      </c>
      <c r="R401" s="228">
        <f>Q401*H401</f>
        <v>0</v>
      </c>
      <c r="S401" s="228">
        <v>0</v>
      </c>
      <c r="T401" s="229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30" t="s">
        <v>182</v>
      </c>
      <c r="AT401" s="230" t="s">
        <v>177</v>
      </c>
      <c r="AU401" s="230" t="s">
        <v>86</v>
      </c>
      <c r="AY401" s="18" t="s">
        <v>175</v>
      </c>
      <c r="BE401" s="231">
        <f>IF(N401="základní",J401,0)</f>
        <v>0</v>
      </c>
      <c r="BF401" s="231">
        <f>IF(N401="snížená",J401,0)</f>
        <v>0</v>
      </c>
      <c r="BG401" s="231">
        <f>IF(N401="zákl. přenesená",J401,0)</f>
        <v>0</v>
      </c>
      <c r="BH401" s="231">
        <f>IF(N401="sníž. přenesená",J401,0)</f>
        <v>0</v>
      </c>
      <c r="BI401" s="231">
        <f>IF(N401="nulová",J401,0)</f>
        <v>0</v>
      </c>
      <c r="BJ401" s="18" t="s">
        <v>84</v>
      </c>
      <c r="BK401" s="231">
        <f>ROUND(I401*H401,2)</f>
        <v>0</v>
      </c>
      <c r="BL401" s="18" t="s">
        <v>182</v>
      </c>
      <c r="BM401" s="230" t="s">
        <v>5130</v>
      </c>
    </row>
    <row r="402" s="2" customFormat="1" ht="16.5" customHeight="1">
      <c r="A402" s="39"/>
      <c r="B402" s="40"/>
      <c r="C402" s="219" t="s">
        <v>1113</v>
      </c>
      <c r="D402" s="219" t="s">
        <v>177</v>
      </c>
      <c r="E402" s="220" t="s">
        <v>5131</v>
      </c>
      <c r="F402" s="221" t="s">
        <v>5132</v>
      </c>
      <c r="G402" s="222" t="s">
        <v>342</v>
      </c>
      <c r="H402" s="223">
        <v>1</v>
      </c>
      <c r="I402" s="224"/>
      <c r="J402" s="225">
        <f>ROUND(I402*H402,2)</f>
        <v>0</v>
      </c>
      <c r="K402" s="221" t="s">
        <v>1</v>
      </c>
      <c r="L402" s="45"/>
      <c r="M402" s="226" t="s">
        <v>1</v>
      </c>
      <c r="N402" s="227" t="s">
        <v>41</v>
      </c>
      <c r="O402" s="92"/>
      <c r="P402" s="228">
        <f>O402*H402</f>
        <v>0</v>
      </c>
      <c r="Q402" s="228">
        <v>0</v>
      </c>
      <c r="R402" s="228">
        <f>Q402*H402</f>
        <v>0</v>
      </c>
      <c r="S402" s="228">
        <v>0</v>
      </c>
      <c r="T402" s="229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30" t="s">
        <v>182</v>
      </c>
      <c r="AT402" s="230" t="s">
        <v>177</v>
      </c>
      <c r="AU402" s="230" t="s">
        <v>86</v>
      </c>
      <c r="AY402" s="18" t="s">
        <v>175</v>
      </c>
      <c r="BE402" s="231">
        <f>IF(N402="základní",J402,0)</f>
        <v>0</v>
      </c>
      <c r="BF402" s="231">
        <f>IF(N402="snížená",J402,0)</f>
        <v>0</v>
      </c>
      <c r="BG402" s="231">
        <f>IF(N402="zákl. přenesená",J402,0)</f>
        <v>0</v>
      </c>
      <c r="BH402" s="231">
        <f>IF(N402="sníž. přenesená",J402,0)</f>
        <v>0</v>
      </c>
      <c r="BI402" s="231">
        <f>IF(N402="nulová",J402,0)</f>
        <v>0</v>
      </c>
      <c r="BJ402" s="18" t="s">
        <v>84</v>
      </c>
      <c r="BK402" s="231">
        <f>ROUND(I402*H402,2)</f>
        <v>0</v>
      </c>
      <c r="BL402" s="18" t="s">
        <v>182</v>
      </c>
      <c r="BM402" s="230" t="s">
        <v>5133</v>
      </c>
    </row>
    <row r="403" s="2" customFormat="1" ht="16.5" customHeight="1">
      <c r="A403" s="39"/>
      <c r="B403" s="40"/>
      <c r="C403" s="219" t="s">
        <v>1123</v>
      </c>
      <c r="D403" s="219" t="s">
        <v>177</v>
      </c>
      <c r="E403" s="220" t="s">
        <v>5134</v>
      </c>
      <c r="F403" s="221" t="s">
        <v>5135</v>
      </c>
      <c r="G403" s="222" t="s">
        <v>342</v>
      </c>
      <c r="H403" s="223">
        <v>1</v>
      </c>
      <c r="I403" s="224"/>
      <c r="J403" s="225">
        <f>ROUND(I403*H403,2)</f>
        <v>0</v>
      </c>
      <c r="K403" s="221" t="s">
        <v>1</v>
      </c>
      <c r="L403" s="45"/>
      <c r="M403" s="226" t="s">
        <v>1</v>
      </c>
      <c r="N403" s="227" t="s">
        <v>41</v>
      </c>
      <c r="O403" s="92"/>
      <c r="P403" s="228">
        <f>O403*H403</f>
        <v>0</v>
      </c>
      <c r="Q403" s="228">
        <v>0</v>
      </c>
      <c r="R403" s="228">
        <f>Q403*H403</f>
        <v>0</v>
      </c>
      <c r="S403" s="228">
        <v>0</v>
      </c>
      <c r="T403" s="229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30" t="s">
        <v>182</v>
      </c>
      <c r="AT403" s="230" t="s">
        <v>177</v>
      </c>
      <c r="AU403" s="230" t="s">
        <v>86</v>
      </c>
      <c r="AY403" s="18" t="s">
        <v>175</v>
      </c>
      <c r="BE403" s="231">
        <f>IF(N403="základní",J403,0)</f>
        <v>0</v>
      </c>
      <c r="BF403" s="231">
        <f>IF(N403="snížená",J403,0)</f>
        <v>0</v>
      </c>
      <c r="BG403" s="231">
        <f>IF(N403="zákl. přenesená",J403,0)</f>
        <v>0</v>
      </c>
      <c r="BH403" s="231">
        <f>IF(N403="sníž. přenesená",J403,0)</f>
        <v>0</v>
      </c>
      <c r="BI403" s="231">
        <f>IF(N403="nulová",J403,0)</f>
        <v>0</v>
      </c>
      <c r="BJ403" s="18" t="s">
        <v>84</v>
      </c>
      <c r="BK403" s="231">
        <f>ROUND(I403*H403,2)</f>
        <v>0</v>
      </c>
      <c r="BL403" s="18" t="s">
        <v>182</v>
      </c>
      <c r="BM403" s="230" t="s">
        <v>5136</v>
      </c>
    </row>
    <row r="404" s="2" customFormat="1" ht="16.5" customHeight="1">
      <c r="A404" s="39"/>
      <c r="B404" s="40"/>
      <c r="C404" s="219" t="s">
        <v>1128</v>
      </c>
      <c r="D404" s="219" t="s">
        <v>177</v>
      </c>
      <c r="E404" s="220" t="s">
        <v>5137</v>
      </c>
      <c r="F404" s="221" t="s">
        <v>5138</v>
      </c>
      <c r="G404" s="222" t="s">
        <v>342</v>
      </c>
      <c r="H404" s="223">
        <v>1</v>
      </c>
      <c r="I404" s="224"/>
      <c r="J404" s="225">
        <f>ROUND(I404*H404,2)</f>
        <v>0</v>
      </c>
      <c r="K404" s="221" t="s">
        <v>1</v>
      </c>
      <c r="L404" s="45"/>
      <c r="M404" s="299" t="s">
        <v>1</v>
      </c>
      <c r="N404" s="300" t="s">
        <v>41</v>
      </c>
      <c r="O404" s="294"/>
      <c r="P404" s="301">
        <f>O404*H404</f>
        <v>0</v>
      </c>
      <c r="Q404" s="301">
        <v>0</v>
      </c>
      <c r="R404" s="301">
        <f>Q404*H404</f>
        <v>0</v>
      </c>
      <c r="S404" s="301">
        <v>0</v>
      </c>
      <c r="T404" s="302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30" t="s">
        <v>182</v>
      </c>
      <c r="AT404" s="230" t="s">
        <v>177</v>
      </c>
      <c r="AU404" s="230" t="s">
        <v>86</v>
      </c>
      <c r="AY404" s="18" t="s">
        <v>175</v>
      </c>
      <c r="BE404" s="231">
        <f>IF(N404="základní",J404,0)</f>
        <v>0</v>
      </c>
      <c r="BF404" s="231">
        <f>IF(N404="snížená",J404,0)</f>
        <v>0</v>
      </c>
      <c r="BG404" s="231">
        <f>IF(N404="zákl. přenesená",J404,0)</f>
        <v>0</v>
      </c>
      <c r="BH404" s="231">
        <f>IF(N404="sníž. přenesená",J404,0)</f>
        <v>0</v>
      </c>
      <c r="BI404" s="231">
        <f>IF(N404="nulová",J404,0)</f>
        <v>0</v>
      </c>
      <c r="BJ404" s="18" t="s">
        <v>84</v>
      </c>
      <c r="BK404" s="231">
        <f>ROUND(I404*H404,2)</f>
        <v>0</v>
      </c>
      <c r="BL404" s="18" t="s">
        <v>182</v>
      </c>
      <c r="BM404" s="230" t="s">
        <v>5139</v>
      </c>
    </row>
    <row r="405" s="2" customFormat="1" ht="6.96" customHeight="1">
      <c r="A405" s="39"/>
      <c r="B405" s="67"/>
      <c r="C405" s="68"/>
      <c r="D405" s="68"/>
      <c r="E405" s="68"/>
      <c r="F405" s="68"/>
      <c r="G405" s="68"/>
      <c r="H405" s="68"/>
      <c r="I405" s="68"/>
      <c r="J405" s="68"/>
      <c r="K405" s="68"/>
      <c r="L405" s="45"/>
      <c r="M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</sheetData>
  <sheetProtection sheet="1" autoFilter="0" formatColumns="0" formatRows="0" objects="1" scenarios="1" spinCount="100000" saltValue="HDXwaV1WNAmdiu2L2SzcGD2B8m/6n1YNSHLwBciaCImjqlcSORhgmZUZnyR2NZxzPipPtwghXiVhSRTLNrfhlA==" hashValue="Tg4ACAYYGG6YAHRMHAD/OIqLKL9y/x/dJUzNHtNJjuCCPwINKRPcwWjL7lIL/YaKKosA6kuVsdNNxm6muSduXg==" algorithmName="SHA-512" password="CC35"/>
  <autoFilter ref="C121:K404"/>
  <mergeCells count="9">
    <mergeCell ref="E7:H7"/>
    <mergeCell ref="E9:H9"/>
    <mergeCell ref="E18:H18"/>
    <mergeCell ref="E27:H27"/>
    <mergeCell ref="E85:H85"/>
    <mergeCell ref="E87:H87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122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5140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123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5141</v>
      </c>
      <c r="F15" s="39"/>
      <c r="G15" s="39"/>
      <c r="H15" s="39"/>
      <c r="I15" s="141" t="s">
        <v>27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31</v>
      </c>
      <c r="F21" s="39"/>
      <c r="G21" s="39"/>
      <c r="H21" s="39"/>
      <c r="I21" s="141" t="s">
        <v>27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34</v>
      </c>
      <c r="F24" s="39"/>
      <c r="G24" s="39"/>
      <c r="H24" s="39"/>
      <c r="I24" s="141" t="s">
        <v>27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ROUND(J120,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ROUND((SUM(BE120:BE159)),  2)</f>
        <v>0</v>
      </c>
      <c r="G33" s="39"/>
      <c r="H33" s="39"/>
      <c r="I33" s="156">
        <v>0.21</v>
      </c>
      <c r="J33" s="155">
        <f>ROUND(((SUM(BE120:BE159))*I33),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ROUND((SUM(BF120:BF159)),  2)</f>
        <v>0</v>
      </c>
      <c r="G34" s="39"/>
      <c r="H34" s="39"/>
      <c r="I34" s="156">
        <v>0.12</v>
      </c>
      <c r="J34" s="155">
        <f>ROUND(((SUM(BF120:BF159))*I34),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ROUND((SUM(BG120:BG159)),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ROUND((SUM(BH120:BH159)),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ROUND((SUM(BI120:BI159)),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 xml:space="preserve">015 - Ostatní a vedlejší náklady 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Český Těšín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Těšínské divadlo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J120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5142</v>
      </c>
      <c r="E97" s="183"/>
      <c r="F97" s="183"/>
      <c r="G97" s="183"/>
      <c r="H97" s="183"/>
      <c r="I97" s="183"/>
      <c r="J97" s="184">
        <f>J121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5143</v>
      </c>
      <c r="E98" s="189"/>
      <c r="F98" s="189"/>
      <c r="G98" s="189"/>
      <c r="H98" s="189"/>
      <c r="I98" s="189"/>
      <c r="J98" s="190">
        <f>J122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9" customFormat="1" ht="24.96" customHeight="1">
      <c r="A99" s="9"/>
      <c r="B99" s="180"/>
      <c r="C99" s="181"/>
      <c r="D99" s="182" t="s">
        <v>5144</v>
      </c>
      <c r="E99" s="183"/>
      <c r="F99" s="183"/>
      <c r="G99" s="183"/>
      <c r="H99" s="183"/>
      <c r="I99" s="183"/>
      <c r="J99" s="184">
        <f>J125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80"/>
      <c r="C100" s="181"/>
      <c r="D100" s="182" t="s">
        <v>5145</v>
      </c>
      <c r="E100" s="183"/>
      <c r="F100" s="183"/>
      <c r="G100" s="183"/>
      <c r="H100" s="183"/>
      <c r="I100" s="183"/>
      <c r="J100" s="184">
        <f>J153</f>
        <v>0</v>
      </c>
      <c r="K100" s="181"/>
      <c r="L100" s="18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160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75" t="str">
        <f>E7</f>
        <v>CELKOVÁ OBNOVA BUDOVY ZŠ KONTEŠINEC PO POŽÁRU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125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77" t="str">
        <f>E9</f>
        <v xml:space="preserve">015 - Ostatní a vedlejší náklady 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20</v>
      </c>
      <c r="D114" s="41"/>
      <c r="E114" s="41"/>
      <c r="F114" s="28" t="str">
        <f>F12</f>
        <v>Český Těšín</v>
      </c>
      <c r="G114" s="41"/>
      <c r="H114" s="41"/>
      <c r="I114" s="33" t="s">
        <v>22</v>
      </c>
      <c r="J114" s="80" t="str">
        <f>IF(J12="","",J12)</f>
        <v>22. 5. 2025</v>
      </c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5.15" customHeight="1">
      <c r="A116" s="39"/>
      <c r="B116" s="40"/>
      <c r="C116" s="33" t="s">
        <v>24</v>
      </c>
      <c r="D116" s="41"/>
      <c r="E116" s="41"/>
      <c r="F116" s="28" t="str">
        <f>E15</f>
        <v>Těšínské divadlo</v>
      </c>
      <c r="G116" s="41"/>
      <c r="H116" s="41"/>
      <c r="I116" s="33" t="s">
        <v>30</v>
      </c>
      <c r="J116" s="37" t="str">
        <f>E21</f>
        <v>ATRIS s.r.o.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28</v>
      </c>
      <c r="D117" s="41"/>
      <c r="E117" s="41"/>
      <c r="F117" s="28" t="str">
        <f>IF(E18="","",E18)</f>
        <v>Vyplň údaj</v>
      </c>
      <c r="G117" s="41"/>
      <c r="H117" s="41"/>
      <c r="I117" s="33" t="s">
        <v>33</v>
      </c>
      <c r="J117" s="37" t="str">
        <f>E24</f>
        <v>Barbora Kyšková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0.32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1" customFormat="1" ht="29.28" customHeight="1">
      <c r="A119" s="192"/>
      <c r="B119" s="193"/>
      <c r="C119" s="194" t="s">
        <v>161</v>
      </c>
      <c r="D119" s="195" t="s">
        <v>61</v>
      </c>
      <c r="E119" s="195" t="s">
        <v>57</v>
      </c>
      <c r="F119" s="195" t="s">
        <v>58</v>
      </c>
      <c r="G119" s="195" t="s">
        <v>162</v>
      </c>
      <c r="H119" s="195" t="s">
        <v>163</v>
      </c>
      <c r="I119" s="195" t="s">
        <v>164</v>
      </c>
      <c r="J119" s="195" t="s">
        <v>129</v>
      </c>
      <c r="K119" s="196" t="s">
        <v>165</v>
      </c>
      <c r="L119" s="197"/>
      <c r="M119" s="101" t="s">
        <v>1</v>
      </c>
      <c r="N119" s="102" t="s">
        <v>40</v>
      </c>
      <c r="O119" s="102" t="s">
        <v>166</v>
      </c>
      <c r="P119" s="102" t="s">
        <v>167</v>
      </c>
      <c r="Q119" s="102" t="s">
        <v>168</v>
      </c>
      <c r="R119" s="102" t="s">
        <v>169</v>
      </c>
      <c r="S119" s="102" t="s">
        <v>170</v>
      </c>
      <c r="T119" s="103" t="s">
        <v>171</v>
      </c>
      <c r="U119" s="192"/>
      <c r="V119" s="192"/>
      <c r="W119" s="192"/>
      <c r="X119" s="192"/>
      <c r="Y119" s="192"/>
      <c r="Z119" s="192"/>
      <c r="AA119" s="192"/>
      <c r="AB119" s="192"/>
      <c r="AC119" s="192"/>
      <c r="AD119" s="192"/>
      <c r="AE119" s="192"/>
    </row>
    <row r="120" s="2" customFormat="1" ht="22.8" customHeight="1">
      <c r="A120" s="39"/>
      <c r="B120" s="40"/>
      <c r="C120" s="108" t="s">
        <v>172</v>
      </c>
      <c r="D120" s="41"/>
      <c r="E120" s="41"/>
      <c r="F120" s="41"/>
      <c r="G120" s="41"/>
      <c r="H120" s="41"/>
      <c r="I120" s="41"/>
      <c r="J120" s="198">
        <f>BK120</f>
        <v>0</v>
      </c>
      <c r="K120" s="41"/>
      <c r="L120" s="45"/>
      <c r="M120" s="104"/>
      <c r="N120" s="199"/>
      <c r="O120" s="105"/>
      <c r="P120" s="200">
        <f>P121+P125+P153</f>
        <v>0</v>
      </c>
      <c r="Q120" s="105"/>
      <c r="R120" s="200">
        <f>R121+R125+R153</f>
        <v>0</v>
      </c>
      <c r="S120" s="105"/>
      <c r="T120" s="201">
        <f>T121+T125+T153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75</v>
      </c>
      <c r="AU120" s="18" t="s">
        <v>131</v>
      </c>
      <c r="BK120" s="202">
        <f>BK121+BK125+BK153</f>
        <v>0</v>
      </c>
    </row>
    <row r="121" s="12" customFormat="1" ht="25.92" customHeight="1">
      <c r="A121" s="12"/>
      <c r="B121" s="203"/>
      <c r="C121" s="204"/>
      <c r="D121" s="205" t="s">
        <v>75</v>
      </c>
      <c r="E121" s="206" t="s">
        <v>3104</v>
      </c>
      <c r="F121" s="206" t="s">
        <v>3104</v>
      </c>
      <c r="G121" s="204"/>
      <c r="H121" s="204"/>
      <c r="I121" s="207"/>
      <c r="J121" s="208">
        <f>BK121</f>
        <v>0</v>
      </c>
      <c r="K121" s="204"/>
      <c r="L121" s="209"/>
      <c r="M121" s="210"/>
      <c r="N121" s="211"/>
      <c r="O121" s="211"/>
      <c r="P121" s="212">
        <f>P122</f>
        <v>0</v>
      </c>
      <c r="Q121" s="211"/>
      <c r="R121" s="212">
        <f>R122</f>
        <v>0</v>
      </c>
      <c r="S121" s="211"/>
      <c r="T121" s="213">
        <f>T122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4" t="s">
        <v>202</v>
      </c>
      <c r="AT121" s="215" t="s">
        <v>75</v>
      </c>
      <c r="AU121" s="215" t="s">
        <v>76</v>
      </c>
      <c r="AY121" s="214" t="s">
        <v>175</v>
      </c>
      <c r="BK121" s="216">
        <f>BK122</f>
        <v>0</v>
      </c>
    </row>
    <row r="122" s="12" customFormat="1" ht="22.8" customHeight="1">
      <c r="A122" s="12"/>
      <c r="B122" s="203"/>
      <c r="C122" s="204"/>
      <c r="D122" s="205" t="s">
        <v>75</v>
      </c>
      <c r="E122" s="217" t="s">
        <v>5146</v>
      </c>
      <c r="F122" s="217" t="s">
        <v>121</v>
      </c>
      <c r="G122" s="204"/>
      <c r="H122" s="204"/>
      <c r="I122" s="207"/>
      <c r="J122" s="218">
        <f>BK122</f>
        <v>0</v>
      </c>
      <c r="K122" s="204"/>
      <c r="L122" s="209"/>
      <c r="M122" s="210"/>
      <c r="N122" s="211"/>
      <c r="O122" s="211"/>
      <c r="P122" s="212">
        <f>SUM(P123:P124)</f>
        <v>0</v>
      </c>
      <c r="Q122" s="211"/>
      <c r="R122" s="212">
        <f>SUM(R123:R124)</f>
        <v>0</v>
      </c>
      <c r="S122" s="211"/>
      <c r="T122" s="213">
        <f>SUM(T123:T124)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4" t="s">
        <v>202</v>
      </c>
      <c r="AT122" s="215" t="s">
        <v>75</v>
      </c>
      <c r="AU122" s="215" t="s">
        <v>84</v>
      </c>
      <c r="AY122" s="214" t="s">
        <v>175</v>
      </c>
      <c r="BK122" s="216">
        <f>SUM(BK123:BK124)</f>
        <v>0</v>
      </c>
    </row>
    <row r="123" s="2" customFormat="1" ht="16.5" customHeight="1">
      <c r="A123" s="39"/>
      <c r="B123" s="40"/>
      <c r="C123" s="219" t="s">
        <v>84</v>
      </c>
      <c r="D123" s="219" t="s">
        <v>177</v>
      </c>
      <c r="E123" s="220" t="s">
        <v>5147</v>
      </c>
      <c r="F123" s="221" t="s">
        <v>5148</v>
      </c>
      <c r="G123" s="222" t="s">
        <v>342</v>
      </c>
      <c r="H123" s="223">
        <v>1</v>
      </c>
      <c r="I123" s="224"/>
      <c r="J123" s="225">
        <f>ROUND(I123*H123,2)</f>
        <v>0</v>
      </c>
      <c r="K123" s="221" t="s">
        <v>1</v>
      </c>
      <c r="L123" s="45"/>
      <c r="M123" s="226" t="s">
        <v>1</v>
      </c>
      <c r="N123" s="227" t="s">
        <v>41</v>
      </c>
      <c r="O123" s="92"/>
      <c r="P123" s="228">
        <f>O123*H123</f>
        <v>0</v>
      </c>
      <c r="Q123" s="228">
        <v>0</v>
      </c>
      <c r="R123" s="228">
        <f>Q123*H123</f>
        <v>0</v>
      </c>
      <c r="S123" s="228">
        <v>0</v>
      </c>
      <c r="T123" s="229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30" t="s">
        <v>182</v>
      </c>
      <c r="AT123" s="230" t="s">
        <v>177</v>
      </c>
      <c r="AU123" s="230" t="s">
        <v>86</v>
      </c>
      <c r="AY123" s="18" t="s">
        <v>175</v>
      </c>
      <c r="BE123" s="231">
        <f>IF(N123="základní",J123,0)</f>
        <v>0</v>
      </c>
      <c r="BF123" s="231">
        <f>IF(N123="snížená",J123,0)</f>
        <v>0</v>
      </c>
      <c r="BG123" s="231">
        <f>IF(N123="zákl. přenesená",J123,0)</f>
        <v>0</v>
      </c>
      <c r="BH123" s="231">
        <f>IF(N123="sníž. přenesená",J123,0)</f>
        <v>0</v>
      </c>
      <c r="BI123" s="231">
        <f>IF(N123="nulová",J123,0)</f>
        <v>0</v>
      </c>
      <c r="BJ123" s="18" t="s">
        <v>84</v>
      </c>
      <c r="BK123" s="231">
        <f>ROUND(I123*H123,2)</f>
        <v>0</v>
      </c>
      <c r="BL123" s="18" t="s">
        <v>182</v>
      </c>
      <c r="BM123" s="230" t="s">
        <v>5149</v>
      </c>
    </row>
    <row r="124" s="2" customFormat="1" ht="16.5" customHeight="1">
      <c r="A124" s="39"/>
      <c r="B124" s="40"/>
      <c r="C124" s="219" t="s">
        <v>86</v>
      </c>
      <c r="D124" s="219" t="s">
        <v>177</v>
      </c>
      <c r="E124" s="220" t="s">
        <v>5150</v>
      </c>
      <c r="F124" s="221" t="s">
        <v>5151</v>
      </c>
      <c r="G124" s="222" t="s">
        <v>342</v>
      </c>
      <c r="H124" s="223">
        <v>1</v>
      </c>
      <c r="I124" s="224"/>
      <c r="J124" s="225">
        <f>ROUND(I124*H124,2)</f>
        <v>0</v>
      </c>
      <c r="K124" s="221" t="s">
        <v>1</v>
      </c>
      <c r="L124" s="45"/>
      <c r="M124" s="226" t="s">
        <v>1</v>
      </c>
      <c r="N124" s="227" t="s">
        <v>41</v>
      </c>
      <c r="O124" s="92"/>
      <c r="P124" s="228">
        <f>O124*H124</f>
        <v>0</v>
      </c>
      <c r="Q124" s="228">
        <v>0</v>
      </c>
      <c r="R124" s="228">
        <f>Q124*H124</f>
        <v>0</v>
      </c>
      <c r="S124" s="228">
        <v>0</v>
      </c>
      <c r="T124" s="229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0" t="s">
        <v>182</v>
      </c>
      <c r="AT124" s="230" t="s">
        <v>177</v>
      </c>
      <c r="AU124" s="230" t="s">
        <v>86</v>
      </c>
      <c r="AY124" s="18" t="s">
        <v>175</v>
      </c>
      <c r="BE124" s="231">
        <f>IF(N124="základní",J124,0)</f>
        <v>0</v>
      </c>
      <c r="BF124" s="231">
        <f>IF(N124="snížená",J124,0)</f>
        <v>0</v>
      </c>
      <c r="BG124" s="231">
        <f>IF(N124="zákl. přenesená",J124,0)</f>
        <v>0</v>
      </c>
      <c r="BH124" s="231">
        <f>IF(N124="sníž. přenesená",J124,0)</f>
        <v>0</v>
      </c>
      <c r="BI124" s="231">
        <f>IF(N124="nulová",J124,0)</f>
        <v>0</v>
      </c>
      <c r="BJ124" s="18" t="s">
        <v>84</v>
      </c>
      <c r="BK124" s="231">
        <f>ROUND(I124*H124,2)</f>
        <v>0</v>
      </c>
      <c r="BL124" s="18" t="s">
        <v>182</v>
      </c>
      <c r="BM124" s="230" t="s">
        <v>5152</v>
      </c>
    </row>
    <row r="125" s="12" customFormat="1" ht="25.92" customHeight="1">
      <c r="A125" s="12"/>
      <c r="B125" s="203"/>
      <c r="C125" s="204"/>
      <c r="D125" s="205" t="s">
        <v>75</v>
      </c>
      <c r="E125" s="206" t="s">
        <v>5153</v>
      </c>
      <c r="F125" s="206" t="s">
        <v>5154</v>
      </c>
      <c r="G125" s="204"/>
      <c r="H125" s="204"/>
      <c r="I125" s="207"/>
      <c r="J125" s="208">
        <f>BK125</f>
        <v>0</v>
      </c>
      <c r="K125" s="204"/>
      <c r="L125" s="209"/>
      <c r="M125" s="210"/>
      <c r="N125" s="211"/>
      <c r="O125" s="211"/>
      <c r="P125" s="212">
        <f>SUM(P126:P152)</f>
        <v>0</v>
      </c>
      <c r="Q125" s="211"/>
      <c r="R125" s="212">
        <f>SUM(R126:R152)</f>
        <v>0</v>
      </c>
      <c r="S125" s="211"/>
      <c r="T125" s="213">
        <f>SUM(T126:T152)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4" t="s">
        <v>202</v>
      </c>
      <c r="AT125" s="215" t="s">
        <v>75</v>
      </c>
      <c r="AU125" s="215" t="s">
        <v>76</v>
      </c>
      <c r="AY125" s="214" t="s">
        <v>175</v>
      </c>
      <c r="BK125" s="216">
        <f>SUM(BK126:BK152)</f>
        <v>0</v>
      </c>
    </row>
    <row r="126" s="2" customFormat="1" ht="16.5" customHeight="1">
      <c r="A126" s="39"/>
      <c r="B126" s="40"/>
      <c r="C126" s="219" t="s">
        <v>189</v>
      </c>
      <c r="D126" s="219" t="s">
        <v>177</v>
      </c>
      <c r="E126" s="220" t="s">
        <v>5155</v>
      </c>
      <c r="F126" s="221" t="s">
        <v>5156</v>
      </c>
      <c r="G126" s="222" t="s">
        <v>1187</v>
      </c>
      <c r="H126" s="223">
        <v>1</v>
      </c>
      <c r="I126" s="224"/>
      <c r="J126" s="225">
        <f>ROUND(I126*H126,2)</f>
        <v>0</v>
      </c>
      <c r="K126" s="221" t="s">
        <v>1</v>
      </c>
      <c r="L126" s="45"/>
      <c r="M126" s="226" t="s">
        <v>1</v>
      </c>
      <c r="N126" s="227" t="s">
        <v>41</v>
      </c>
      <c r="O126" s="92"/>
      <c r="P126" s="228">
        <f>O126*H126</f>
        <v>0</v>
      </c>
      <c r="Q126" s="228">
        <v>0</v>
      </c>
      <c r="R126" s="228">
        <f>Q126*H126</f>
        <v>0</v>
      </c>
      <c r="S126" s="228">
        <v>0</v>
      </c>
      <c r="T126" s="229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30" t="s">
        <v>3110</v>
      </c>
      <c r="AT126" s="230" t="s">
        <v>177</v>
      </c>
      <c r="AU126" s="230" t="s">
        <v>84</v>
      </c>
      <c r="AY126" s="18" t="s">
        <v>175</v>
      </c>
      <c r="BE126" s="231">
        <f>IF(N126="základní",J126,0)</f>
        <v>0</v>
      </c>
      <c r="BF126" s="231">
        <f>IF(N126="snížená",J126,0)</f>
        <v>0</v>
      </c>
      <c r="BG126" s="231">
        <f>IF(N126="zákl. přenesená",J126,0)</f>
        <v>0</v>
      </c>
      <c r="BH126" s="231">
        <f>IF(N126="sníž. přenesená",J126,0)</f>
        <v>0</v>
      </c>
      <c r="BI126" s="231">
        <f>IF(N126="nulová",J126,0)</f>
        <v>0</v>
      </c>
      <c r="BJ126" s="18" t="s">
        <v>84</v>
      </c>
      <c r="BK126" s="231">
        <f>ROUND(I126*H126,2)</f>
        <v>0</v>
      </c>
      <c r="BL126" s="18" t="s">
        <v>3110</v>
      </c>
      <c r="BM126" s="230" t="s">
        <v>5157</v>
      </c>
    </row>
    <row r="127" s="2" customFormat="1">
      <c r="A127" s="39"/>
      <c r="B127" s="40"/>
      <c r="C127" s="41"/>
      <c r="D127" s="234" t="s">
        <v>266</v>
      </c>
      <c r="E127" s="41"/>
      <c r="F127" s="275" t="s">
        <v>5158</v>
      </c>
      <c r="G127" s="41"/>
      <c r="H127" s="41"/>
      <c r="I127" s="276"/>
      <c r="J127" s="41"/>
      <c r="K127" s="41"/>
      <c r="L127" s="45"/>
      <c r="M127" s="277"/>
      <c r="N127" s="278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266</v>
      </c>
      <c r="AU127" s="18" t="s">
        <v>84</v>
      </c>
    </row>
    <row r="128" s="2" customFormat="1" ht="16.5" customHeight="1">
      <c r="A128" s="39"/>
      <c r="B128" s="40"/>
      <c r="C128" s="219" t="s">
        <v>182</v>
      </c>
      <c r="D128" s="219" t="s">
        <v>177</v>
      </c>
      <c r="E128" s="220" t="s">
        <v>5159</v>
      </c>
      <c r="F128" s="221" t="s">
        <v>5160</v>
      </c>
      <c r="G128" s="222" t="s">
        <v>1187</v>
      </c>
      <c r="H128" s="223">
        <v>1</v>
      </c>
      <c r="I128" s="224"/>
      <c r="J128" s="225">
        <f>ROUND(I128*H128,2)</f>
        <v>0</v>
      </c>
      <c r="K128" s="221" t="s">
        <v>1</v>
      </c>
      <c r="L128" s="45"/>
      <c r="M128" s="226" t="s">
        <v>1</v>
      </c>
      <c r="N128" s="227" t="s">
        <v>41</v>
      </c>
      <c r="O128" s="92"/>
      <c r="P128" s="228">
        <f>O128*H128</f>
        <v>0</v>
      </c>
      <c r="Q128" s="228">
        <v>0</v>
      </c>
      <c r="R128" s="228">
        <f>Q128*H128</f>
        <v>0</v>
      </c>
      <c r="S128" s="228">
        <v>0</v>
      </c>
      <c r="T128" s="229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0" t="s">
        <v>3110</v>
      </c>
      <c r="AT128" s="230" t="s">
        <v>177</v>
      </c>
      <c r="AU128" s="230" t="s">
        <v>84</v>
      </c>
      <c r="AY128" s="18" t="s">
        <v>175</v>
      </c>
      <c r="BE128" s="231">
        <f>IF(N128="základní",J128,0)</f>
        <v>0</v>
      </c>
      <c r="BF128" s="231">
        <f>IF(N128="snížená",J128,0)</f>
        <v>0</v>
      </c>
      <c r="BG128" s="231">
        <f>IF(N128="zákl. přenesená",J128,0)</f>
        <v>0</v>
      </c>
      <c r="BH128" s="231">
        <f>IF(N128="sníž. přenesená",J128,0)</f>
        <v>0</v>
      </c>
      <c r="BI128" s="231">
        <f>IF(N128="nulová",J128,0)</f>
        <v>0</v>
      </c>
      <c r="BJ128" s="18" t="s">
        <v>84</v>
      </c>
      <c r="BK128" s="231">
        <f>ROUND(I128*H128,2)</f>
        <v>0</v>
      </c>
      <c r="BL128" s="18" t="s">
        <v>3110</v>
      </c>
      <c r="BM128" s="230" t="s">
        <v>5161</v>
      </c>
    </row>
    <row r="129" s="2" customFormat="1">
      <c r="A129" s="39"/>
      <c r="B129" s="40"/>
      <c r="C129" s="41"/>
      <c r="D129" s="234" t="s">
        <v>266</v>
      </c>
      <c r="E129" s="41"/>
      <c r="F129" s="275" t="s">
        <v>5158</v>
      </c>
      <c r="G129" s="41"/>
      <c r="H129" s="41"/>
      <c r="I129" s="276"/>
      <c r="J129" s="41"/>
      <c r="K129" s="41"/>
      <c r="L129" s="45"/>
      <c r="M129" s="277"/>
      <c r="N129" s="278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266</v>
      </c>
      <c r="AU129" s="18" t="s">
        <v>84</v>
      </c>
    </row>
    <row r="130" s="2" customFormat="1" ht="16.5" customHeight="1">
      <c r="A130" s="39"/>
      <c r="B130" s="40"/>
      <c r="C130" s="219" t="s">
        <v>202</v>
      </c>
      <c r="D130" s="219" t="s">
        <v>177</v>
      </c>
      <c r="E130" s="220" t="s">
        <v>5162</v>
      </c>
      <c r="F130" s="221" t="s">
        <v>5163</v>
      </c>
      <c r="G130" s="222" t="s">
        <v>1187</v>
      </c>
      <c r="H130" s="223">
        <v>1</v>
      </c>
      <c r="I130" s="224"/>
      <c r="J130" s="225">
        <f>ROUND(I130*H130,2)</f>
        <v>0</v>
      </c>
      <c r="K130" s="221" t="s">
        <v>1</v>
      </c>
      <c r="L130" s="45"/>
      <c r="M130" s="226" t="s">
        <v>1</v>
      </c>
      <c r="N130" s="227" t="s">
        <v>41</v>
      </c>
      <c r="O130" s="92"/>
      <c r="P130" s="228">
        <f>O130*H130</f>
        <v>0</v>
      </c>
      <c r="Q130" s="228">
        <v>0</v>
      </c>
      <c r="R130" s="228">
        <f>Q130*H130</f>
        <v>0</v>
      </c>
      <c r="S130" s="228">
        <v>0</v>
      </c>
      <c r="T130" s="229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0" t="s">
        <v>182</v>
      </c>
      <c r="AT130" s="230" t="s">
        <v>177</v>
      </c>
      <c r="AU130" s="230" t="s">
        <v>84</v>
      </c>
      <c r="AY130" s="18" t="s">
        <v>175</v>
      </c>
      <c r="BE130" s="231">
        <f>IF(N130="základní",J130,0)</f>
        <v>0</v>
      </c>
      <c r="BF130" s="231">
        <f>IF(N130="snížená",J130,0)</f>
        <v>0</v>
      </c>
      <c r="BG130" s="231">
        <f>IF(N130="zákl. přenesená",J130,0)</f>
        <v>0</v>
      </c>
      <c r="BH130" s="231">
        <f>IF(N130="sníž. přenesená",J130,0)</f>
        <v>0</v>
      </c>
      <c r="BI130" s="231">
        <f>IF(N130="nulová",J130,0)</f>
        <v>0</v>
      </c>
      <c r="BJ130" s="18" t="s">
        <v>84</v>
      </c>
      <c r="BK130" s="231">
        <f>ROUND(I130*H130,2)</f>
        <v>0</v>
      </c>
      <c r="BL130" s="18" t="s">
        <v>182</v>
      </c>
      <c r="BM130" s="230" t="s">
        <v>5164</v>
      </c>
    </row>
    <row r="131" s="2" customFormat="1">
      <c r="A131" s="39"/>
      <c r="B131" s="40"/>
      <c r="C131" s="41"/>
      <c r="D131" s="234" t="s">
        <v>266</v>
      </c>
      <c r="E131" s="41"/>
      <c r="F131" s="275" t="s">
        <v>5165</v>
      </c>
      <c r="G131" s="41"/>
      <c r="H131" s="41"/>
      <c r="I131" s="276"/>
      <c r="J131" s="41"/>
      <c r="K131" s="41"/>
      <c r="L131" s="45"/>
      <c r="M131" s="277"/>
      <c r="N131" s="278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266</v>
      </c>
      <c r="AU131" s="18" t="s">
        <v>84</v>
      </c>
    </row>
    <row r="132" s="2" customFormat="1" ht="21.75" customHeight="1">
      <c r="A132" s="39"/>
      <c r="B132" s="40"/>
      <c r="C132" s="219" t="s">
        <v>207</v>
      </c>
      <c r="D132" s="219" t="s">
        <v>177</v>
      </c>
      <c r="E132" s="220" t="s">
        <v>5166</v>
      </c>
      <c r="F132" s="221" t="s">
        <v>5167</v>
      </c>
      <c r="G132" s="222" t="s">
        <v>1187</v>
      </c>
      <c r="H132" s="223">
        <v>1</v>
      </c>
      <c r="I132" s="224"/>
      <c r="J132" s="225">
        <f>ROUND(I132*H132,2)</f>
        <v>0</v>
      </c>
      <c r="K132" s="221" t="s">
        <v>1</v>
      </c>
      <c r="L132" s="45"/>
      <c r="M132" s="226" t="s">
        <v>1</v>
      </c>
      <c r="N132" s="227" t="s">
        <v>41</v>
      </c>
      <c r="O132" s="92"/>
      <c r="P132" s="228">
        <f>O132*H132</f>
        <v>0</v>
      </c>
      <c r="Q132" s="228">
        <v>0</v>
      </c>
      <c r="R132" s="228">
        <f>Q132*H132</f>
        <v>0</v>
      </c>
      <c r="S132" s="228">
        <v>0</v>
      </c>
      <c r="T132" s="229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0" t="s">
        <v>182</v>
      </c>
      <c r="AT132" s="230" t="s">
        <v>177</v>
      </c>
      <c r="AU132" s="230" t="s">
        <v>84</v>
      </c>
      <c r="AY132" s="18" t="s">
        <v>175</v>
      </c>
      <c r="BE132" s="231">
        <f>IF(N132="základní",J132,0)</f>
        <v>0</v>
      </c>
      <c r="BF132" s="231">
        <f>IF(N132="snížená",J132,0)</f>
        <v>0</v>
      </c>
      <c r="BG132" s="231">
        <f>IF(N132="zákl. přenesená",J132,0)</f>
        <v>0</v>
      </c>
      <c r="BH132" s="231">
        <f>IF(N132="sníž. přenesená",J132,0)</f>
        <v>0</v>
      </c>
      <c r="BI132" s="231">
        <f>IF(N132="nulová",J132,0)</f>
        <v>0</v>
      </c>
      <c r="BJ132" s="18" t="s">
        <v>84</v>
      </c>
      <c r="BK132" s="231">
        <f>ROUND(I132*H132,2)</f>
        <v>0</v>
      </c>
      <c r="BL132" s="18" t="s">
        <v>182</v>
      </c>
      <c r="BM132" s="230" t="s">
        <v>5168</v>
      </c>
    </row>
    <row r="133" s="2" customFormat="1">
      <c r="A133" s="39"/>
      <c r="B133" s="40"/>
      <c r="C133" s="41"/>
      <c r="D133" s="234" t="s">
        <v>266</v>
      </c>
      <c r="E133" s="41"/>
      <c r="F133" s="275" t="s">
        <v>5169</v>
      </c>
      <c r="G133" s="41"/>
      <c r="H133" s="41"/>
      <c r="I133" s="276"/>
      <c r="J133" s="41"/>
      <c r="K133" s="41"/>
      <c r="L133" s="45"/>
      <c r="M133" s="277"/>
      <c r="N133" s="278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266</v>
      </c>
      <c r="AU133" s="18" t="s">
        <v>84</v>
      </c>
    </row>
    <row r="134" s="2" customFormat="1" ht="16.5" customHeight="1">
      <c r="A134" s="39"/>
      <c r="B134" s="40"/>
      <c r="C134" s="219" t="s">
        <v>211</v>
      </c>
      <c r="D134" s="219" t="s">
        <v>177</v>
      </c>
      <c r="E134" s="220" t="s">
        <v>5170</v>
      </c>
      <c r="F134" s="221" t="s">
        <v>5171</v>
      </c>
      <c r="G134" s="222" t="s">
        <v>342</v>
      </c>
      <c r="H134" s="223">
        <v>5</v>
      </c>
      <c r="I134" s="224"/>
      <c r="J134" s="225">
        <f>ROUND(I134*H134,2)</f>
        <v>0</v>
      </c>
      <c r="K134" s="221" t="s">
        <v>1</v>
      </c>
      <c r="L134" s="45"/>
      <c r="M134" s="226" t="s">
        <v>1</v>
      </c>
      <c r="N134" s="227" t="s">
        <v>41</v>
      </c>
      <c r="O134" s="92"/>
      <c r="P134" s="228">
        <f>O134*H134</f>
        <v>0</v>
      </c>
      <c r="Q134" s="228">
        <v>0</v>
      </c>
      <c r="R134" s="228">
        <f>Q134*H134</f>
        <v>0</v>
      </c>
      <c r="S134" s="228">
        <v>0</v>
      </c>
      <c r="T134" s="229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0" t="s">
        <v>182</v>
      </c>
      <c r="AT134" s="230" t="s">
        <v>177</v>
      </c>
      <c r="AU134" s="230" t="s">
        <v>84</v>
      </c>
      <c r="AY134" s="18" t="s">
        <v>175</v>
      </c>
      <c r="BE134" s="231">
        <f>IF(N134="základní",J134,0)</f>
        <v>0</v>
      </c>
      <c r="BF134" s="231">
        <f>IF(N134="snížená",J134,0)</f>
        <v>0</v>
      </c>
      <c r="BG134" s="231">
        <f>IF(N134="zákl. přenesená",J134,0)</f>
        <v>0</v>
      </c>
      <c r="BH134" s="231">
        <f>IF(N134="sníž. přenesená",J134,0)</f>
        <v>0</v>
      </c>
      <c r="BI134" s="231">
        <f>IF(N134="nulová",J134,0)</f>
        <v>0</v>
      </c>
      <c r="BJ134" s="18" t="s">
        <v>84</v>
      </c>
      <c r="BK134" s="231">
        <f>ROUND(I134*H134,2)</f>
        <v>0</v>
      </c>
      <c r="BL134" s="18" t="s">
        <v>182</v>
      </c>
      <c r="BM134" s="230" t="s">
        <v>5172</v>
      </c>
    </row>
    <row r="135" s="2" customFormat="1" ht="16.5" customHeight="1">
      <c r="A135" s="39"/>
      <c r="B135" s="40"/>
      <c r="C135" s="219" t="s">
        <v>216</v>
      </c>
      <c r="D135" s="219" t="s">
        <v>177</v>
      </c>
      <c r="E135" s="220" t="s">
        <v>5173</v>
      </c>
      <c r="F135" s="221" t="s">
        <v>5174</v>
      </c>
      <c r="G135" s="222" t="s">
        <v>1187</v>
      </c>
      <c r="H135" s="223">
        <v>1</v>
      </c>
      <c r="I135" s="224"/>
      <c r="J135" s="225">
        <f>ROUND(I135*H135,2)</f>
        <v>0</v>
      </c>
      <c r="K135" s="221" t="s">
        <v>1</v>
      </c>
      <c r="L135" s="45"/>
      <c r="M135" s="226" t="s">
        <v>1</v>
      </c>
      <c r="N135" s="227" t="s">
        <v>41</v>
      </c>
      <c r="O135" s="92"/>
      <c r="P135" s="228">
        <f>O135*H135</f>
        <v>0</v>
      </c>
      <c r="Q135" s="228">
        <v>0</v>
      </c>
      <c r="R135" s="228">
        <f>Q135*H135</f>
        <v>0</v>
      </c>
      <c r="S135" s="228">
        <v>0</v>
      </c>
      <c r="T135" s="229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0" t="s">
        <v>182</v>
      </c>
      <c r="AT135" s="230" t="s">
        <v>177</v>
      </c>
      <c r="AU135" s="230" t="s">
        <v>84</v>
      </c>
      <c r="AY135" s="18" t="s">
        <v>175</v>
      </c>
      <c r="BE135" s="231">
        <f>IF(N135="základní",J135,0)</f>
        <v>0</v>
      </c>
      <c r="BF135" s="231">
        <f>IF(N135="snížená",J135,0)</f>
        <v>0</v>
      </c>
      <c r="BG135" s="231">
        <f>IF(N135="zákl. přenesená",J135,0)</f>
        <v>0</v>
      </c>
      <c r="BH135" s="231">
        <f>IF(N135="sníž. přenesená",J135,0)</f>
        <v>0</v>
      </c>
      <c r="BI135" s="231">
        <f>IF(N135="nulová",J135,0)</f>
        <v>0</v>
      </c>
      <c r="BJ135" s="18" t="s">
        <v>84</v>
      </c>
      <c r="BK135" s="231">
        <f>ROUND(I135*H135,2)</f>
        <v>0</v>
      </c>
      <c r="BL135" s="18" t="s">
        <v>182</v>
      </c>
      <c r="BM135" s="230" t="s">
        <v>5175</v>
      </c>
    </row>
    <row r="136" s="2" customFormat="1" ht="16.5" customHeight="1">
      <c r="A136" s="39"/>
      <c r="B136" s="40"/>
      <c r="C136" s="219" t="s">
        <v>221</v>
      </c>
      <c r="D136" s="219" t="s">
        <v>177</v>
      </c>
      <c r="E136" s="220" t="s">
        <v>5176</v>
      </c>
      <c r="F136" s="221" t="s">
        <v>5177</v>
      </c>
      <c r="G136" s="222" t="s">
        <v>1187</v>
      </c>
      <c r="H136" s="223">
        <v>1</v>
      </c>
      <c r="I136" s="224"/>
      <c r="J136" s="225">
        <f>ROUND(I136*H136,2)</f>
        <v>0</v>
      </c>
      <c r="K136" s="221" t="s">
        <v>1</v>
      </c>
      <c r="L136" s="45"/>
      <c r="M136" s="226" t="s">
        <v>1</v>
      </c>
      <c r="N136" s="227" t="s">
        <v>41</v>
      </c>
      <c r="O136" s="92"/>
      <c r="P136" s="228">
        <f>O136*H136</f>
        <v>0</v>
      </c>
      <c r="Q136" s="228">
        <v>0</v>
      </c>
      <c r="R136" s="228">
        <f>Q136*H136</f>
        <v>0</v>
      </c>
      <c r="S136" s="228">
        <v>0</v>
      </c>
      <c r="T136" s="229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0" t="s">
        <v>182</v>
      </c>
      <c r="AT136" s="230" t="s">
        <v>177</v>
      </c>
      <c r="AU136" s="230" t="s">
        <v>84</v>
      </c>
      <c r="AY136" s="18" t="s">
        <v>175</v>
      </c>
      <c r="BE136" s="231">
        <f>IF(N136="základní",J136,0)</f>
        <v>0</v>
      </c>
      <c r="BF136" s="231">
        <f>IF(N136="snížená",J136,0)</f>
        <v>0</v>
      </c>
      <c r="BG136" s="231">
        <f>IF(N136="zákl. přenesená",J136,0)</f>
        <v>0</v>
      </c>
      <c r="BH136" s="231">
        <f>IF(N136="sníž. přenesená",J136,0)</f>
        <v>0</v>
      </c>
      <c r="BI136" s="231">
        <f>IF(N136="nulová",J136,0)</f>
        <v>0</v>
      </c>
      <c r="BJ136" s="18" t="s">
        <v>84</v>
      </c>
      <c r="BK136" s="231">
        <f>ROUND(I136*H136,2)</f>
        <v>0</v>
      </c>
      <c r="BL136" s="18" t="s">
        <v>182</v>
      </c>
      <c r="BM136" s="230" t="s">
        <v>5178</v>
      </c>
    </row>
    <row r="137" s="2" customFormat="1">
      <c r="A137" s="39"/>
      <c r="B137" s="40"/>
      <c r="C137" s="41"/>
      <c r="D137" s="234" t="s">
        <v>266</v>
      </c>
      <c r="E137" s="41"/>
      <c r="F137" s="275" t="s">
        <v>5179</v>
      </c>
      <c r="G137" s="41"/>
      <c r="H137" s="41"/>
      <c r="I137" s="276"/>
      <c r="J137" s="41"/>
      <c r="K137" s="41"/>
      <c r="L137" s="45"/>
      <c r="M137" s="277"/>
      <c r="N137" s="278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266</v>
      </c>
      <c r="AU137" s="18" t="s">
        <v>84</v>
      </c>
    </row>
    <row r="138" s="2" customFormat="1" ht="16.5" customHeight="1">
      <c r="A138" s="39"/>
      <c r="B138" s="40"/>
      <c r="C138" s="219" t="s">
        <v>226</v>
      </c>
      <c r="D138" s="219" t="s">
        <v>177</v>
      </c>
      <c r="E138" s="220" t="s">
        <v>5180</v>
      </c>
      <c r="F138" s="221" t="s">
        <v>5181</v>
      </c>
      <c r="G138" s="222" t="s">
        <v>1187</v>
      </c>
      <c r="H138" s="223">
        <v>1</v>
      </c>
      <c r="I138" s="224"/>
      <c r="J138" s="225">
        <f>ROUND(I138*H138,2)</f>
        <v>0</v>
      </c>
      <c r="K138" s="221" t="s">
        <v>1</v>
      </c>
      <c r="L138" s="45"/>
      <c r="M138" s="226" t="s">
        <v>1</v>
      </c>
      <c r="N138" s="227" t="s">
        <v>41</v>
      </c>
      <c r="O138" s="92"/>
      <c r="P138" s="228">
        <f>O138*H138</f>
        <v>0</v>
      </c>
      <c r="Q138" s="228">
        <v>0</v>
      </c>
      <c r="R138" s="228">
        <f>Q138*H138</f>
        <v>0</v>
      </c>
      <c r="S138" s="228">
        <v>0</v>
      </c>
      <c r="T138" s="229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0" t="s">
        <v>182</v>
      </c>
      <c r="AT138" s="230" t="s">
        <v>177</v>
      </c>
      <c r="AU138" s="230" t="s">
        <v>84</v>
      </c>
      <c r="AY138" s="18" t="s">
        <v>175</v>
      </c>
      <c r="BE138" s="231">
        <f>IF(N138="základní",J138,0)</f>
        <v>0</v>
      </c>
      <c r="BF138" s="231">
        <f>IF(N138="snížená",J138,0)</f>
        <v>0</v>
      </c>
      <c r="BG138" s="231">
        <f>IF(N138="zákl. přenesená",J138,0)</f>
        <v>0</v>
      </c>
      <c r="BH138" s="231">
        <f>IF(N138="sníž. přenesená",J138,0)</f>
        <v>0</v>
      </c>
      <c r="BI138" s="231">
        <f>IF(N138="nulová",J138,0)</f>
        <v>0</v>
      </c>
      <c r="BJ138" s="18" t="s">
        <v>84</v>
      </c>
      <c r="BK138" s="231">
        <f>ROUND(I138*H138,2)</f>
        <v>0</v>
      </c>
      <c r="BL138" s="18" t="s">
        <v>182</v>
      </c>
      <c r="BM138" s="230" t="s">
        <v>5182</v>
      </c>
    </row>
    <row r="139" s="2" customFormat="1">
      <c r="A139" s="39"/>
      <c r="B139" s="40"/>
      <c r="C139" s="41"/>
      <c r="D139" s="234" t="s">
        <v>266</v>
      </c>
      <c r="E139" s="41"/>
      <c r="F139" s="275" t="s">
        <v>5183</v>
      </c>
      <c r="G139" s="41"/>
      <c r="H139" s="41"/>
      <c r="I139" s="276"/>
      <c r="J139" s="41"/>
      <c r="K139" s="41"/>
      <c r="L139" s="45"/>
      <c r="M139" s="277"/>
      <c r="N139" s="278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266</v>
      </c>
      <c r="AU139" s="18" t="s">
        <v>84</v>
      </c>
    </row>
    <row r="140" s="2" customFormat="1" ht="24.15" customHeight="1">
      <c r="A140" s="39"/>
      <c r="B140" s="40"/>
      <c r="C140" s="219" t="s">
        <v>231</v>
      </c>
      <c r="D140" s="219" t="s">
        <v>177</v>
      </c>
      <c r="E140" s="220" t="s">
        <v>5184</v>
      </c>
      <c r="F140" s="221" t="s">
        <v>5185</v>
      </c>
      <c r="G140" s="222" t="s">
        <v>1187</v>
      </c>
      <c r="H140" s="223">
        <v>1</v>
      </c>
      <c r="I140" s="224"/>
      <c r="J140" s="225">
        <f>ROUND(I140*H140,2)</f>
        <v>0</v>
      </c>
      <c r="K140" s="221" t="s">
        <v>1</v>
      </c>
      <c r="L140" s="45"/>
      <c r="M140" s="226" t="s">
        <v>1</v>
      </c>
      <c r="N140" s="227" t="s">
        <v>41</v>
      </c>
      <c r="O140" s="92"/>
      <c r="P140" s="228">
        <f>O140*H140</f>
        <v>0</v>
      </c>
      <c r="Q140" s="228">
        <v>0</v>
      </c>
      <c r="R140" s="228">
        <f>Q140*H140</f>
        <v>0</v>
      </c>
      <c r="S140" s="228">
        <v>0</v>
      </c>
      <c r="T140" s="229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0" t="s">
        <v>3110</v>
      </c>
      <c r="AT140" s="230" t="s">
        <v>177</v>
      </c>
      <c r="AU140" s="230" t="s">
        <v>84</v>
      </c>
      <c r="AY140" s="18" t="s">
        <v>175</v>
      </c>
      <c r="BE140" s="231">
        <f>IF(N140="základní",J140,0)</f>
        <v>0</v>
      </c>
      <c r="BF140" s="231">
        <f>IF(N140="snížená",J140,0)</f>
        <v>0</v>
      </c>
      <c r="BG140" s="231">
        <f>IF(N140="zákl. přenesená",J140,0)</f>
        <v>0</v>
      </c>
      <c r="BH140" s="231">
        <f>IF(N140="sníž. přenesená",J140,0)</f>
        <v>0</v>
      </c>
      <c r="BI140" s="231">
        <f>IF(N140="nulová",J140,0)</f>
        <v>0</v>
      </c>
      <c r="BJ140" s="18" t="s">
        <v>84</v>
      </c>
      <c r="BK140" s="231">
        <f>ROUND(I140*H140,2)</f>
        <v>0</v>
      </c>
      <c r="BL140" s="18" t="s">
        <v>3110</v>
      </c>
      <c r="BM140" s="230" t="s">
        <v>5186</v>
      </c>
    </row>
    <row r="141" s="2" customFormat="1" ht="16.5" customHeight="1">
      <c r="A141" s="39"/>
      <c r="B141" s="40"/>
      <c r="C141" s="219" t="s">
        <v>8</v>
      </c>
      <c r="D141" s="219" t="s">
        <v>177</v>
      </c>
      <c r="E141" s="220" t="s">
        <v>5187</v>
      </c>
      <c r="F141" s="221" t="s">
        <v>5188</v>
      </c>
      <c r="G141" s="222" t="s">
        <v>1187</v>
      </c>
      <c r="H141" s="223">
        <v>1</v>
      </c>
      <c r="I141" s="224"/>
      <c r="J141" s="225">
        <f>ROUND(I141*H141,2)</f>
        <v>0</v>
      </c>
      <c r="K141" s="221" t="s">
        <v>1</v>
      </c>
      <c r="L141" s="45"/>
      <c r="M141" s="226" t="s">
        <v>1</v>
      </c>
      <c r="N141" s="227" t="s">
        <v>41</v>
      </c>
      <c r="O141" s="92"/>
      <c r="P141" s="228">
        <f>O141*H141</f>
        <v>0</v>
      </c>
      <c r="Q141" s="228">
        <v>0</v>
      </c>
      <c r="R141" s="228">
        <f>Q141*H141</f>
        <v>0</v>
      </c>
      <c r="S141" s="228">
        <v>0</v>
      </c>
      <c r="T141" s="229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0" t="s">
        <v>3110</v>
      </c>
      <c r="AT141" s="230" t="s">
        <v>177</v>
      </c>
      <c r="AU141" s="230" t="s">
        <v>84</v>
      </c>
      <c r="AY141" s="18" t="s">
        <v>175</v>
      </c>
      <c r="BE141" s="231">
        <f>IF(N141="základní",J141,0)</f>
        <v>0</v>
      </c>
      <c r="BF141" s="231">
        <f>IF(N141="snížená",J141,0)</f>
        <v>0</v>
      </c>
      <c r="BG141" s="231">
        <f>IF(N141="zákl. přenesená",J141,0)</f>
        <v>0</v>
      </c>
      <c r="BH141" s="231">
        <f>IF(N141="sníž. přenesená",J141,0)</f>
        <v>0</v>
      </c>
      <c r="BI141" s="231">
        <f>IF(N141="nulová",J141,0)</f>
        <v>0</v>
      </c>
      <c r="BJ141" s="18" t="s">
        <v>84</v>
      </c>
      <c r="BK141" s="231">
        <f>ROUND(I141*H141,2)</f>
        <v>0</v>
      </c>
      <c r="BL141" s="18" t="s">
        <v>3110</v>
      </c>
      <c r="BM141" s="230" t="s">
        <v>5189</v>
      </c>
    </row>
    <row r="142" s="2" customFormat="1" ht="16.5" customHeight="1">
      <c r="A142" s="39"/>
      <c r="B142" s="40"/>
      <c r="C142" s="219" t="s">
        <v>240</v>
      </c>
      <c r="D142" s="219" t="s">
        <v>177</v>
      </c>
      <c r="E142" s="220" t="s">
        <v>5190</v>
      </c>
      <c r="F142" s="221" t="s">
        <v>5191</v>
      </c>
      <c r="G142" s="222" t="s">
        <v>1187</v>
      </c>
      <c r="H142" s="223">
        <v>1</v>
      </c>
      <c r="I142" s="224"/>
      <c r="J142" s="225">
        <f>ROUND(I142*H142,2)</f>
        <v>0</v>
      </c>
      <c r="K142" s="221" t="s">
        <v>1</v>
      </c>
      <c r="L142" s="45"/>
      <c r="M142" s="226" t="s">
        <v>1</v>
      </c>
      <c r="N142" s="227" t="s">
        <v>41</v>
      </c>
      <c r="O142" s="92"/>
      <c r="P142" s="228">
        <f>O142*H142</f>
        <v>0</v>
      </c>
      <c r="Q142" s="228">
        <v>0</v>
      </c>
      <c r="R142" s="228">
        <f>Q142*H142</f>
        <v>0</v>
      </c>
      <c r="S142" s="228">
        <v>0</v>
      </c>
      <c r="T142" s="229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0" t="s">
        <v>3110</v>
      </c>
      <c r="AT142" s="230" t="s">
        <v>177</v>
      </c>
      <c r="AU142" s="230" t="s">
        <v>84</v>
      </c>
      <c r="AY142" s="18" t="s">
        <v>175</v>
      </c>
      <c r="BE142" s="231">
        <f>IF(N142="základní",J142,0)</f>
        <v>0</v>
      </c>
      <c r="BF142" s="231">
        <f>IF(N142="snížená",J142,0)</f>
        <v>0</v>
      </c>
      <c r="BG142" s="231">
        <f>IF(N142="zákl. přenesená",J142,0)</f>
        <v>0</v>
      </c>
      <c r="BH142" s="231">
        <f>IF(N142="sníž. přenesená",J142,0)</f>
        <v>0</v>
      </c>
      <c r="BI142" s="231">
        <f>IF(N142="nulová",J142,0)</f>
        <v>0</v>
      </c>
      <c r="BJ142" s="18" t="s">
        <v>84</v>
      </c>
      <c r="BK142" s="231">
        <f>ROUND(I142*H142,2)</f>
        <v>0</v>
      </c>
      <c r="BL142" s="18" t="s">
        <v>3110</v>
      </c>
      <c r="BM142" s="230" t="s">
        <v>5192</v>
      </c>
    </row>
    <row r="143" s="2" customFormat="1" ht="16.5" customHeight="1">
      <c r="A143" s="39"/>
      <c r="B143" s="40"/>
      <c r="C143" s="219" t="s">
        <v>246</v>
      </c>
      <c r="D143" s="219" t="s">
        <v>177</v>
      </c>
      <c r="E143" s="220" t="s">
        <v>5193</v>
      </c>
      <c r="F143" s="221" t="s">
        <v>5194</v>
      </c>
      <c r="G143" s="222" t="s">
        <v>1187</v>
      </c>
      <c r="H143" s="223">
        <v>1</v>
      </c>
      <c r="I143" s="224"/>
      <c r="J143" s="225">
        <f>ROUND(I143*H143,2)</f>
        <v>0</v>
      </c>
      <c r="K143" s="221" t="s">
        <v>1</v>
      </c>
      <c r="L143" s="45"/>
      <c r="M143" s="226" t="s">
        <v>1</v>
      </c>
      <c r="N143" s="227" t="s">
        <v>41</v>
      </c>
      <c r="O143" s="92"/>
      <c r="P143" s="228">
        <f>O143*H143</f>
        <v>0</v>
      </c>
      <c r="Q143" s="228">
        <v>0</v>
      </c>
      <c r="R143" s="228">
        <f>Q143*H143</f>
        <v>0</v>
      </c>
      <c r="S143" s="228">
        <v>0</v>
      </c>
      <c r="T143" s="229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0" t="s">
        <v>3110</v>
      </c>
      <c r="AT143" s="230" t="s">
        <v>177</v>
      </c>
      <c r="AU143" s="230" t="s">
        <v>84</v>
      </c>
      <c r="AY143" s="18" t="s">
        <v>175</v>
      </c>
      <c r="BE143" s="231">
        <f>IF(N143="základní",J143,0)</f>
        <v>0</v>
      </c>
      <c r="BF143" s="231">
        <f>IF(N143="snížená",J143,0)</f>
        <v>0</v>
      </c>
      <c r="BG143" s="231">
        <f>IF(N143="zákl. přenesená",J143,0)</f>
        <v>0</v>
      </c>
      <c r="BH143" s="231">
        <f>IF(N143="sníž. přenesená",J143,0)</f>
        <v>0</v>
      </c>
      <c r="BI143" s="231">
        <f>IF(N143="nulová",J143,0)</f>
        <v>0</v>
      </c>
      <c r="BJ143" s="18" t="s">
        <v>84</v>
      </c>
      <c r="BK143" s="231">
        <f>ROUND(I143*H143,2)</f>
        <v>0</v>
      </c>
      <c r="BL143" s="18" t="s">
        <v>3110</v>
      </c>
      <c r="BM143" s="230" t="s">
        <v>5195</v>
      </c>
    </row>
    <row r="144" s="2" customFormat="1">
      <c r="A144" s="39"/>
      <c r="B144" s="40"/>
      <c r="C144" s="41"/>
      <c r="D144" s="234" t="s">
        <v>266</v>
      </c>
      <c r="E144" s="41"/>
      <c r="F144" s="275" t="s">
        <v>5196</v>
      </c>
      <c r="G144" s="41"/>
      <c r="H144" s="41"/>
      <c r="I144" s="276"/>
      <c r="J144" s="41"/>
      <c r="K144" s="41"/>
      <c r="L144" s="45"/>
      <c r="M144" s="277"/>
      <c r="N144" s="27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266</v>
      </c>
      <c r="AU144" s="18" t="s">
        <v>84</v>
      </c>
    </row>
    <row r="145" s="2" customFormat="1" ht="16.5" customHeight="1">
      <c r="A145" s="39"/>
      <c r="B145" s="40"/>
      <c r="C145" s="219" t="s">
        <v>252</v>
      </c>
      <c r="D145" s="219" t="s">
        <v>177</v>
      </c>
      <c r="E145" s="220" t="s">
        <v>5197</v>
      </c>
      <c r="F145" s="221" t="s">
        <v>5198</v>
      </c>
      <c r="G145" s="222" t="s">
        <v>1187</v>
      </c>
      <c r="H145" s="223">
        <v>1</v>
      </c>
      <c r="I145" s="224"/>
      <c r="J145" s="225">
        <f>ROUND(I145*H145,2)</f>
        <v>0</v>
      </c>
      <c r="K145" s="221" t="s">
        <v>1</v>
      </c>
      <c r="L145" s="45"/>
      <c r="M145" s="226" t="s">
        <v>1</v>
      </c>
      <c r="N145" s="227" t="s">
        <v>41</v>
      </c>
      <c r="O145" s="92"/>
      <c r="P145" s="228">
        <f>O145*H145</f>
        <v>0</v>
      </c>
      <c r="Q145" s="228">
        <v>0</v>
      </c>
      <c r="R145" s="228">
        <f>Q145*H145</f>
        <v>0</v>
      </c>
      <c r="S145" s="228">
        <v>0</v>
      </c>
      <c r="T145" s="229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0" t="s">
        <v>3110</v>
      </c>
      <c r="AT145" s="230" t="s">
        <v>177</v>
      </c>
      <c r="AU145" s="230" t="s">
        <v>84</v>
      </c>
      <c r="AY145" s="18" t="s">
        <v>175</v>
      </c>
      <c r="BE145" s="231">
        <f>IF(N145="základní",J145,0)</f>
        <v>0</v>
      </c>
      <c r="BF145" s="231">
        <f>IF(N145="snížená",J145,0)</f>
        <v>0</v>
      </c>
      <c r="BG145" s="231">
        <f>IF(N145="zákl. přenesená",J145,0)</f>
        <v>0</v>
      </c>
      <c r="BH145" s="231">
        <f>IF(N145="sníž. přenesená",J145,0)</f>
        <v>0</v>
      </c>
      <c r="BI145" s="231">
        <f>IF(N145="nulová",J145,0)</f>
        <v>0</v>
      </c>
      <c r="BJ145" s="18" t="s">
        <v>84</v>
      </c>
      <c r="BK145" s="231">
        <f>ROUND(I145*H145,2)</f>
        <v>0</v>
      </c>
      <c r="BL145" s="18" t="s">
        <v>3110</v>
      </c>
      <c r="BM145" s="230" t="s">
        <v>5199</v>
      </c>
    </row>
    <row r="146" s="2" customFormat="1">
      <c r="A146" s="39"/>
      <c r="B146" s="40"/>
      <c r="C146" s="41"/>
      <c r="D146" s="234" t="s">
        <v>266</v>
      </c>
      <c r="E146" s="41"/>
      <c r="F146" s="275" t="s">
        <v>5200</v>
      </c>
      <c r="G146" s="41"/>
      <c r="H146" s="41"/>
      <c r="I146" s="276"/>
      <c r="J146" s="41"/>
      <c r="K146" s="41"/>
      <c r="L146" s="45"/>
      <c r="M146" s="277"/>
      <c r="N146" s="278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266</v>
      </c>
      <c r="AU146" s="18" t="s">
        <v>84</v>
      </c>
    </row>
    <row r="147" s="2" customFormat="1" ht="21.75" customHeight="1">
      <c r="A147" s="39"/>
      <c r="B147" s="40"/>
      <c r="C147" s="219" t="s">
        <v>262</v>
      </c>
      <c r="D147" s="219" t="s">
        <v>177</v>
      </c>
      <c r="E147" s="220" t="s">
        <v>5201</v>
      </c>
      <c r="F147" s="221" t="s">
        <v>5202</v>
      </c>
      <c r="G147" s="222" t="s">
        <v>1187</v>
      </c>
      <c r="H147" s="223">
        <v>1</v>
      </c>
      <c r="I147" s="224"/>
      <c r="J147" s="225">
        <f>ROUND(I147*H147,2)</f>
        <v>0</v>
      </c>
      <c r="K147" s="221" t="s">
        <v>1</v>
      </c>
      <c r="L147" s="45"/>
      <c r="M147" s="226" t="s">
        <v>1</v>
      </c>
      <c r="N147" s="227" t="s">
        <v>41</v>
      </c>
      <c r="O147" s="92"/>
      <c r="P147" s="228">
        <f>O147*H147</f>
        <v>0</v>
      </c>
      <c r="Q147" s="228">
        <v>0</v>
      </c>
      <c r="R147" s="228">
        <f>Q147*H147</f>
        <v>0</v>
      </c>
      <c r="S147" s="228">
        <v>0</v>
      </c>
      <c r="T147" s="229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0" t="s">
        <v>3110</v>
      </c>
      <c r="AT147" s="230" t="s">
        <v>177</v>
      </c>
      <c r="AU147" s="230" t="s">
        <v>84</v>
      </c>
      <c r="AY147" s="18" t="s">
        <v>175</v>
      </c>
      <c r="BE147" s="231">
        <f>IF(N147="základní",J147,0)</f>
        <v>0</v>
      </c>
      <c r="BF147" s="231">
        <f>IF(N147="snížená",J147,0)</f>
        <v>0</v>
      </c>
      <c r="BG147" s="231">
        <f>IF(N147="zákl. přenesená",J147,0)</f>
        <v>0</v>
      </c>
      <c r="BH147" s="231">
        <f>IF(N147="sníž. přenesená",J147,0)</f>
        <v>0</v>
      </c>
      <c r="BI147" s="231">
        <f>IF(N147="nulová",J147,0)</f>
        <v>0</v>
      </c>
      <c r="BJ147" s="18" t="s">
        <v>84</v>
      </c>
      <c r="BK147" s="231">
        <f>ROUND(I147*H147,2)</f>
        <v>0</v>
      </c>
      <c r="BL147" s="18" t="s">
        <v>3110</v>
      </c>
      <c r="BM147" s="230" t="s">
        <v>5203</v>
      </c>
    </row>
    <row r="148" s="2" customFormat="1">
      <c r="A148" s="39"/>
      <c r="B148" s="40"/>
      <c r="C148" s="41"/>
      <c r="D148" s="234" t="s">
        <v>266</v>
      </c>
      <c r="E148" s="41"/>
      <c r="F148" s="275" t="s">
        <v>5183</v>
      </c>
      <c r="G148" s="41"/>
      <c r="H148" s="41"/>
      <c r="I148" s="276"/>
      <c r="J148" s="41"/>
      <c r="K148" s="41"/>
      <c r="L148" s="45"/>
      <c r="M148" s="277"/>
      <c r="N148" s="27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266</v>
      </c>
      <c r="AU148" s="18" t="s">
        <v>84</v>
      </c>
    </row>
    <row r="149" s="2" customFormat="1" ht="16.5" customHeight="1">
      <c r="A149" s="39"/>
      <c r="B149" s="40"/>
      <c r="C149" s="219" t="s">
        <v>273</v>
      </c>
      <c r="D149" s="219" t="s">
        <v>177</v>
      </c>
      <c r="E149" s="220" t="s">
        <v>5204</v>
      </c>
      <c r="F149" s="221" t="s">
        <v>5205</v>
      </c>
      <c r="G149" s="222" t="s">
        <v>1187</v>
      </c>
      <c r="H149" s="223">
        <v>1</v>
      </c>
      <c r="I149" s="224"/>
      <c r="J149" s="225">
        <f>ROUND(I149*H149,2)</f>
        <v>0</v>
      </c>
      <c r="K149" s="221" t="s">
        <v>1</v>
      </c>
      <c r="L149" s="45"/>
      <c r="M149" s="226" t="s">
        <v>1</v>
      </c>
      <c r="N149" s="227" t="s">
        <v>41</v>
      </c>
      <c r="O149" s="92"/>
      <c r="P149" s="228">
        <f>O149*H149</f>
        <v>0</v>
      </c>
      <c r="Q149" s="228">
        <v>0</v>
      </c>
      <c r="R149" s="228">
        <f>Q149*H149</f>
        <v>0</v>
      </c>
      <c r="S149" s="228">
        <v>0</v>
      </c>
      <c r="T149" s="229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0" t="s">
        <v>3110</v>
      </c>
      <c r="AT149" s="230" t="s">
        <v>177</v>
      </c>
      <c r="AU149" s="230" t="s">
        <v>84</v>
      </c>
      <c r="AY149" s="18" t="s">
        <v>175</v>
      </c>
      <c r="BE149" s="231">
        <f>IF(N149="základní",J149,0)</f>
        <v>0</v>
      </c>
      <c r="BF149" s="231">
        <f>IF(N149="snížená",J149,0)</f>
        <v>0</v>
      </c>
      <c r="BG149" s="231">
        <f>IF(N149="zákl. přenesená",J149,0)</f>
        <v>0</v>
      </c>
      <c r="BH149" s="231">
        <f>IF(N149="sníž. přenesená",J149,0)</f>
        <v>0</v>
      </c>
      <c r="BI149" s="231">
        <f>IF(N149="nulová",J149,0)</f>
        <v>0</v>
      </c>
      <c r="BJ149" s="18" t="s">
        <v>84</v>
      </c>
      <c r="BK149" s="231">
        <f>ROUND(I149*H149,2)</f>
        <v>0</v>
      </c>
      <c r="BL149" s="18" t="s">
        <v>3110</v>
      </c>
      <c r="BM149" s="230" t="s">
        <v>5206</v>
      </c>
    </row>
    <row r="150" s="2" customFormat="1">
      <c r="A150" s="39"/>
      <c r="B150" s="40"/>
      <c r="C150" s="41"/>
      <c r="D150" s="234" t="s">
        <v>266</v>
      </c>
      <c r="E150" s="41"/>
      <c r="F150" s="275" t="s">
        <v>5183</v>
      </c>
      <c r="G150" s="41"/>
      <c r="H150" s="41"/>
      <c r="I150" s="276"/>
      <c r="J150" s="41"/>
      <c r="K150" s="41"/>
      <c r="L150" s="45"/>
      <c r="M150" s="277"/>
      <c r="N150" s="27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266</v>
      </c>
      <c r="AU150" s="18" t="s">
        <v>84</v>
      </c>
    </row>
    <row r="151" s="2" customFormat="1" ht="16.5" customHeight="1">
      <c r="A151" s="39"/>
      <c r="B151" s="40"/>
      <c r="C151" s="219" t="s">
        <v>281</v>
      </c>
      <c r="D151" s="219" t="s">
        <v>177</v>
      </c>
      <c r="E151" s="220" t="s">
        <v>5207</v>
      </c>
      <c r="F151" s="221" t="s">
        <v>5208</v>
      </c>
      <c r="G151" s="222" t="s">
        <v>1187</v>
      </c>
      <c r="H151" s="223">
        <v>1</v>
      </c>
      <c r="I151" s="224"/>
      <c r="J151" s="225">
        <f>ROUND(I151*H151,2)</f>
        <v>0</v>
      </c>
      <c r="K151" s="221" t="s">
        <v>1</v>
      </c>
      <c r="L151" s="45"/>
      <c r="M151" s="226" t="s">
        <v>1</v>
      </c>
      <c r="N151" s="227" t="s">
        <v>41</v>
      </c>
      <c r="O151" s="92"/>
      <c r="P151" s="228">
        <f>O151*H151</f>
        <v>0</v>
      </c>
      <c r="Q151" s="228">
        <v>0</v>
      </c>
      <c r="R151" s="228">
        <f>Q151*H151</f>
        <v>0</v>
      </c>
      <c r="S151" s="228">
        <v>0</v>
      </c>
      <c r="T151" s="229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0" t="s">
        <v>3110</v>
      </c>
      <c r="AT151" s="230" t="s">
        <v>177</v>
      </c>
      <c r="AU151" s="230" t="s">
        <v>84</v>
      </c>
      <c r="AY151" s="18" t="s">
        <v>175</v>
      </c>
      <c r="BE151" s="231">
        <f>IF(N151="základní",J151,0)</f>
        <v>0</v>
      </c>
      <c r="BF151" s="231">
        <f>IF(N151="snížená",J151,0)</f>
        <v>0</v>
      </c>
      <c r="BG151" s="231">
        <f>IF(N151="zákl. přenesená",J151,0)</f>
        <v>0</v>
      </c>
      <c r="BH151" s="231">
        <f>IF(N151="sníž. přenesená",J151,0)</f>
        <v>0</v>
      </c>
      <c r="BI151" s="231">
        <f>IF(N151="nulová",J151,0)</f>
        <v>0</v>
      </c>
      <c r="BJ151" s="18" t="s">
        <v>84</v>
      </c>
      <c r="BK151" s="231">
        <f>ROUND(I151*H151,2)</f>
        <v>0</v>
      </c>
      <c r="BL151" s="18" t="s">
        <v>3110</v>
      </c>
      <c r="BM151" s="230" t="s">
        <v>5209</v>
      </c>
    </row>
    <row r="152" s="2" customFormat="1">
      <c r="A152" s="39"/>
      <c r="B152" s="40"/>
      <c r="C152" s="41"/>
      <c r="D152" s="234" t="s">
        <v>266</v>
      </c>
      <c r="E152" s="41"/>
      <c r="F152" s="275" t="s">
        <v>5183</v>
      </c>
      <c r="G152" s="41"/>
      <c r="H152" s="41"/>
      <c r="I152" s="276"/>
      <c r="J152" s="41"/>
      <c r="K152" s="41"/>
      <c r="L152" s="45"/>
      <c r="M152" s="277"/>
      <c r="N152" s="27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266</v>
      </c>
      <c r="AU152" s="18" t="s">
        <v>84</v>
      </c>
    </row>
    <row r="153" s="12" customFormat="1" ht="25.92" customHeight="1">
      <c r="A153" s="12"/>
      <c r="B153" s="203"/>
      <c r="C153" s="204"/>
      <c r="D153" s="205" t="s">
        <v>75</v>
      </c>
      <c r="E153" s="206" t="s">
        <v>5210</v>
      </c>
      <c r="F153" s="206" t="s">
        <v>5211</v>
      </c>
      <c r="G153" s="204"/>
      <c r="H153" s="204"/>
      <c r="I153" s="207"/>
      <c r="J153" s="208">
        <f>BK153</f>
        <v>0</v>
      </c>
      <c r="K153" s="204"/>
      <c r="L153" s="209"/>
      <c r="M153" s="210"/>
      <c r="N153" s="211"/>
      <c r="O153" s="211"/>
      <c r="P153" s="212">
        <f>SUM(P154:P159)</f>
        <v>0</v>
      </c>
      <c r="Q153" s="211"/>
      <c r="R153" s="212">
        <f>SUM(R154:R159)</f>
        <v>0</v>
      </c>
      <c r="S153" s="211"/>
      <c r="T153" s="213">
        <f>SUM(T154:T159)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4" t="s">
        <v>202</v>
      </c>
      <c r="AT153" s="215" t="s">
        <v>75</v>
      </c>
      <c r="AU153" s="215" t="s">
        <v>76</v>
      </c>
      <c r="AY153" s="214" t="s">
        <v>175</v>
      </c>
      <c r="BK153" s="216">
        <f>SUM(BK154:BK159)</f>
        <v>0</v>
      </c>
    </row>
    <row r="154" s="2" customFormat="1" ht="16.5" customHeight="1">
      <c r="A154" s="39"/>
      <c r="B154" s="40"/>
      <c r="C154" s="219" t="s">
        <v>289</v>
      </c>
      <c r="D154" s="219" t="s">
        <v>177</v>
      </c>
      <c r="E154" s="220" t="s">
        <v>5212</v>
      </c>
      <c r="F154" s="221" t="s">
        <v>5213</v>
      </c>
      <c r="G154" s="222" t="s">
        <v>1187</v>
      </c>
      <c r="H154" s="223">
        <v>1</v>
      </c>
      <c r="I154" s="224"/>
      <c r="J154" s="225">
        <f>ROUND(I154*H154,2)</f>
        <v>0</v>
      </c>
      <c r="K154" s="221" t="s">
        <v>1</v>
      </c>
      <c r="L154" s="45"/>
      <c r="M154" s="226" t="s">
        <v>1</v>
      </c>
      <c r="N154" s="227" t="s">
        <v>41</v>
      </c>
      <c r="O154" s="92"/>
      <c r="P154" s="228">
        <f>O154*H154</f>
        <v>0</v>
      </c>
      <c r="Q154" s="228">
        <v>0</v>
      </c>
      <c r="R154" s="228">
        <f>Q154*H154</f>
        <v>0</v>
      </c>
      <c r="S154" s="228">
        <v>0</v>
      </c>
      <c r="T154" s="229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0" t="s">
        <v>3110</v>
      </c>
      <c r="AT154" s="230" t="s">
        <v>177</v>
      </c>
      <c r="AU154" s="230" t="s">
        <v>84</v>
      </c>
      <c r="AY154" s="18" t="s">
        <v>175</v>
      </c>
      <c r="BE154" s="231">
        <f>IF(N154="základní",J154,0)</f>
        <v>0</v>
      </c>
      <c r="BF154" s="231">
        <f>IF(N154="snížená",J154,0)</f>
        <v>0</v>
      </c>
      <c r="BG154" s="231">
        <f>IF(N154="zákl. přenesená",J154,0)</f>
        <v>0</v>
      </c>
      <c r="BH154" s="231">
        <f>IF(N154="sníž. přenesená",J154,0)</f>
        <v>0</v>
      </c>
      <c r="BI154" s="231">
        <f>IF(N154="nulová",J154,0)</f>
        <v>0</v>
      </c>
      <c r="BJ154" s="18" t="s">
        <v>84</v>
      </c>
      <c r="BK154" s="231">
        <f>ROUND(I154*H154,2)</f>
        <v>0</v>
      </c>
      <c r="BL154" s="18" t="s">
        <v>3110</v>
      </c>
      <c r="BM154" s="230" t="s">
        <v>5214</v>
      </c>
    </row>
    <row r="155" s="2" customFormat="1">
      <c r="A155" s="39"/>
      <c r="B155" s="40"/>
      <c r="C155" s="41"/>
      <c r="D155" s="234" t="s">
        <v>266</v>
      </c>
      <c r="E155" s="41"/>
      <c r="F155" s="275" t="s">
        <v>5215</v>
      </c>
      <c r="G155" s="41"/>
      <c r="H155" s="41"/>
      <c r="I155" s="276"/>
      <c r="J155" s="41"/>
      <c r="K155" s="41"/>
      <c r="L155" s="45"/>
      <c r="M155" s="277"/>
      <c r="N155" s="278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266</v>
      </c>
      <c r="AU155" s="18" t="s">
        <v>84</v>
      </c>
    </row>
    <row r="156" s="2" customFormat="1" ht="16.5" customHeight="1">
      <c r="A156" s="39"/>
      <c r="B156" s="40"/>
      <c r="C156" s="219" t="s">
        <v>294</v>
      </c>
      <c r="D156" s="219" t="s">
        <v>177</v>
      </c>
      <c r="E156" s="220" t="s">
        <v>5216</v>
      </c>
      <c r="F156" s="221" t="s">
        <v>5217</v>
      </c>
      <c r="G156" s="222" t="s">
        <v>1187</v>
      </c>
      <c r="H156" s="223">
        <v>1</v>
      </c>
      <c r="I156" s="224"/>
      <c r="J156" s="225">
        <f>ROUND(I156*H156,2)</f>
        <v>0</v>
      </c>
      <c r="K156" s="221" t="s">
        <v>1</v>
      </c>
      <c r="L156" s="45"/>
      <c r="M156" s="226" t="s">
        <v>1</v>
      </c>
      <c r="N156" s="227" t="s">
        <v>41</v>
      </c>
      <c r="O156" s="92"/>
      <c r="P156" s="228">
        <f>O156*H156</f>
        <v>0</v>
      </c>
      <c r="Q156" s="228">
        <v>0</v>
      </c>
      <c r="R156" s="228">
        <f>Q156*H156</f>
        <v>0</v>
      </c>
      <c r="S156" s="228">
        <v>0</v>
      </c>
      <c r="T156" s="229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0" t="s">
        <v>3110</v>
      </c>
      <c r="AT156" s="230" t="s">
        <v>177</v>
      </c>
      <c r="AU156" s="230" t="s">
        <v>84</v>
      </c>
      <c r="AY156" s="18" t="s">
        <v>175</v>
      </c>
      <c r="BE156" s="231">
        <f>IF(N156="základní",J156,0)</f>
        <v>0</v>
      </c>
      <c r="BF156" s="231">
        <f>IF(N156="snížená",J156,0)</f>
        <v>0</v>
      </c>
      <c r="BG156" s="231">
        <f>IF(N156="zákl. přenesená",J156,0)</f>
        <v>0</v>
      </c>
      <c r="BH156" s="231">
        <f>IF(N156="sníž. přenesená",J156,0)</f>
        <v>0</v>
      </c>
      <c r="BI156" s="231">
        <f>IF(N156="nulová",J156,0)</f>
        <v>0</v>
      </c>
      <c r="BJ156" s="18" t="s">
        <v>84</v>
      </c>
      <c r="BK156" s="231">
        <f>ROUND(I156*H156,2)</f>
        <v>0</v>
      </c>
      <c r="BL156" s="18" t="s">
        <v>3110</v>
      </c>
      <c r="BM156" s="230" t="s">
        <v>5218</v>
      </c>
    </row>
    <row r="157" s="2" customFormat="1">
      <c r="A157" s="39"/>
      <c r="B157" s="40"/>
      <c r="C157" s="41"/>
      <c r="D157" s="234" t="s">
        <v>266</v>
      </c>
      <c r="E157" s="41"/>
      <c r="F157" s="275" t="s">
        <v>5215</v>
      </c>
      <c r="G157" s="41"/>
      <c r="H157" s="41"/>
      <c r="I157" s="276"/>
      <c r="J157" s="41"/>
      <c r="K157" s="41"/>
      <c r="L157" s="45"/>
      <c r="M157" s="277"/>
      <c r="N157" s="278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266</v>
      </c>
      <c r="AU157" s="18" t="s">
        <v>84</v>
      </c>
    </row>
    <row r="158" s="2" customFormat="1" ht="16.5" customHeight="1">
      <c r="A158" s="39"/>
      <c r="B158" s="40"/>
      <c r="C158" s="219" t="s">
        <v>7</v>
      </c>
      <c r="D158" s="219" t="s">
        <v>177</v>
      </c>
      <c r="E158" s="220" t="s">
        <v>5219</v>
      </c>
      <c r="F158" s="221" t="s">
        <v>5220</v>
      </c>
      <c r="G158" s="222" t="s">
        <v>1187</v>
      </c>
      <c r="H158" s="223">
        <v>1</v>
      </c>
      <c r="I158" s="224"/>
      <c r="J158" s="225">
        <f>ROUND(I158*H158,2)</f>
        <v>0</v>
      </c>
      <c r="K158" s="221" t="s">
        <v>1</v>
      </c>
      <c r="L158" s="45"/>
      <c r="M158" s="226" t="s">
        <v>1</v>
      </c>
      <c r="N158" s="227" t="s">
        <v>41</v>
      </c>
      <c r="O158" s="92"/>
      <c r="P158" s="228">
        <f>O158*H158</f>
        <v>0</v>
      </c>
      <c r="Q158" s="228">
        <v>0</v>
      </c>
      <c r="R158" s="228">
        <f>Q158*H158</f>
        <v>0</v>
      </c>
      <c r="S158" s="228">
        <v>0</v>
      </c>
      <c r="T158" s="229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0" t="s">
        <v>3110</v>
      </c>
      <c r="AT158" s="230" t="s">
        <v>177</v>
      </c>
      <c r="AU158" s="230" t="s">
        <v>84</v>
      </c>
      <c r="AY158" s="18" t="s">
        <v>175</v>
      </c>
      <c r="BE158" s="231">
        <f>IF(N158="základní",J158,0)</f>
        <v>0</v>
      </c>
      <c r="BF158" s="231">
        <f>IF(N158="snížená",J158,0)</f>
        <v>0</v>
      </c>
      <c r="BG158" s="231">
        <f>IF(N158="zákl. přenesená",J158,0)</f>
        <v>0</v>
      </c>
      <c r="BH158" s="231">
        <f>IF(N158="sníž. přenesená",J158,0)</f>
        <v>0</v>
      </c>
      <c r="BI158" s="231">
        <f>IF(N158="nulová",J158,0)</f>
        <v>0</v>
      </c>
      <c r="BJ158" s="18" t="s">
        <v>84</v>
      </c>
      <c r="BK158" s="231">
        <f>ROUND(I158*H158,2)</f>
        <v>0</v>
      </c>
      <c r="BL158" s="18" t="s">
        <v>3110</v>
      </c>
      <c r="BM158" s="230" t="s">
        <v>5221</v>
      </c>
    </row>
    <row r="159" s="2" customFormat="1">
      <c r="A159" s="39"/>
      <c r="B159" s="40"/>
      <c r="C159" s="41"/>
      <c r="D159" s="234" t="s">
        <v>266</v>
      </c>
      <c r="E159" s="41"/>
      <c r="F159" s="275" t="s">
        <v>5222</v>
      </c>
      <c r="G159" s="41"/>
      <c r="H159" s="41"/>
      <c r="I159" s="276"/>
      <c r="J159" s="41"/>
      <c r="K159" s="41"/>
      <c r="L159" s="45"/>
      <c r="M159" s="292"/>
      <c r="N159" s="293"/>
      <c r="O159" s="294"/>
      <c r="P159" s="294"/>
      <c r="Q159" s="294"/>
      <c r="R159" s="294"/>
      <c r="S159" s="294"/>
      <c r="T159" s="295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266</v>
      </c>
      <c r="AU159" s="18" t="s">
        <v>84</v>
      </c>
    </row>
    <row r="160" s="2" customFormat="1" ht="6.96" customHeight="1">
      <c r="A160" s="39"/>
      <c r="B160" s="67"/>
      <c r="C160" s="68"/>
      <c r="D160" s="68"/>
      <c r="E160" s="68"/>
      <c r="F160" s="68"/>
      <c r="G160" s="68"/>
      <c r="H160" s="68"/>
      <c r="I160" s="68"/>
      <c r="J160" s="68"/>
      <c r="K160" s="68"/>
      <c r="L160" s="45"/>
      <c r="M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</sheetData>
  <sheetProtection sheet="1" autoFilter="0" formatColumns="0" formatRows="0" objects="1" scenarios="1" spinCount="100000" saltValue="czJKqN7MNdIPHSImG1SERGt6DW7/PBsr0waw2VJHitArbBr2XepQHQXU3PeO6C2kV6M4SwtkLKTNk4puQ/Zd9Q==" hashValue="EYk2sMT27JtLMFV1bMKid13OOStiBv0xuqEJSrStyUuTukZdmKL9hYq89tEVL9+Xj3+eE+clRXa7gCnBg/WPeQ==" algorithmName="SHA-512" password="CC35"/>
  <autoFilter ref="C119:K159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85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126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26</v>
      </c>
      <c r="F15" s="39"/>
      <c r="G15" s="39"/>
      <c r="H15" s="39"/>
      <c r="I15" s="141" t="s">
        <v>27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31</v>
      </c>
      <c r="F21" s="39"/>
      <c r="G21" s="39"/>
      <c r="H21" s="39"/>
      <c r="I21" s="141" t="s">
        <v>27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34</v>
      </c>
      <c r="F24" s="39"/>
      <c r="G24" s="39"/>
      <c r="H24" s="39"/>
      <c r="I24" s="141" t="s">
        <v>27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ROUND(J144,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ROUND((SUM(BE144:BE2266)),  2)</f>
        <v>0</v>
      </c>
      <c r="G33" s="39"/>
      <c r="H33" s="39"/>
      <c r="I33" s="156">
        <v>0.21</v>
      </c>
      <c r="J33" s="155">
        <f>ROUND(((SUM(BE144:BE2266))*I33),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ROUND((SUM(BF144:BF2266)),  2)</f>
        <v>0</v>
      </c>
      <c r="G34" s="39"/>
      <c r="H34" s="39"/>
      <c r="I34" s="156">
        <v>0.12</v>
      </c>
      <c r="J34" s="155">
        <f>ROUND(((SUM(BF144:BF2266))*I34),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ROUND((SUM(BG144:BG2266)),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ROUND((SUM(BH144:BH2266)),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ROUND((SUM(BI144:BI2266)),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 xml:space="preserve">001 - Stavební část 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Český Těšín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J144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132</v>
      </c>
      <c r="E97" s="183"/>
      <c r="F97" s="183"/>
      <c r="G97" s="183"/>
      <c r="H97" s="183"/>
      <c r="I97" s="183"/>
      <c r="J97" s="184">
        <f>J145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133</v>
      </c>
      <c r="E98" s="189"/>
      <c r="F98" s="189"/>
      <c r="G98" s="189"/>
      <c r="H98" s="189"/>
      <c r="I98" s="189"/>
      <c r="J98" s="190">
        <f>J146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134</v>
      </c>
      <c r="E99" s="189"/>
      <c r="F99" s="189"/>
      <c r="G99" s="189"/>
      <c r="H99" s="189"/>
      <c r="I99" s="189"/>
      <c r="J99" s="190">
        <f>J186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6"/>
      <c r="C100" s="187"/>
      <c r="D100" s="188" t="s">
        <v>135</v>
      </c>
      <c r="E100" s="189"/>
      <c r="F100" s="189"/>
      <c r="G100" s="189"/>
      <c r="H100" s="189"/>
      <c r="I100" s="189"/>
      <c r="J100" s="190">
        <f>J235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6"/>
      <c r="C101" s="187"/>
      <c r="D101" s="188" t="s">
        <v>136</v>
      </c>
      <c r="E101" s="189"/>
      <c r="F101" s="189"/>
      <c r="G101" s="189"/>
      <c r="H101" s="189"/>
      <c r="I101" s="189"/>
      <c r="J101" s="190">
        <f>J314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6"/>
      <c r="C102" s="187"/>
      <c r="D102" s="188" t="s">
        <v>137</v>
      </c>
      <c r="E102" s="189"/>
      <c r="F102" s="189"/>
      <c r="G102" s="189"/>
      <c r="H102" s="189"/>
      <c r="I102" s="189"/>
      <c r="J102" s="190">
        <f>J372</f>
        <v>0</v>
      </c>
      <c r="K102" s="187"/>
      <c r="L102" s="19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6"/>
      <c r="C103" s="187"/>
      <c r="D103" s="188" t="s">
        <v>138</v>
      </c>
      <c r="E103" s="189"/>
      <c r="F103" s="189"/>
      <c r="G103" s="189"/>
      <c r="H103" s="189"/>
      <c r="I103" s="189"/>
      <c r="J103" s="190">
        <f>J393</f>
        <v>0</v>
      </c>
      <c r="K103" s="187"/>
      <c r="L103" s="19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6"/>
      <c r="C104" s="187"/>
      <c r="D104" s="188" t="s">
        <v>139</v>
      </c>
      <c r="E104" s="189"/>
      <c r="F104" s="189"/>
      <c r="G104" s="189"/>
      <c r="H104" s="189"/>
      <c r="I104" s="189"/>
      <c r="J104" s="190">
        <f>J661</f>
        <v>0</v>
      </c>
      <c r="K104" s="187"/>
      <c r="L104" s="19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6"/>
      <c r="C105" s="187"/>
      <c r="D105" s="188" t="s">
        <v>140</v>
      </c>
      <c r="E105" s="189"/>
      <c r="F105" s="189"/>
      <c r="G105" s="189"/>
      <c r="H105" s="189"/>
      <c r="I105" s="189"/>
      <c r="J105" s="190">
        <f>J975</f>
        <v>0</v>
      </c>
      <c r="K105" s="187"/>
      <c r="L105" s="19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6"/>
      <c r="C106" s="187"/>
      <c r="D106" s="188" t="s">
        <v>141</v>
      </c>
      <c r="E106" s="189"/>
      <c r="F106" s="189"/>
      <c r="G106" s="189"/>
      <c r="H106" s="189"/>
      <c r="I106" s="189"/>
      <c r="J106" s="190">
        <f>J991</f>
        <v>0</v>
      </c>
      <c r="K106" s="187"/>
      <c r="L106" s="19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80"/>
      <c r="C107" s="181"/>
      <c r="D107" s="182" t="s">
        <v>142</v>
      </c>
      <c r="E107" s="183"/>
      <c r="F107" s="183"/>
      <c r="G107" s="183"/>
      <c r="H107" s="183"/>
      <c r="I107" s="183"/>
      <c r="J107" s="184">
        <f>J993</f>
        <v>0</v>
      </c>
      <c r="K107" s="181"/>
      <c r="L107" s="18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10" customFormat="1" ht="19.92" customHeight="1">
      <c r="A108" s="10"/>
      <c r="B108" s="186"/>
      <c r="C108" s="187"/>
      <c r="D108" s="188" t="s">
        <v>143</v>
      </c>
      <c r="E108" s="189"/>
      <c r="F108" s="189"/>
      <c r="G108" s="189"/>
      <c r="H108" s="189"/>
      <c r="I108" s="189"/>
      <c r="J108" s="190">
        <f>J994</f>
        <v>0</v>
      </c>
      <c r="K108" s="187"/>
      <c r="L108" s="19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6"/>
      <c r="C109" s="187"/>
      <c r="D109" s="188" t="s">
        <v>144</v>
      </c>
      <c r="E109" s="189"/>
      <c r="F109" s="189"/>
      <c r="G109" s="189"/>
      <c r="H109" s="189"/>
      <c r="I109" s="189"/>
      <c r="J109" s="190">
        <f>J1028</f>
        <v>0</v>
      </c>
      <c r="K109" s="187"/>
      <c r="L109" s="19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6"/>
      <c r="C110" s="187"/>
      <c r="D110" s="188" t="s">
        <v>145</v>
      </c>
      <c r="E110" s="189"/>
      <c r="F110" s="189"/>
      <c r="G110" s="189"/>
      <c r="H110" s="189"/>
      <c r="I110" s="189"/>
      <c r="J110" s="190">
        <f>J1059</f>
        <v>0</v>
      </c>
      <c r="K110" s="187"/>
      <c r="L110" s="19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86"/>
      <c r="C111" s="187"/>
      <c r="D111" s="188" t="s">
        <v>146</v>
      </c>
      <c r="E111" s="189"/>
      <c r="F111" s="189"/>
      <c r="G111" s="189"/>
      <c r="H111" s="189"/>
      <c r="I111" s="189"/>
      <c r="J111" s="190">
        <f>J1063</f>
        <v>0</v>
      </c>
      <c r="K111" s="187"/>
      <c r="L111" s="19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6"/>
      <c r="C112" s="187"/>
      <c r="D112" s="188" t="s">
        <v>147</v>
      </c>
      <c r="E112" s="189"/>
      <c r="F112" s="189"/>
      <c r="G112" s="189"/>
      <c r="H112" s="189"/>
      <c r="I112" s="189"/>
      <c r="J112" s="190">
        <f>J1117</f>
        <v>0</v>
      </c>
      <c r="K112" s="187"/>
      <c r="L112" s="19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86"/>
      <c r="C113" s="187"/>
      <c r="D113" s="188" t="s">
        <v>148</v>
      </c>
      <c r="E113" s="189"/>
      <c r="F113" s="189"/>
      <c r="G113" s="189"/>
      <c r="H113" s="189"/>
      <c r="I113" s="189"/>
      <c r="J113" s="190">
        <f>J1340</f>
        <v>0</v>
      </c>
      <c r="K113" s="187"/>
      <c r="L113" s="19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86"/>
      <c r="C114" s="187"/>
      <c r="D114" s="188" t="s">
        <v>149</v>
      </c>
      <c r="E114" s="189"/>
      <c r="F114" s="189"/>
      <c r="G114" s="189"/>
      <c r="H114" s="189"/>
      <c r="I114" s="189"/>
      <c r="J114" s="190">
        <f>J1353</f>
        <v>0</v>
      </c>
      <c r="K114" s="187"/>
      <c r="L114" s="19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86"/>
      <c r="C115" s="187"/>
      <c r="D115" s="188" t="s">
        <v>150</v>
      </c>
      <c r="E115" s="189"/>
      <c r="F115" s="189"/>
      <c r="G115" s="189"/>
      <c r="H115" s="189"/>
      <c r="I115" s="189"/>
      <c r="J115" s="190">
        <f>J1507</f>
        <v>0</v>
      </c>
      <c r="K115" s="187"/>
      <c r="L115" s="19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86"/>
      <c r="C116" s="187"/>
      <c r="D116" s="188" t="s">
        <v>151</v>
      </c>
      <c r="E116" s="189"/>
      <c r="F116" s="189"/>
      <c r="G116" s="189"/>
      <c r="H116" s="189"/>
      <c r="I116" s="189"/>
      <c r="J116" s="190">
        <f>J1552</f>
        <v>0</v>
      </c>
      <c r="K116" s="187"/>
      <c r="L116" s="19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86"/>
      <c r="C117" s="187"/>
      <c r="D117" s="188" t="s">
        <v>152</v>
      </c>
      <c r="E117" s="189"/>
      <c r="F117" s="189"/>
      <c r="G117" s="189"/>
      <c r="H117" s="189"/>
      <c r="I117" s="189"/>
      <c r="J117" s="190">
        <f>J1757</f>
        <v>0</v>
      </c>
      <c r="K117" s="187"/>
      <c r="L117" s="19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86"/>
      <c r="C118" s="187"/>
      <c r="D118" s="188" t="s">
        <v>153</v>
      </c>
      <c r="E118" s="189"/>
      <c r="F118" s="189"/>
      <c r="G118" s="189"/>
      <c r="H118" s="189"/>
      <c r="I118" s="189"/>
      <c r="J118" s="190">
        <f>J1776</f>
        <v>0</v>
      </c>
      <c r="K118" s="187"/>
      <c r="L118" s="19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86"/>
      <c r="C119" s="187"/>
      <c r="D119" s="188" t="s">
        <v>154</v>
      </c>
      <c r="E119" s="189"/>
      <c r="F119" s="189"/>
      <c r="G119" s="189"/>
      <c r="H119" s="189"/>
      <c r="I119" s="189"/>
      <c r="J119" s="190">
        <f>J1913</f>
        <v>0</v>
      </c>
      <c r="K119" s="187"/>
      <c r="L119" s="19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86"/>
      <c r="C120" s="187"/>
      <c r="D120" s="188" t="s">
        <v>155</v>
      </c>
      <c r="E120" s="189"/>
      <c r="F120" s="189"/>
      <c r="G120" s="189"/>
      <c r="H120" s="189"/>
      <c r="I120" s="189"/>
      <c r="J120" s="190">
        <f>J1969</f>
        <v>0</v>
      </c>
      <c r="K120" s="187"/>
      <c r="L120" s="191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86"/>
      <c r="C121" s="187"/>
      <c r="D121" s="188" t="s">
        <v>156</v>
      </c>
      <c r="E121" s="189"/>
      <c r="F121" s="189"/>
      <c r="G121" s="189"/>
      <c r="H121" s="189"/>
      <c r="I121" s="189"/>
      <c r="J121" s="190">
        <f>J1972</f>
        <v>0</v>
      </c>
      <c r="K121" s="187"/>
      <c r="L121" s="19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86"/>
      <c r="C122" s="187"/>
      <c r="D122" s="188" t="s">
        <v>157</v>
      </c>
      <c r="E122" s="189"/>
      <c r="F122" s="189"/>
      <c r="G122" s="189"/>
      <c r="H122" s="189"/>
      <c r="I122" s="189"/>
      <c r="J122" s="190">
        <f>J1998</f>
        <v>0</v>
      </c>
      <c r="K122" s="187"/>
      <c r="L122" s="19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9" customFormat="1" ht="24.96" customHeight="1">
      <c r="A123" s="9"/>
      <c r="B123" s="180"/>
      <c r="C123" s="181"/>
      <c r="D123" s="182" t="s">
        <v>158</v>
      </c>
      <c r="E123" s="183"/>
      <c r="F123" s="183"/>
      <c r="G123" s="183"/>
      <c r="H123" s="183"/>
      <c r="I123" s="183"/>
      <c r="J123" s="184">
        <f>J2263</f>
        <v>0</v>
      </c>
      <c r="K123" s="181"/>
      <c r="L123" s="185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</row>
    <row r="124" s="10" customFormat="1" ht="19.92" customHeight="1">
      <c r="A124" s="10"/>
      <c r="B124" s="186"/>
      <c r="C124" s="187"/>
      <c r="D124" s="188" t="s">
        <v>159</v>
      </c>
      <c r="E124" s="189"/>
      <c r="F124" s="189"/>
      <c r="G124" s="189"/>
      <c r="H124" s="189"/>
      <c r="I124" s="189"/>
      <c r="J124" s="190">
        <f>J2264</f>
        <v>0</v>
      </c>
      <c r="K124" s="187"/>
      <c r="L124" s="191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2" customFormat="1" ht="21.84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67"/>
      <c r="C126" s="68"/>
      <c r="D126" s="68"/>
      <c r="E126" s="68"/>
      <c r="F126" s="68"/>
      <c r="G126" s="68"/>
      <c r="H126" s="68"/>
      <c r="I126" s="68"/>
      <c r="J126" s="68"/>
      <c r="K126" s="68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30" s="2" customFormat="1" ht="6.96" customHeight="1">
      <c r="A130" s="39"/>
      <c r="B130" s="69"/>
      <c r="C130" s="70"/>
      <c r="D130" s="70"/>
      <c r="E130" s="70"/>
      <c r="F130" s="70"/>
      <c r="G130" s="70"/>
      <c r="H130" s="70"/>
      <c r="I130" s="70"/>
      <c r="J130" s="70"/>
      <c r="K130" s="70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24.96" customHeight="1">
      <c r="A131" s="39"/>
      <c r="B131" s="40"/>
      <c r="C131" s="24" t="s">
        <v>160</v>
      </c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16</v>
      </c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6.5" customHeight="1">
      <c r="A134" s="39"/>
      <c r="B134" s="40"/>
      <c r="C134" s="41"/>
      <c r="D134" s="41"/>
      <c r="E134" s="175" t="str">
        <f>E7</f>
        <v>CELKOVÁ OBNOVA BUDOVY ZŠ KONTEŠINEC PO POŽÁRU</v>
      </c>
      <c r="F134" s="33"/>
      <c r="G134" s="33"/>
      <c r="H134" s="33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2" customHeight="1">
      <c r="A135" s="39"/>
      <c r="B135" s="40"/>
      <c r="C135" s="33" t="s">
        <v>125</v>
      </c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6.5" customHeight="1">
      <c r="A136" s="39"/>
      <c r="B136" s="40"/>
      <c r="C136" s="41"/>
      <c r="D136" s="41"/>
      <c r="E136" s="77" t="str">
        <f>E9</f>
        <v xml:space="preserve">001 - Stavební část </v>
      </c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2" customHeight="1">
      <c r="A138" s="39"/>
      <c r="B138" s="40"/>
      <c r="C138" s="33" t="s">
        <v>20</v>
      </c>
      <c r="D138" s="41"/>
      <c r="E138" s="41"/>
      <c r="F138" s="28" t="str">
        <f>F12</f>
        <v>Český Těšín</v>
      </c>
      <c r="G138" s="41"/>
      <c r="H138" s="41"/>
      <c r="I138" s="33" t="s">
        <v>22</v>
      </c>
      <c r="J138" s="80" t="str">
        <f>IF(J12="","",J12)</f>
        <v>22. 5. 2025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6.96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5.15" customHeight="1">
      <c r="A140" s="39"/>
      <c r="B140" s="40"/>
      <c r="C140" s="33" t="s">
        <v>24</v>
      </c>
      <c r="D140" s="41"/>
      <c r="E140" s="41"/>
      <c r="F140" s="28" t="str">
        <f>E15</f>
        <v>Město Český Těšín</v>
      </c>
      <c r="G140" s="41"/>
      <c r="H140" s="41"/>
      <c r="I140" s="33" t="s">
        <v>30</v>
      </c>
      <c r="J140" s="37" t="str">
        <f>E21</f>
        <v>ATRIS s.r.o.</v>
      </c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5.15" customHeight="1">
      <c r="A141" s="39"/>
      <c r="B141" s="40"/>
      <c r="C141" s="33" t="s">
        <v>28</v>
      </c>
      <c r="D141" s="41"/>
      <c r="E141" s="41"/>
      <c r="F141" s="28" t="str">
        <f>IF(E18="","",E18)</f>
        <v>Vyplň údaj</v>
      </c>
      <c r="G141" s="41"/>
      <c r="H141" s="41"/>
      <c r="I141" s="33" t="s">
        <v>33</v>
      </c>
      <c r="J141" s="37" t="str">
        <f>E24</f>
        <v>Barbora Kyšková</v>
      </c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0.32" customHeight="1">
      <c r="A142" s="39"/>
      <c r="B142" s="40"/>
      <c r="C142" s="41"/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11" customFormat="1" ht="29.28" customHeight="1">
      <c r="A143" s="192"/>
      <c r="B143" s="193"/>
      <c r="C143" s="194" t="s">
        <v>161</v>
      </c>
      <c r="D143" s="195" t="s">
        <v>61</v>
      </c>
      <c r="E143" s="195" t="s">
        <v>57</v>
      </c>
      <c r="F143" s="195" t="s">
        <v>58</v>
      </c>
      <c r="G143" s="195" t="s">
        <v>162</v>
      </c>
      <c r="H143" s="195" t="s">
        <v>163</v>
      </c>
      <c r="I143" s="195" t="s">
        <v>164</v>
      </c>
      <c r="J143" s="195" t="s">
        <v>129</v>
      </c>
      <c r="K143" s="196" t="s">
        <v>165</v>
      </c>
      <c r="L143" s="197"/>
      <c r="M143" s="101" t="s">
        <v>1</v>
      </c>
      <c r="N143" s="102" t="s">
        <v>40</v>
      </c>
      <c r="O143" s="102" t="s">
        <v>166</v>
      </c>
      <c r="P143" s="102" t="s">
        <v>167</v>
      </c>
      <c r="Q143" s="102" t="s">
        <v>168</v>
      </c>
      <c r="R143" s="102" t="s">
        <v>169</v>
      </c>
      <c r="S143" s="102" t="s">
        <v>170</v>
      </c>
      <c r="T143" s="103" t="s">
        <v>171</v>
      </c>
      <c r="U143" s="192"/>
      <c r="V143" s="192"/>
      <c r="W143" s="192"/>
      <c r="X143" s="192"/>
      <c r="Y143" s="192"/>
      <c r="Z143" s="192"/>
      <c r="AA143" s="192"/>
      <c r="AB143" s="192"/>
      <c r="AC143" s="192"/>
      <c r="AD143" s="192"/>
      <c r="AE143" s="192"/>
    </row>
    <row r="144" s="2" customFormat="1" ht="22.8" customHeight="1">
      <c r="A144" s="39"/>
      <c r="B144" s="40"/>
      <c r="C144" s="108" t="s">
        <v>172</v>
      </c>
      <c r="D144" s="41"/>
      <c r="E144" s="41"/>
      <c r="F144" s="41"/>
      <c r="G144" s="41"/>
      <c r="H144" s="41"/>
      <c r="I144" s="41"/>
      <c r="J144" s="198">
        <f>BK144</f>
        <v>0</v>
      </c>
      <c r="K144" s="41"/>
      <c r="L144" s="45"/>
      <c r="M144" s="104"/>
      <c r="N144" s="199"/>
      <c r="O144" s="105"/>
      <c r="P144" s="200">
        <f>P145+P993+P2263</f>
        <v>0</v>
      </c>
      <c r="Q144" s="105"/>
      <c r="R144" s="200">
        <f>R145+R993+R2263</f>
        <v>1637.82279276</v>
      </c>
      <c r="S144" s="105"/>
      <c r="T144" s="201">
        <f>T145+T993+T2263</f>
        <v>1738.5924476000003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75</v>
      </c>
      <c r="AU144" s="18" t="s">
        <v>131</v>
      </c>
      <c r="BK144" s="202">
        <f>BK145+BK993+BK2263</f>
        <v>0</v>
      </c>
    </row>
    <row r="145" s="12" customFormat="1" ht="25.92" customHeight="1">
      <c r="A145" s="12"/>
      <c r="B145" s="203"/>
      <c r="C145" s="204"/>
      <c r="D145" s="205" t="s">
        <v>75</v>
      </c>
      <c r="E145" s="206" t="s">
        <v>173</v>
      </c>
      <c r="F145" s="206" t="s">
        <v>174</v>
      </c>
      <c r="G145" s="204"/>
      <c r="H145" s="204"/>
      <c r="I145" s="207"/>
      <c r="J145" s="208">
        <f>BK145</f>
        <v>0</v>
      </c>
      <c r="K145" s="204"/>
      <c r="L145" s="209"/>
      <c r="M145" s="210"/>
      <c r="N145" s="211"/>
      <c r="O145" s="211"/>
      <c r="P145" s="212">
        <f>P146+P186+P235+P314+P372+P393+P661+P975+P991</f>
        <v>0</v>
      </c>
      <c r="Q145" s="211"/>
      <c r="R145" s="212">
        <f>R146+R186+R235+R314+R372+R393+R661+R975+R991</f>
        <v>1283.6040572499998</v>
      </c>
      <c r="S145" s="211"/>
      <c r="T145" s="213">
        <f>T146+T186+T235+T314+T372+T393+T661+T975+T991</f>
        <v>1627.4906098000003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4" t="s">
        <v>84</v>
      </c>
      <c r="AT145" s="215" t="s">
        <v>75</v>
      </c>
      <c r="AU145" s="215" t="s">
        <v>76</v>
      </c>
      <c r="AY145" s="214" t="s">
        <v>175</v>
      </c>
      <c r="BK145" s="216">
        <f>BK146+BK186+BK235+BK314+BK372+BK393+BK661+BK975+BK991</f>
        <v>0</v>
      </c>
    </row>
    <row r="146" s="12" customFormat="1" ht="22.8" customHeight="1">
      <c r="A146" s="12"/>
      <c r="B146" s="203"/>
      <c r="C146" s="204"/>
      <c r="D146" s="205" t="s">
        <v>75</v>
      </c>
      <c r="E146" s="217" t="s">
        <v>84</v>
      </c>
      <c r="F146" s="217" t="s">
        <v>176</v>
      </c>
      <c r="G146" s="204"/>
      <c r="H146" s="204"/>
      <c r="I146" s="207"/>
      <c r="J146" s="218">
        <f>BK146</f>
        <v>0</v>
      </c>
      <c r="K146" s="204"/>
      <c r="L146" s="209"/>
      <c r="M146" s="210"/>
      <c r="N146" s="211"/>
      <c r="O146" s="211"/>
      <c r="P146" s="212">
        <f>SUM(P147:P185)</f>
        <v>0</v>
      </c>
      <c r="Q146" s="211"/>
      <c r="R146" s="212">
        <f>SUM(R147:R185)</f>
        <v>100.9624</v>
      </c>
      <c r="S146" s="211"/>
      <c r="T146" s="213">
        <f>SUM(T147:T185)</f>
        <v>87.4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4" t="s">
        <v>84</v>
      </c>
      <c r="AT146" s="215" t="s">
        <v>75</v>
      </c>
      <c r="AU146" s="215" t="s">
        <v>84</v>
      </c>
      <c r="AY146" s="214" t="s">
        <v>175</v>
      </c>
      <c r="BK146" s="216">
        <f>SUM(BK147:BK185)</f>
        <v>0</v>
      </c>
    </row>
    <row r="147" s="2" customFormat="1" ht="24.15" customHeight="1">
      <c r="A147" s="39"/>
      <c r="B147" s="40"/>
      <c r="C147" s="219" t="s">
        <v>84</v>
      </c>
      <c r="D147" s="219" t="s">
        <v>177</v>
      </c>
      <c r="E147" s="220" t="s">
        <v>178</v>
      </c>
      <c r="F147" s="221" t="s">
        <v>179</v>
      </c>
      <c r="G147" s="222" t="s">
        <v>180</v>
      </c>
      <c r="H147" s="223">
        <v>115</v>
      </c>
      <c r="I147" s="224"/>
      <c r="J147" s="225">
        <f>ROUND(I147*H147,2)</f>
        <v>0</v>
      </c>
      <c r="K147" s="221" t="s">
        <v>181</v>
      </c>
      <c r="L147" s="45"/>
      <c r="M147" s="226" t="s">
        <v>1</v>
      </c>
      <c r="N147" s="227" t="s">
        <v>41</v>
      </c>
      <c r="O147" s="92"/>
      <c r="P147" s="228">
        <f>O147*H147</f>
        <v>0</v>
      </c>
      <c r="Q147" s="228">
        <v>0</v>
      </c>
      <c r="R147" s="228">
        <f>Q147*H147</f>
        <v>0</v>
      </c>
      <c r="S147" s="228">
        <v>0.26</v>
      </c>
      <c r="T147" s="229">
        <f>S147*H147</f>
        <v>29.900000000000004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0" t="s">
        <v>182</v>
      </c>
      <c r="AT147" s="230" t="s">
        <v>177</v>
      </c>
      <c r="AU147" s="230" t="s">
        <v>86</v>
      </c>
      <c r="AY147" s="18" t="s">
        <v>175</v>
      </c>
      <c r="BE147" s="231">
        <f>IF(N147="základní",J147,0)</f>
        <v>0</v>
      </c>
      <c r="BF147" s="231">
        <f>IF(N147="snížená",J147,0)</f>
        <v>0</v>
      </c>
      <c r="BG147" s="231">
        <f>IF(N147="zákl. přenesená",J147,0)</f>
        <v>0</v>
      </c>
      <c r="BH147" s="231">
        <f>IF(N147="sníž. přenesená",J147,0)</f>
        <v>0</v>
      </c>
      <c r="BI147" s="231">
        <f>IF(N147="nulová",J147,0)</f>
        <v>0</v>
      </c>
      <c r="BJ147" s="18" t="s">
        <v>84</v>
      </c>
      <c r="BK147" s="231">
        <f>ROUND(I147*H147,2)</f>
        <v>0</v>
      </c>
      <c r="BL147" s="18" t="s">
        <v>182</v>
      </c>
      <c r="BM147" s="230" t="s">
        <v>183</v>
      </c>
    </row>
    <row r="148" s="13" customFormat="1">
      <c r="A148" s="13"/>
      <c r="B148" s="232"/>
      <c r="C148" s="233"/>
      <c r="D148" s="234" t="s">
        <v>184</v>
      </c>
      <c r="E148" s="235" t="s">
        <v>1</v>
      </c>
      <c r="F148" s="236" t="s">
        <v>185</v>
      </c>
      <c r="G148" s="233"/>
      <c r="H148" s="237">
        <v>115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184</v>
      </c>
      <c r="AU148" s="243" t="s">
        <v>86</v>
      </c>
      <c r="AV148" s="13" t="s">
        <v>86</v>
      </c>
      <c r="AW148" s="13" t="s">
        <v>32</v>
      </c>
      <c r="AX148" s="13" t="s">
        <v>84</v>
      </c>
      <c r="AY148" s="243" t="s">
        <v>175</v>
      </c>
    </row>
    <row r="149" s="2" customFormat="1" ht="24.15" customHeight="1">
      <c r="A149" s="39"/>
      <c r="B149" s="40"/>
      <c r="C149" s="219" t="s">
        <v>86</v>
      </c>
      <c r="D149" s="219" t="s">
        <v>177</v>
      </c>
      <c r="E149" s="220" t="s">
        <v>186</v>
      </c>
      <c r="F149" s="221" t="s">
        <v>187</v>
      </c>
      <c r="G149" s="222" t="s">
        <v>180</v>
      </c>
      <c r="H149" s="223">
        <v>115</v>
      </c>
      <c r="I149" s="224"/>
      <c r="J149" s="225">
        <f>ROUND(I149*H149,2)</f>
        <v>0</v>
      </c>
      <c r="K149" s="221" t="s">
        <v>181</v>
      </c>
      <c r="L149" s="45"/>
      <c r="M149" s="226" t="s">
        <v>1</v>
      </c>
      <c r="N149" s="227" t="s">
        <v>41</v>
      </c>
      <c r="O149" s="92"/>
      <c r="P149" s="228">
        <f>O149*H149</f>
        <v>0</v>
      </c>
      <c r="Q149" s="228">
        <v>0</v>
      </c>
      <c r="R149" s="228">
        <f>Q149*H149</f>
        <v>0</v>
      </c>
      <c r="S149" s="228">
        <v>0.5</v>
      </c>
      <c r="T149" s="229">
        <f>S149*H149</f>
        <v>57.5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0" t="s">
        <v>182</v>
      </c>
      <c r="AT149" s="230" t="s">
        <v>177</v>
      </c>
      <c r="AU149" s="230" t="s">
        <v>86</v>
      </c>
      <c r="AY149" s="18" t="s">
        <v>175</v>
      </c>
      <c r="BE149" s="231">
        <f>IF(N149="základní",J149,0)</f>
        <v>0</v>
      </c>
      <c r="BF149" s="231">
        <f>IF(N149="snížená",J149,0)</f>
        <v>0</v>
      </c>
      <c r="BG149" s="231">
        <f>IF(N149="zákl. přenesená",J149,0)</f>
        <v>0</v>
      </c>
      <c r="BH149" s="231">
        <f>IF(N149="sníž. přenesená",J149,0)</f>
        <v>0</v>
      </c>
      <c r="BI149" s="231">
        <f>IF(N149="nulová",J149,0)</f>
        <v>0</v>
      </c>
      <c r="BJ149" s="18" t="s">
        <v>84</v>
      </c>
      <c r="BK149" s="231">
        <f>ROUND(I149*H149,2)</f>
        <v>0</v>
      </c>
      <c r="BL149" s="18" t="s">
        <v>182</v>
      </c>
      <c r="BM149" s="230" t="s">
        <v>188</v>
      </c>
    </row>
    <row r="150" s="13" customFormat="1">
      <c r="A150" s="13"/>
      <c r="B150" s="232"/>
      <c r="C150" s="233"/>
      <c r="D150" s="234" t="s">
        <v>184</v>
      </c>
      <c r="E150" s="235" t="s">
        <v>1</v>
      </c>
      <c r="F150" s="236" t="s">
        <v>185</v>
      </c>
      <c r="G150" s="233"/>
      <c r="H150" s="237">
        <v>115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184</v>
      </c>
      <c r="AU150" s="243" t="s">
        <v>86</v>
      </c>
      <c r="AV150" s="13" t="s">
        <v>86</v>
      </c>
      <c r="AW150" s="13" t="s">
        <v>32</v>
      </c>
      <c r="AX150" s="13" t="s">
        <v>84</v>
      </c>
      <c r="AY150" s="243" t="s">
        <v>175</v>
      </c>
    </row>
    <row r="151" s="2" customFormat="1" ht="24.15" customHeight="1">
      <c r="A151" s="39"/>
      <c r="B151" s="40"/>
      <c r="C151" s="219" t="s">
        <v>189</v>
      </c>
      <c r="D151" s="219" t="s">
        <v>177</v>
      </c>
      <c r="E151" s="220" t="s">
        <v>190</v>
      </c>
      <c r="F151" s="221" t="s">
        <v>191</v>
      </c>
      <c r="G151" s="222" t="s">
        <v>192</v>
      </c>
      <c r="H151" s="223">
        <v>20.551</v>
      </c>
      <c r="I151" s="224"/>
      <c r="J151" s="225">
        <f>ROUND(I151*H151,2)</f>
        <v>0</v>
      </c>
      <c r="K151" s="221" t="s">
        <v>181</v>
      </c>
      <c r="L151" s="45"/>
      <c r="M151" s="226" t="s">
        <v>1</v>
      </c>
      <c r="N151" s="227" t="s">
        <v>41</v>
      </c>
      <c r="O151" s="92"/>
      <c r="P151" s="228">
        <f>O151*H151</f>
        <v>0</v>
      </c>
      <c r="Q151" s="228">
        <v>0</v>
      </c>
      <c r="R151" s="228">
        <f>Q151*H151</f>
        <v>0</v>
      </c>
      <c r="S151" s="228">
        <v>0</v>
      </c>
      <c r="T151" s="229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0" t="s">
        <v>182</v>
      </c>
      <c r="AT151" s="230" t="s">
        <v>177</v>
      </c>
      <c r="AU151" s="230" t="s">
        <v>86</v>
      </c>
      <c r="AY151" s="18" t="s">
        <v>175</v>
      </c>
      <c r="BE151" s="231">
        <f>IF(N151="základní",J151,0)</f>
        <v>0</v>
      </c>
      <c r="BF151" s="231">
        <f>IF(N151="snížená",J151,0)</f>
        <v>0</v>
      </c>
      <c r="BG151" s="231">
        <f>IF(N151="zákl. přenesená",J151,0)</f>
        <v>0</v>
      </c>
      <c r="BH151" s="231">
        <f>IF(N151="sníž. přenesená",J151,0)</f>
        <v>0</v>
      </c>
      <c r="BI151" s="231">
        <f>IF(N151="nulová",J151,0)</f>
        <v>0</v>
      </c>
      <c r="BJ151" s="18" t="s">
        <v>84</v>
      </c>
      <c r="BK151" s="231">
        <f>ROUND(I151*H151,2)</f>
        <v>0</v>
      </c>
      <c r="BL151" s="18" t="s">
        <v>182</v>
      </c>
      <c r="BM151" s="230" t="s">
        <v>193</v>
      </c>
    </row>
    <row r="152" s="14" customFormat="1">
      <c r="A152" s="14"/>
      <c r="B152" s="244"/>
      <c r="C152" s="245"/>
      <c r="D152" s="234" t="s">
        <v>184</v>
      </c>
      <c r="E152" s="246" t="s">
        <v>1</v>
      </c>
      <c r="F152" s="247" t="s">
        <v>194</v>
      </c>
      <c r="G152" s="245"/>
      <c r="H152" s="246" t="s">
        <v>1</v>
      </c>
      <c r="I152" s="248"/>
      <c r="J152" s="245"/>
      <c r="K152" s="245"/>
      <c r="L152" s="249"/>
      <c r="M152" s="250"/>
      <c r="N152" s="251"/>
      <c r="O152" s="251"/>
      <c r="P152" s="251"/>
      <c r="Q152" s="251"/>
      <c r="R152" s="251"/>
      <c r="S152" s="251"/>
      <c r="T152" s="252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3" t="s">
        <v>184</v>
      </c>
      <c r="AU152" s="253" t="s">
        <v>86</v>
      </c>
      <c r="AV152" s="14" t="s">
        <v>84</v>
      </c>
      <c r="AW152" s="14" t="s">
        <v>32</v>
      </c>
      <c r="AX152" s="14" t="s">
        <v>76</v>
      </c>
      <c r="AY152" s="253" t="s">
        <v>175</v>
      </c>
    </row>
    <row r="153" s="13" customFormat="1">
      <c r="A153" s="13"/>
      <c r="B153" s="232"/>
      <c r="C153" s="233"/>
      <c r="D153" s="234" t="s">
        <v>184</v>
      </c>
      <c r="E153" s="235" t="s">
        <v>1</v>
      </c>
      <c r="F153" s="236" t="s">
        <v>195</v>
      </c>
      <c r="G153" s="233"/>
      <c r="H153" s="237">
        <v>20.551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184</v>
      </c>
      <c r="AU153" s="243" t="s">
        <v>86</v>
      </c>
      <c r="AV153" s="13" t="s">
        <v>86</v>
      </c>
      <c r="AW153" s="13" t="s">
        <v>32</v>
      </c>
      <c r="AX153" s="13" t="s">
        <v>84</v>
      </c>
      <c r="AY153" s="243" t="s">
        <v>175</v>
      </c>
    </row>
    <row r="154" s="2" customFormat="1" ht="33" customHeight="1">
      <c r="A154" s="39"/>
      <c r="B154" s="40"/>
      <c r="C154" s="219" t="s">
        <v>182</v>
      </c>
      <c r="D154" s="219" t="s">
        <v>177</v>
      </c>
      <c r="E154" s="220" t="s">
        <v>196</v>
      </c>
      <c r="F154" s="221" t="s">
        <v>197</v>
      </c>
      <c r="G154" s="222" t="s">
        <v>192</v>
      </c>
      <c r="H154" s="223">
        <v>199.6</v>
      </c>
      <c r="I154" s="224"/>
      <c r="J154" s="225">
        <f>ROUND(I154*H154,2)</f>
        <v>0</v>
      </c>
      <c r="K154" s="221" t="s">
        <v>181</v>
      </c>
      <c r="L154" s="45"/>
      <c r="M154" s="226" t="s">
        <v>1</v>
      </c>
      <c r="N154" s="227" t="s">
        <v>41</v>
      </c>
      <c r="O154" s="92"/>
      <c r="P154" s="228">
        <f>O154*H154</f>
        <v>0</v>
      </c>
      <c r="Q154" s="228">
        <v>0</v>
      </c>
      <c r="R154" s="228">
        <f>Q154*H154</f>
        <v>0</v>
      </c>
      <c r="S154" s="228">
        <v>0</v>
      </c>
      <c r="T154" s="229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0" t="s">
        <v>182</v>
      </c>
      <c r="AT154" s="230" t="s">
        <v>177</v>
      </c>
      <c r="AU154" s="230" t="s">
        <v>86</v>
      </c>
      <c r="AY154" s="18" t="s">
        <v>175</v>
      </c>
      <c r="BE154" s="231">
        <f>IF(N154="základní",J154,0)</f>
        <v>0</v>
      </c>
      <c r="BF154" s="231">
        <f>IF(N154="snížená",J154,0)</f>
        <v>0</v>
      </c>
      <c r="BG154" s="231">
        <f>IF(N154="zákl. přenesená",J154,0)</f>
        <v>0</v>
      </c>
      <c r="BH154" s="231">
        <f>IF(N154="sníž. přenesená",J154,0)</f>
        <v>0</v>
      </c>
      <c r="BI154" s="231">
        <f>IF(N154="nulová",J154,0)</f>
        <v>0</v>
      </c>
      <c r="BJ154" s="18" t="s">
        <v>84</v>
      </c>
      <c r="BK154" s="231">
        <f>ROUND(I154*H154,2)</f>
        <v>0</v>
      </c>
      <c r="BL154" s="18" t="s">
        <v>182</v>
      </c>
      <c r="BM154" s="230" t="s">
        <v>198</v>
      </c>
    </row>
    <row r="155" s="13" customFormat="1">
      <c r="A155" s="13"/>
      <c r="B155" s="232"/>
      <c r="C155" s="233"/>
      <c r="D155" s="234" t="s">
        <v>184</v>
      </c>
      <c r="E155" s="235" t="s">
        <v>1</v>
      </c>
      <c r="F155" s="236" t="s">
        <v>199</v>
      </c>
      <c r="G155" s="233"/>
      <c r="H155" s="237">
        <v>127.6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184</v>
      </c>
      <c r="AU155" s="243" t="s">
        <v>86</v>
      </c>
      <c r="AV155" s="13" t="s">
        <v>86</v>
      </c>
      <c r="AW155" s="13" t="s">
        <v>32</v>
      </c>
      <c r="AX155" s="13" t="s">
        <v>76</v>
      </c>
      <c r="AY155" s="243" t="s">
        <v>175</v>
      </c>
    </row>
    <row r="156" s="13" customFormat="1">
      <c r="A156" s="13"/>
      <c r="B156" s="232"/>
      <c r="C156" s="233"/>
      <c r="D156" s="234" t="s">
        <v>184</v>
      </c>
      <c r="E156" s="235" t="s">
        <v>1</v>
      </c>
      <c r="F156" s="236" t="s">
        <v>200</v>
      </c>
      <c r="G156" s="233"/>
      <c r="H156" s="237">
        <v>72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184</v>
      </c>
      <c r="AU156" s="243" t="s">
        <v>86</v>
      </c>
      <c r="AV156" s="13" t="s">
        <v>86</v>
      </c>
      <c r="AW156" s="13" t="s">
        <v>32</v>
      </c>
      <c r="AX156" s="13" t="s">
        <v>76</v>
      </c>
      <c r="AY156" s="243" t="s">
        <v>175</v>
      </c>
    </row>
    <row r="157" s="15" customFormat="1">
      <c r="A157" s="15"/>
      <c r="B157" s="254"/>
      <c r="C157" s="255"/>
      <c r="D157" s="234" t="s">
        <v>184</v>
      </c>
      <c r="E157" s="256" t="s">
        <v>1</v>
      </c>
      <c r="F157" s="257" t="s">
        <v>201</v>
      </c>
      <c r="G157" s="255"/>
      <c r="H157" s="258">
        <v>199.6</v>
      </c>
      <c r="I157" s="259"/>
      <c r="J157" s="255"/>
      <c r="K157" s="255"/>
      <c r="L157" s="260"/>
      <c r="M157" s="261"/>
      <c r="N157" s="262"/>
      <c r="O157" s="262"/>
      <c r="P157" s="262"/>
      <c r="Q157" s="262"/>
      <c r="R157" s="262"/>
      <c r="S157" s="262"/>
      <c r="T157" s="263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4" t="s">
        <v>184</v>
      </c>
      <c r="AU157" s="264" t="s">
        <v>86</v>
      </c>
      <c r="AV157" s="15" t="s">
        <v>182</v>
      </c>
      <c r="AW157" s="15" t="s">
        <v>32</v>
      </c>
      <c r="AX157" s="15" t="s">
        <v>84</v>
      </c>
      <c r="AY157" s="264" t="s">
        <v>175</v>
      </c>
    </row>
    <row r="158" s="2" customFormat="1" ht="21.75" customHeight="1">
      <c r="A158" s="39"/>
      <c r="B158" s="40"/>
      <c r="C158" s="219" t="s">
        <v>202</v>
      </c>
      <c r="D158" s="219" t="s">
        <v>177</v>
      </c>
      <c r="E158" s="220" t="s">
        <v>203</v>
      </c>
      <c r="F158" s="221" t="s">
        <v>204</v>
      </c>
      <c r="G158" s="222" t="s">
        <v>180</v>
      </c>
      <c r="H158" s="223">
        <v>232</v>
      </c>
      <c r="I158" s="224"/>
      <c r="J158" s="225">
        <f>ROUND(I158*H158,2)</f>
        <v>0</v>
      </c>
      <c r="K158" s="221" t="s">
        <v>181</v>
      </c>
      <c r="L158" s="45"/>
      <c r="M158" s="226" t="s">
        <v>1</v>
      </c>
      <c r="N158" s="227" t="s">
        <v>41</v>
      </c>
      <c r="O158" s="92"/>
      <c r="P158" s="228">
        <f>O158*H158</f>
        <v>0</v>
      </c>
      <c r="Q158" s="228">
        <v>0.0007</v>
      </c>
      <c r="R158" s="228">
        <f>Q158*H158</f>
        <v>0.1624</v>
      </c>
      <c r="S158" s="228">
        <v>0</v>
      </c>
      <c r="T158" s="229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0" t="s">
        <v>182</v>
      </c>
      <c r="AT158" s="230" t="s">
        <v>177</v>
      </c>
      <c r="AU158" s="230" t="s">
        <v>86</v>
      </c>
      <c r="AY158" s="18" t="s">
        <v>175</v>
      </c>
      <c r="BE158" s="231">
        <f>IF(N158="základní",J158,0)</f>
        <v>0</v>
      </c>
      <c r="BF158" s="231">
        <f>IF(N158="snížená",J158,0)</f>
        <v>0</v>
      </c>
      <c r="BG158" s="231">
        <f>IF(N158="zákl. přenesená",J158,0)</f>
        <v>0</v>
      </c>
      <c r="BH158" s="231">
        <f>IF(N158="sníž. přenesená",J158,0)</f>
        <v>0</v>
      </c>
      <c r="BI158" s="231">
        <f>IF(N158="nulová",J158,0)</f>
        <v>0</v>
      </c>
      <c r="BJ158" s="18" t="s">
        <v>84</v>
      </c>
      <c r="BK158" s="231">
        <f>ROUND(I158*H158,2)</f>
        <v>0</v>
      </c>
      <c r="BL158" s="18" t="s">
        <v>182</v>
      </c>
      <c r="BM158" s="230" t="s">
        <v>205</v>
      </c>
    </row>
    <row r="159" s="13" customFormat="1">
      <c r="A159" s="13"/>
      <c r="B159" s="232"/>
      <c r="C159" s="233"/>
      <c r="D159" s="234" t="s">
        <v>184</v>
      </c>
      <c r="E159" s="235" t="s">
        <v>1</v>
      </c>
      <c r="F159" s="236" t="s">
        <v>206</v>
      </c>
      <c r="G159" s="233"/>
      <c r="H159" s="237">
        <v>232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184</v>
      </c>
      <c r="AU159" s="243" t="s">
        <v>86</v>
      </c>
      <c r="AV159" s="13" t="s">
        <v>86</v>
      </c>
      <c r="AW159" s="13" t="s">
        <v>32</v>
      </c>
      <c r="AX159" s="13" t="s">
        <v>84</v>
      </c>
      <c r="AY159" s="243" t="s">
        <v>175</v>
      </c>
    </row>
    <row r="160" s="2" customFormat="1" ht="16.5" customHeight="1">
      <c r="A160" s="39"/>
      <c r="B160" s="40"/>
      <c r="C160" s="219" t="s">
        <v>207</v>
      </c>
      <c r="D160" s="219" t="s">
        <v>177</v>
      </c>
      <c r="E160" s="220" t="s">
        <v>208</v>
      </c>
      <c r="F160" s="221" t="s">
        <v>209</v>
      </c>
      <c r="G160" s="222" t="s">
        <v>180</v>
      </c>
      <c r="H160" s="223">
        <v>232</v>
      </c>
      <c r="I160" s="224"/>
      <c r="J160" s="225">
        <f>ROUND(I160*H160,2)</f>
        <v>0</v>
      </c>
      <c r="K160" s="221" t="s">
        <v>181</v>
      </c>
      <c r="L160" s="45"/>
      <c r="M160" s="226" t="s">
        <v>1</v>
      </c>
      <c r="N160" s="227" t="s">
        <v>41</v>
      </c>
      <c r="O160" s="92"/>
      <c r="P160" s="228">
        <f>O160*H160</f>
        <v>0</v>
      </c>
      <c r="Q160" s="228">
        <v>0</v>
      </c>
      <c r="R160" s="228">
        <f>Q160*H160</f>
        <v>0</v>
      </c>
      <c r="S160" s="228">
        <v>0</v>
      </c>
      <c r="T160" s="229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0" t="s">
        <v>182</v>
      </c>
      <c r="AT160" s="230" t="s">
        <v>177</v>
      </c>
      <c r="AU160" s="230" t="s">
        <v>86</v>
      </c>
      <c r="AY160" s="18" t="s">
        <v>175</v>
      </c>
      <c r="BE160" s="231">
        <f>IF(N160="základní",J160,0)</f>
        <v>0</v>
      </c>
      <c r="BF160" s="231">
        <f>IF(N160="snížená",J160,0)</f>
        <v>0</v>
      </c>
      <c r="BG160" s="231">
        <f>IF(N160="zákl. přenesená",J160,0)</f>
        <v>0</v>
      </c>
      <c r="BH160" s="231">
        <f>IF(N160="sníž. přenesená",J160,0)</f>
        <v>0</v>
      </c>
      <c r="BI160" s="231">
        <f>IF(N160="nulová",J160,0)</f>
        <v>0</v>
      </c>
      <c r="BJ160" s="18" t="s">
        <v>84</v>
      </c>
      <c r="BK160" s="231">
        <f>ROUND(I160*H160,2)</f>
        <v>0</v>
      </c>
      <c r="BL160" s="18" t="s">
        <v>182</v>
      </c>
      <c r="BM160" s="230" t="s">
        <v>210</v>
      </c>
    </row>
    <row r="161" s="2" customFormat="1" ht="37.8" customHeight="1">
      <c r="A161" s="39"/>
      <c r="B161" s="40"/>
      <c r="C161" s="219" t="s">
        <v>211</v>
      </c>
      <c r="D161" s="219" t="s">
        <v>177</v>
      </c>
      <c r="E161" s="220" t="s">
        <v>212</v>
      </c>
      <c r="F161" s="221" t="s">
        <v>213</v>
      </c>
      <c r="G161" s="222" t="s">
        <v>192</v>
      </c>
      <c r="H161" s="223">
        <v>20.551</v>
      </c>
      <c r="I161" s="224"/>
      <c r="J161" s="225">
        <f>ROUND(I161*H161,2)</f>
        <v>0</v>
      </c>
      <c r="K161" s="221" t="s">
        <v>181</v>
      </c>
      <c r="L161" s="45"/>
      <c r="M161" s="226" t="s">
        <v>1</v>
      </c>
      <c r="N161" s="227" t="s">
        <v>41</v>
      </c>
      <c r="O161" s="92"/>
      <c r="P161" s="228">
        <f>O161*H161</f>
        <v>0</v>
      </c>
      <c r="Q161" s="228">
        <v>0</v>
      </c>
      <c r="R161" s="228">
        <f>Q161*H161</f>
        <v>0</v>
      </c>
      <c r="S161" s="228">
        <v>0</v>
      </c>
      <c r="T161" s="229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0" t="s">
        <v>182</v>
      </c>
      <c r="AT161" s="230" t="s">
        <v>177</v>
      </c>
      <c r="AU161" s="230" t="s">
        <v>86</v>
      </c>
      <c r="AY161" s="18" t="s">
        <v>175</v>
      </c>
      <c r="BE161" s="231">
        <f>IF(N161="základní",J161,0)</f>
        <v>0</v>
      </c>
      <c r="BF161" s="231">
        <f>IF(N161="snížená",J161,0)</f>
        <v>0</v>
      </c>
      <c r="BG161" s="231">
        <f>IF(N161="zákl. přenesená",J161,0)</f>
        <v>0</v>
      </c>
      <c r="BH161" s="231">
        <f>IF(N161="sníž. přenesená",J161,0)</f>
        <v>0</v>
      </c>
      <c r="BI161" s="231">
        <f>IF(N161="nulová",J161,0)</f>
        <v>0</v>
      </c>
      <c r="BJ161" s="18" t="s">
        <v>84</v>
      </c>
      <c r="BK161" s="231">
        <f>ROUND(I161*H161,2)</f>
        <v>0</v>
      </c>
      <c r="BL161" s="18" t="s">
        <v>182</v>
      </c>
      <c r="BM161" s="230" t="s">
        <v>214</v>
      </c>
    </row>
    <row r="162" s="13" customFormat="1">
      <c r="A162" s="13"/>
      <c r="B162" s="232"/>
      <c r="C162" s="233"/>
      <c r="D162" s="234" t="s">
        <v>184</v>
      </c>
      <c r="E162" s="235" t="s">
        <v>1</v>
      </c>
      <c r="F162" s="236" t="s">
        <v>215</v>
      </c>
      <c r="G162" s="233"/>
      <c r="H162" s="237">
        <v>20.551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184</v>
      </c>
      <c r="AU162" s="243" t="s">
        <v>86</v>
      </c>
      <c r="AV162" s="13" t="s">
        <v>86</v>
      </c>
      <c r="AW162" s="13" t="s">
        <v>32</v>
      </c>
      <c r="AX162" s="13" t="s">
        <v>84</v>
      </c>
      <c r="AY162" s="243" t="s">
        <v>175</v>
      </c>
    </row>
    <row r="163" s="2" customFormat="1" ht="37.8" customHeight="1">
      <c r="A163" s="39"/>
      <c r="B163" s="40"/>
      <c r="C163" s="219" t="s">
        <v>216</v>
      </c>
      <c r="D163" s="219" t="s">
        <v>177</v>
      </c>
      <c r="E163" s="220" t="s">
        <v>217</v>
      </c>
      <c r="F163" s="221" t="s">
        <v>218</v>
      </c>
      <c r="G163" s="222" t="s">
        <v>192</v>
      </c>
      <c r="H163" s="223">
        <v>184.959</v>
      </c>
      <c r="I163" s="224"/>
      <c r="J163" s="225">
        <f>ROUND(I163*H163,2)</f>
        <v>0</v>
      </c>
      <c r="K163" s="221" t="s">
        <v>181</v>
      </c>
      <c r="L163" s="45"/>
      <c r="M163" s="226" t="s">
        <v>1</v>
      </c>
      <c r="N163" s="227" t="s">
        <v>41</v>
      </c>
      <c r="O163" s="92"/>
      <c r="P163" s="228">
        <f>O163*H163</f>
        <v>0</v>
      </c>
      <c r="Q163" s="228">
        <v>0</v>
      </c>
      <c r="R163" s="228">
        <f>Q163*H163</f>
        <v>0</v>
      </c>
      <c r="S163" s="228">
        <v>0</v>
      </c>
      <c r="T163" s="229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0" t="s">
        <v>182</v>
      </c>
      <c r="AT163" s="230" t="s">
        <v>177</v>
      </c>
      <c r="AU163" s="230" t="s">
        <v>86</v>
      </c>
      <c r="AY163" s="18" t="s">
        <v>175</v>
      </c>
      <c r="BE163" s="231">
        <f>IF(N163="základní",J163,0)</f>
        <v>0</v>
      </c>
      <c r="BF163" s="231">
        <f>IF(N163="snížená",J163,0)</f>
        <v>0</v>
      </c>
      <c r="BG163" s="231">
        <f>IF(N163="zákl. přenesená",J163,0)</f>
        <v>0</v>
      </c>
      <c r="BH163" s="231">
        <f>IF(N163="sníž. přenesená",J163,0)</f>
        <v>0</v>
      </c>
      <c r="BI163" s="231">
        <f>IF(N163="nulová",J163,0)</f>
        <v>0</v>
      </c>
      <c r="BJ163" s="18" t="s">
        <v>84</v>
      </c>
      <c r="BK163" s="231">
        <f>ROUND(I163*H163,2)</f>
        <v>0</v>
      </c>
      <c r="BL163" s="18" t="s">
        <v>182</v>
      </c>
      <c r="BM163" s="230" t="s">
        <v>219</v>
      </c>
    </row>
    <row r="164" s="13" customFormat="1">
      <c r="A164" s="13"/>
      <c r="B164" s="232"/>
      <c r="C164" s="233"/>
      <c r="D164" s="234" t="s">
        <v>184</v>
      </c>
      <c r="E164" s="235" t="s">
        <v>1</v>
      </c>
      <c r="F164" s="236" t="s">
        <v>220</v>
      </c>
      <c r="G164" s="233"/>
      <c r="H164" s="237">
        <v>184.959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184</v>
      </c>
      <c r="AU164" s="243" t="s">
        <v>86</v>
      </c>
      <c r="AV164" s="13" t="s">
        <v>86</v>
      </c>
      <c r="AW164" s="13" t="s">
        <v>32</v>
      </c>
      <c r="AX164" s="13" t="s">
        <v>84</v>
      </c>
      <c r="AY164" s="243" t="s">
        <v>175</v>
      </c>
    </row>
    <row r="165" s="2" customFormat="1" ht="37.8" customHeight="1">
      <c r="A165" s="39"/>
      <c r="B165" s="40"/>
      <c r="C165" s="219" t="s">
        <v>221</v>
      </c>
      <c r="D165" s="219" t="s">
        <v>177</v>
      </c>
      <c r="E165" s="220" t="s">
        <v>222</v>
      </c>
      <c r="F165" s="221" t="s">
        <v>223</v>
      </c>
      <c r="G165" s="222" t="s">
        <v>192</v>
      </c>
      <c r="H165" s="223">
        <v>92.551</v>
      </c>
      <c r="I165" s="224"/>
      <c r="J165" s="225">
        <f>ROUND(I165*H165,2)</f>
        <v>0</v>
      </c>
      <c r="K165" s="221" t="s">
        <v>181</v>
      </c>
      <c r="L165" s="45"/>
      <c r="M165" s="226" t="s">
        <v>1</v>
      </c>
      <c r="N165" s="227" t="s">
        <v>41</v>
      </c>
      <c r="O165" s="92"/>
      <c r="P165" s="228">
        <f>O165*H165</f>
        <v>0</v>
      </c>
      <c r="Q165" s="228">
        <v>0</v>
      </c>
      <c r="R165" s="228">
        <f>Q165*H165</f>
        <v>0</v>
      </c>
      <c r="S165" s="228">
        <v>0</v>
      </c>
      <c r="T165" s="229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0" t="s">
        <v>182</v>
      </c>
      <c r="AT165" s="230" t="s">
        <v>177</v>
      </c>
      <c r="AU165" s="230" t="s">
        <v>86</v>
      </c>
      <c r="AY165" s="18" t="s">
        <v>175</v>
      </c>
      <c r="BE165" s="231">
        <f>IF(N165="základní",J165,0)</f>
        <v>0</v>
      </c>
      <c r="BF165" s="231">
        <f>IF(N165="snížená",J165,0)</f>
        <v>0</v>
      </c>
      <c r="BG165" s="231">
        <f>IF(N165="zákl. přenesená",J165,0)</f>
        <v>0</v>
      </c>
      <c r="BH165" s="231">
        <f>IF(N165="sníž. přenesená",J165,0)</f>
        <v>0</v>
      </c>
      <c r="BI165" s="231">
        <f>IF(N165="nulová",J165,0)</f>
        <v>0</v>
      </c>
      <c r="BJ165" s="18" t="s">
        <v>84</v>
      </c>
      <c r="BK165" s="231">
        <f>ROUND(I165*H165,2)</f>
        <v>0</v>
      </c>
      <c r="BL165" s="18" t="s">
        <v>182</v>
      </c>
      <c r="BM165" s="230" t="s">
        <v>224</v>
      </c>
    </row>
    <row r="166" s="13" customFormat="1">
      <c r="A166" s="13"/>
      <c r="B166" s="232"/>
      <c r="C166" s="233"/>
      <c r="D166" s="234" t="s">
        <v>184</v>
      </c>
      <c r="E166" s="235" t="s">
        <v>1</v>
      </c>
      <c r="F166" s="236" t="s">
        <v>225</v>
      </c>
      <c r="G166" s="233"/>
      <c r="H166" s="237">
        <v>92.551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184</v>
      </c>
      <c r="AU166" s="243" t="s">
        <v>86</v>
      </c>
      <c r="AV166" s="13" t="s">
        <v>86</v>
      </c>
      <c r="AW166" s="13" t="s">
        <v>32</v>
      </c>
      <c r="AX166" s="13" t="s">
        <v>84</v>
      </c>
      <c r="AY166" s="243" t="s">
        <v>175</v>
      </c>
    </row>
    <row r="167" s="2" customFormat="1" ht="37.8" customHeight="1">
      <c r="A167" s="39"/>
      <c r="B167" s="40"/>
      <c r="C167" s="219" t="s">
        <v>226</v>
      </c>
      <c r="D167" s="219" t="s">
        <v>177</v>
      </c>
      <c r="E167" s="220" t="s">
        <v>227</v>
      </c>
      <c r="F167" s="221" t="s">
        <v>228</v>
      </c>
      <c r="G167" s="222" t="s">
        <v>192</v>
      </c>
      <c r="H167" s="223">
        <v>925.51</v>
      </c>
      <c r="I167" s="224"/>
      <c r="J167" s="225">
        <f>ROUND(I167*H167,2)</f>
        <v>0</v>
      </c>
      <c r="K167" s="221" t="s">
        <v>181</v>
      </c>
      <c r="L167" s="45"/>
      <c r="M167" s="226" t="s">
        <v>1</v>
      </c>
      <c r="N167" s="227" t="s">
        <v>41</v>
      </c>
      <c r="O167" s="92"/>
      <c r="P167" s="228">
        <f>O167*H167</f>
        <v>0</v>
      </c>
      <c r="Q167" s="228">
        <v>0</v>
      </c>
      <c r="R167" s="228">
        <f>Q167*H167</f>
        <v>0</v>
      </c>
      <c r="S167" s="228">
        <v>0</v>
      </c>
      <c r="T167" s="229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0" t="s">
        <v>182</v>
      </c>
      <c r="AT167" s="230" t="s">
        <v>177</v>
      </c>
      <c r="AU167" s="230" t="s">
        <v>86</v>
      </c>
      <c r="AY167" s="18" t="s">
        <v>175</v>
      </c>
      <c r="BE167" s="231">
        <f>IF(N167="základní",J167,0)</f>
        <v>0</v>
      </c>
      <c r="BF167" s="231">
        <f>IF(N167="snížená",J167,0)</f>
        <v>0</v>
      </c>
      <c r="BG167" s="231">
        <f>IF(N167="zákl. přenesená",J167,0)</f>
        <v>0</v>
      </c>
      <c r="BH167" s="231">
        <f>IF(N167="sníž. přenesená",J167,0)</f>
        <v>0</v>
      </c>
      <c r="BI167" s="231">
        <f>IF(N167="nulová",J167,0)</f>
        <v>0</v>
      </c>
      <c r="BJ167" s="18" t="s">
        <v>84</v>
      </c>
      <c r="BK167" s="231">
        <f>ROUND(I167*H167,2)</f>
        <v>0</v>
      </c>
      <c r="BL167" s="18" t="s">
        <v>182</v>
      </c>
      <c r="BM167" s="230" t="s">
        <v>229</v>
      </c>
    </row>
    <row r="168" s="13" customFormat="1">
      <c r="A168" s="13"/>
      <c r="B168" s="232"/>
      <c r="C168" s="233"/>
      <c r="D168" s="234" t="s">
        <v>184</v>
      </c>
      <c r="E168" s="235" t="s">
        <v>1</v>
      </c>
      <c r="F168" s="236" t="s">
        <v>230</v>
      </c>
      <c r="G168" s="233"/>
      <c r="H168" s="237">
        <v>925.51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184</v>
      </c>
      <c r="AU168" s="243" t="s">
        <v>86</v>
      </c>
      <c r="AV168" s="13" t="s">
        <v>86</v>
      </c>
      <c r="AW168" s="13" t="s">
        <v>32</v>
      </c>
      <c r="AX168" s="13" t="s">
        <v>84</v>
      </c>
      <c r="AY168" s="243" t="s">
        <v>175</v>
      </c>
    </row>
    <row r="169" s="2" customFormat="1" ht="24.15" customHeight="1">
      <c r="A169" s="39"/>
      <c r="B169" s="40"/>
      <c r="C169" s="219" t="s">
        <v>231</v>
      </c>
      <c r="D169" s="219" t="s">
        <v>177</v>
      </c>
      <c r="E169" s="220" t="s">
        <v>232</v>
      </c>
      <c r="F169" s="221" t="s">
        <v>233</v>
      </c>
      <c r="G169" s="222" t="s">
        <v>234</v>
      </c>
      <c r="H169" s="223">
        <v>166.592</v>
      </c>
      <c r="I169" s="224"/>
      <c r="J169" s="225">
        <f>ROUND(I169*H169,2)</f>
        <v>0</v>
      </c>
      <c r="K169" s="221" t="s">
        <v>181</v>
      </c>
      <c r="L169" s="45"/>
      <c r="M169" s="226" t="s">
        <v>1</v>
      </c>
      <c r="N169" s="227" t="s">
        <v>41</v>
      </c>
      <c r="O169" s="92"/>
      <c r="P169" s="228">
        <f>O169*H169</f>
        <v>0</v>
      </c>
      <c r="Q169" s="228">
        <v>0</v>
      </c>
      <c r="R169" s="228">
        <f>Q169*H169</f>
        <v>0</v>
      </c>
      <c r="S169" s="228">
        <v>0</v>
      </c>
      <c r="T169" s="229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0" t="s">
        <v>182</v>
      </c>
      <c r="AT169" s="230" t="s">
        <v>177</v>
      </c>
      <c r="AU169" s="230" t="s">
        <v>86</v>
      </c>
      <c r="AY169" s="18" t="s">
        <v>175</v>
      </c>
      <c r="BE169" s="231">
        <f>IF(N169="základní",J169,0)</f>
        <v>0</v>
      </c>
      <c r="BF169" s="231">
        <f>IF(N169="snížená",J169,0)</f>
        <v>0</v>
      </c>
      <c r="BG169" s="231">
        <f>IF(N169="zákl. přenesená",J169,0)</f>
        <v>0</v>
      </c>
      <c r="BH169" s="231">
        <f>IF(N169="sníž. přenesená",J169,0)</f>
        <v>0</v>
      </c>
      <c r="BI169" s="231">
        <f>IF(N169="nulová",J169,0)</f>
        <v>0</v>
      </c>
      <c r="BJ169" s="18" t="s">
        <v>84</v>
      </c>
      <c r="BK169" s="231">
        <f>ROUND(I169*H169,2)</f>
        <v>0</v>
      </c>
      <c r="BL169" s="18" t="s">
        <v>182</v>
      </c>
      <c r="BM169" s="230" t="s">
        <v>235</v>
      </c>
    </row>
    <row r="170" s="13" customFormat="1">
      <c r="A170" s="13"/>
      <c r="B170" s="232"/>
      <c r="C170" s="233"/>
      <c r="D170" s="234" t="s">
        <v>184</v>
      </c>
      <c r="E170" s="235" t="s">
        <v>1</v>
      </c>
      <c r="F170" s="236" t="s">
        <v>236</v>
      </c>
      <c r="G170" s="233"/>
      <c r="H170" s="237">
        <v>166.592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184</v>
      </c>
      <c r="AU170" s="243" t="s">
        <v>86</v>
      </c>
      <c r="AV170" s="13" t="s">
        <v>86</v>
      </c>
      <c r="AW170" s="13" t="s">
        <v>32</v>
      </c>
      <c r="AX170" s="13" t="s">
        <v>84</v>
      </c>
      <c r="AY170" s="243" t="s">
        <v>175</v>
      </c>
    </row>
    <row r="171" s="2" customFormat="1" ht="16.5" customHeight="1">
      <c r="A171" s="39"/>
      <c r="B171" s="40"/>
      <c r="C171" s="219" t="s">
        <v>8</v>
      </c>
      <c r="D171" s="219" t="s">
        <v>177</v>
      </c>
      <c r="E171" s="220" t="s">
        <v>237</v>
      </c>
      <c r="F171" s="221" t="s">
        <v>238</v>
      </c>
      <c r="G171" s="222" t="s">
        <v>192</v>
      </c>
      <c r="H171" s="223">
        <v>92.551</v>
      </c>
      <c r="I171" s="224"/>
      <c r="J171" s="225">
        <f>ROUND(I171*H171,2)</f>
        <v>0</v>
      </c>
      <c r="K171" s="221" t="s">
        <v>181</v>
      </c>
      <c r="L171" s="45"/>
      <c r="M171" s="226" t="s">
        <v>1</v>
      </c>
      <c r="N171" s="227" t="s">
        <v>41</v>
      </c>
      <c r="O171" s="92"/>
      <c r="P171" s="228">
        <f>O171*H171</f>
        <v>0</v>
      </c>
      <c r="Q171" s="228">
        <v>0</v>
      </c>
      <c r="R171" s="228">
        <f>Q171*H171</f>
        <v>0</v>
      </c>
      <c r="S171" s="228">
        <v>0</v>
      </c>
      <c r="T171" s="229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0" t="s">
        <v>182</v>
      </c>
      <c r="AT171" s="230" t="s">
        <v>177</v>
      </c>
      <c r="AU171" s="230" t="s">
        <v>86</v>
      </c>
      <c r="AY171" s="18" t="s">
        <v>175</v>
      </c>
      <c r="BE171" s="231">
        <f>IF(N171="základní",J171,0)</f>
        <v>0</v>
      </c>
      <c r="BF171" s="231">
        <f>IF(N171="snížená",J171,0)</f>
        <v>0</v>
      </c>
      <c r="BG171" s="231">
        <f>IF(N171="zákl. přenesená",J171,0)</f>
        <v>0</v>
      </c>
      <c r="BH171" s="231">
        <f>IF(N171="sníž. přenesená",J171,0)</f>
        <v>0</v>
      </c>
      <c r="BI171" s="231">
        <f>IF(N171="nulová",J171,0)</f>
        <v>0</v>
      </c>
      <c r="BJ171" s="18" t="s">
        <v>84</v>
      </c>
      <c r="BK171" s="231">
        <f>ROUND(I171*H171,2)</f>
        <v>0</v>
      </c>
      <c r="BL171" s="18" t="s">
        <v>182</v>
      </c>
      <c r="BM171" s="230" t="s">
        <v>239</v>
      </c>
    </row>
    <row r="172" s="2" customFormat="1" ht="24.15" customHeight="1">
      <c r="A172" s="39"/>
      <c r="B172" s="40"/>
      <c r="C172" s="219" t="s">
        <v>240</v>
      </c>
      <c r="D172" s="219" t="s">
        <v>177</v>
      </c>
      <c r="E172" s="220" t="s">
        <v>241</v>
      </c>
      <c r="F172" s="221" t="s">
        <v>242</v>
      </c>
      <c r="G172" s="222" t="s">
        <v>192</v>
      </c>
      <c r="H172" s="223">
        <v>183.6</v>
      </c>
      <c r="I172" s="224"/>
      <c r="J172" s="225">
        <f>ROUND(I172*H172,2)</f>
        <v>0</v>
      </c>
      <c r="K172" s="221" t="s">
        <v>181</v>
      </c>
      <c r="L172" s="45"/>
      <c r="M172" s="226" t="s">
        <v>1</v>
      </c>
      <c r="N172" s="227" t="s">
        <v>41</v>
      </c>
      <c r="O172" s="92"/>
      <c r="P172" s="228">
        <f>O172*H172</f>
        <v>0</v>
      </c>
      <c r="Q172" s="228">
        <v>0</v>
      </c>
      <c r="R172" s="228">
        <f>Q172*H172</f>
        <v>0</v>
      </c>
      <c r="S172" s="228">
        <v>0</v>
      </c>
      <c r="T172" s="229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0" t="s">
        <v>182</v>
      </c>
      <c r="AT172" s="230" t="s">
        <v>177</v>
      </c>
      <c r="AU172" s="230" t="s">
        <v>86</v>
      </c>
      <c r="AY172" s="18" t="s">
        <v>175</v>
      </c>
      <c r="BE172" s="231">
        <f>IF(N172="základní",J172,0)</f>
        <v>0</v>
      </c>
      <c r="BF172" s="231">
        <f>IF(N172="snížená",J172,0)</f>
        <v>0</v>
      </c>
      <c r="BG172" s="231">
        <f>IF(N172="zákl. přenesená",J172,0)</f>
        <v>0</v>
      </c>
      <c r="BH172" s="231">
        <f>IF(N172="sníž. přenesená",J172,0)</f>
        <v>0</v>
      </c>
      <c r="BI172" s="231">
        <f>IF(N172="nulová",J172,0)</f>
        <v>0</v>
      </c>
      <c r="BJ172" s="18" t="s">
        <v>84</v>
      </c>
      <c r="BK172" s="231">
        <f>ROUND(I172*H172,2)</f>
        <v>0</v>
      </c>
      <c r="BL172" s="18" t="s">
        <v>182</v>
      </c>
      <c r="BM172" s="230" t="s">
        <v>243</v>
      </c>
    </row>
    <row r="173" s="14" customFormat="1">
      <c r="A173" s="14"/>
      <c r="B173" s="244"/>
      <c r="C173" s="245"/>
      <c r="D173" s="234" t="s">
        <v>184</v>
      </c>
      <c r="E173" s="246" t="s">
        <v>1</v>
      </c>
      <c r="F173" s="247" t="s">
        <v>244</v>
      </c>
      <c r="G173" s="245"/>
      <c r="H173" s="246" t="s">
        <v>1</v>
      </c>
      <c r="I173" s="248"/>
      <c r="J173" s="245"/>
      <c r="K173" s="245"/>
      <c r="L173" s="249"/>
      <c r="M173" s="250"/>
      <c r="N173" s="251"/>
      <c r="O173" s="251"/>
      <c r="P173" s="251"/>
      <c r="Q173" s="251"/>
      <c r="R173" s="251"/>
      <c r="S173" s="251"/>
      <c r="T173" s="252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3" t="s">
        <v>184</v>
      </c>
      <c r="AU173" s="253" t="s">
        <v>86</v>
      </c>
      <c r="AV173" s="14" t="s">
        <v>84</v>
      </c>
      <c r="AW173" s="14" t="s">
        <v>32</v>
      </c>
      <c r="AX173" s="14" t="s">
        <v>76</v>
      </c>
      <c r="AY173" s="253" t="s">
        <v>175</v>
      </c>
    </row>
    <row r="174" s="13" customFormat="1">
      <c r="A174" s="13"/>
      <c r="B174" s="232"/>
      <c r="C174" s="233"/>
      <c r="D174" s="234" t="s">
        <v>184</v>
      </c>
      <c r="E174" s="235" t="s">
        <v>1</v>
      </c>
      <c r="F174" s="236" t="s">
        <v>199</v>
      </c>
      <c r="G174" s="233"/>
      <c r="H174" s="237">
        <v>127.6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184</v>
      </c>
      <c r="AU174" s="243" t="s">
        <v>86</v>
      </c>
      <c r="AV174" s="13" t="s">
        <v>86</v>
      </c>
      <c r="AW174" s="13" t="s">
        <v>32</v>
      </c>
      <c r="AX174" s="13" t="s">
        <v>76</v>
      </c>
      <c r="AY174" s="243" t="s">
        <v>175</v>
      </c>
    </row>
    <row r="175" s="13" customFormat="1">
      <c r="A175" s="13"/>
      <c r="B175" s="232"/>
      <c r="C175" s="233"/>
      <c r="D175" s="234" t="s">
        <v>184</v>
      </c>
      <c r="E175" s="235" t="s">
        <v>1</v>
      </c>
      <c r="F175" s="236" t="s">
        <v>245</v>
      </c>
      <c r="G175" s="233"/>
      <c r="H175" s="237">
        <v>56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184</v>
      </c>
      <c r="AU175" s="243" t="s">
        <v>86</v>
      </c>
      <c r="AV175" s="13" t="s">
        <v>86</v>
      </c>
      <c r="AW175" s="13" t="s">
        <v>32</v>
      </c>
      <c r="AX175" s="13" t="s">
        <v>76</v>
      </c>
      <c r="AY175" s="243" t="s">
        <v>175</v>
      </c>
    </row>
    <row r="176" s="15" customFormat="1">
      <c r="A176" s="15"/>
      <c r="B176" s="254"/>
      <c r="C176" s="255"/>
      <c r="D176" s="234" t="s">
        <v>184</v>
      </c>
      <c r="E176" s="256" t="s">
        <v>1</v>
      </c>
      <c r="F176" s="257" t="s">
        <v>201</v>
      </c>
      <c r="G176" s="255"/>
      <c r="H176" s="258">
        <v>183.6</v>
      </c>
      <c r="I176" s="259"/>
      <c r="J176" s="255"/>
      <c r="K176" s="255"/>
      <c r="L176" s="260"/>
      <c r="M176" s="261"/>
      <c r="N176" s="262"/>
      <c r="O176" s="262"/>
      <c r="P176" s="262"/>
      <c r="Q176" s="262"/>
      <c r="R176" s="262"/>
      <c r="S176" s="262"/>
      <c r="T176" s="263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4" t="s">
        <v>184</v>
      </c>
      <c r="AU176" s="264" t="s">
        <v>86</v>
      </c>
      <c r="AV176" s="15" t="s">
        <v>182</v>
      </c>
      <c r="AW176" s="15" t="s">
        <v>32</v>
      </c>
      <c r="AX176" s="15" t="s">
        <v>84</v>
      </c>
      <c r="AY176" s="264" t="s">
        <v>175</v>
      </c>
    </row>
    <row r="177" s="2" customFormat="1" ht="16.5" customHeight="1">
      <c r="A177" s="39"/>
      <c r="B177" s="40"/>
      <c r="C177" s="265" t="s">
        <v>246</v>
      </c>
      <c r="D177" s="265" t="s">
        <v>247</v>
      </c>
      <c r="E177" s="266" t="s">
        <v>248</v>
      </c>
      <c r="F177" s="267" t="s">
        <v>249</v>
      </c>
      <c r="G177" s="268" t="s">
        <v>234</v>
      </c>
      <c r="H177" s="269">
        <v>100.8</v>
      </c>
      <c r="I177" s="270"/>
      <c r="J177" s="271">
        <f>ROUND(I177*H177,2)</f>
        <v>0</v>
      </c>
      <c r="K177" s="267" t="s">
        <v>181</v>
      </c>
      <c r="L177" s="272"/>
      <c r="M177" s="273" t="s">
        <v>1</v>
      </c>
      <c r="N177" s="274" t="s">
        <v>41</v>
      </c>
      <c r="O177" s="92"/>
      <c r="P177" s="228">
        <f>O177*H177</f>
        <v>0</v>
      </c>
      <c r="Q177" s="228">
        <v>1</v>
      </c>
      <c r="R177" s="228">
        <f>Q177*H177</f>
        <v>100.8</v>
      </c>
      <c r="S177" s="228">
        <v>0</v>
      </c>
      <c r="T177" s="229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0" t="s">
        <v>216</v>
      </c>
      <c r="AT177" s="230" t="s">
        <v>247</v>
      </c>
      <c r="AU177" s="230" t="s">
        <v>86</v>
      </c>
      <c r="AY177" s="18" t="s">
        <v>175</v>
      </c>
      <c r="BE177" s="231">
        <f>IF(N177="základní",J177,0)</f>
        <v>0</v>
      </c>
      <c r="BF177" s="231">
        <f>IF(N177="snížená",J177,0)</f>
        <v>0</v>
      </c>
      <c r="BG177" s="231">
        <f>IF(N177="zákl. přenesená",J177,0)</f>
        <v>0</v>
      </c>
      <c r="BH177" s="231">
        <f>IF(N177="sníž. přenesená",J177,0)</f>
        <v>0</v>
      </c>
      <c r="BI177" s="231">
        <f>IF(N177="nulová",J177,0)</f>
        <v>0</v>
      </c>
      <c r="BJ177" s="18" t="s">
        <v>84</v>
      </c>
      <c r="BK177" s="231">
        <f>ROUND(I177*H177,2)</f>
        <v>0</v>
      </c>
      <c r="BL177" s="18" t="s">
        <v>182</v>
      </c>
      <c r="BM177" s="230" t="s">
        <v>250</v>
      </c>
    </row>
    <row r="178" s="13" customFormat="1">
      <c r="A178" s="13"/>
      <c r="B178" s="232"/>
      <c r="C178" s="233"/>
      <c r="D178" s="234" t="s">
        <v>184</v>
      </c>
      <c r="E178" s="235" t="s">
        <v>1</v>
      </c>
      <c r="F178" s="236" t="s">
        <v>251</v>
      </c>
      <c r="G178" s="233"/>
      <c r="H178" s="237">
        <v>100.8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184</v>
      </c>
      <c r="AU178" s="243" t="s">
        <v>86</v>
      </c>
      <c r="AV178" s="13" t="s">
        <v>86</v>
      </c>
      <c r="AW178" s="13" t="s">
        <v>32</v>
      </c>
      <c r="AX178" s="13" t="s">
        <v>84</v>
      </c>
      <c r="AY178" s="243" t="s">
        <v>175</v>
      </c>
    </row>
    <row r="179" s="2" customFormat="1" ht="24.15" customHeight="1">
      <c r="A179" s="39"/>
      <c r="B179" s="40"/>
      <c r="C179" s="219" t="s">
        <v>252</v>
      </c>
      <c r="D179" s="219" t="s">
        <v>177</v>
      </c>
      <c r="E179" s="220" t="s">
        <v>253</v>
      </c>
      <c r="F179" s="221" t="s">
        <v>254</v>
      </c>
      <c r="G179" s="222" t="s">
        <v>180</v>
      </c>
      <c r="H179" s="223">
        <v>90.82</v>
      </c>
      <c r="I179" s="224"/>
      <c r="J179" s="225">
        <f>ROUND(I179*H179,2)</f>
        <v>0</v>
      </c>
      <c r="K179" s="221" t="s">
        <v>181</v>
      </c>
      <c r="L179" s="45"/>
      <c r="M179" s="226" t="s">
        <v>1</v>
      </c>
      <c r="N179" s="227" t="s">
        <v>41</v>
      </c>
      <c r="O179" s="92"/>
      <c r="P179" s="228">
        <f>O179*H179</f>
        <v>0</v>
      </c>
      <c r="Q179" s="228">
        <v>0</v>
      </c>
      <c r="R179" s="228">
        <f>Q179*H179</f>
        <v>0</v>
      </c>
      <c r="S179" s="228">
        <v>0</v>
      </c>
      <c r="T179" s="229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0" t="s">
        <v>182</v>
      </c>
      <c r="AT179" s="230" t="s">
        <v>177</v>
      </c>
      <c r="AU179" s="230" t="s">
        <v>86</v>
      </c>
      <c r="AY179" s="18" t="s">
        <v>175</v>
      </c>
      <c r="BE179" s="231">
        <f>IF(N179="základní",J179,0)</f>
        <v>0</v>
      </c>
      <c r="BF179" s="231">
        <f>IF(N179="snížená",J179,0)</f>
        <v>0</v>
      </c>
      <c r="BG179" s="231">
        <f>IF(N179="zákl. přenesená",J179,0)</f>
        <v>0</v>
      </c>
      <c r="BH179" s="231">
        <f>IF(N179="sníž. přenesená",J179,0)</f>
        <v>0</v>
      </c>
      <c r="BI179" s="231">
        <f>IF(N179="nulová",J179,0)</f>
        <v>0</v>
      </c>
      <c r="BJ179" s="18" t="s">
        <v>84</v>
      </c>
      <c r="BK179" s="231">
        <f>ROUND(I179*H179,2)</f>
        <v>0</v>
      </c>
      <c r="BL179" s="18" t="s">
        <v>182</v>
      </c>
      <c r="BM179" s="230" t="s">
        <v>255</v>
      </c>
    </row>
    <row r="180" s="14" customFormat="1">
      <c r="A180" s="14"/>
      <c r="B180" s="244"/>
      <c r="C180" s="245"/>
      <c r="D180" s="234" t="s">
        <v>184</v>
      </c>
      <c r="E180" s="246" t="s">
        <v>1</v>
      </c>
      <c r="F180" s="247" t="s">
        <v>256</v>
      </c>
      <c r="G180" s="245"/>
      <c r="H180" s="246" t="s">
        <v>1</v>
      </c>
      <c r="I180" s="248"/>
      <c r="J180" s="245"/>
      <c r="K180" s="245"/>
      <c r="L180" s="249"/>
      <c r="M180" s="250"/>
      <c r="N180" s="251"/>
      <c r="O180" s="251"/>
      <c r="P180" s="251"/>
      <c r="Q180" s="251"/>
      <c r="R180" s="251"/>
      <c r="S180" s="251"/>
      <c r="T180" s="252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3" t="s">
        <v>184</v>
      </c>
      <c r="AU180" s="253" t="s">
        <v>86</v>
      </c>
      <c r="AV180" s="14" t="s">
        <v>84</v>
      </c>
      <c r="AW180" s="14" t="s">
        <v>32</v>
      </c>
      <c r="AX180" s="14" t="s">
        <v>76</v>
      </c>
      <c r="AY180" s="253" t="s">
        <v>175</v>
      </c>
    </row>
    <row r="181" s="13" customFormat="1">
      <c r="A181" s="13"/>
      <c r="B181" s="232"/>
      <c r="C181" s="233"/>
      <c r="D181" s="234" t="s">
        <v>184</v>
      </c>
      <c r="E181" s="235" t="s">
        <v>1</v>
      </c>
      <c r="F181" s="236" t="s">
        <v>257</v>
      </c>
      <c r="G181" s="233"/>
      <c r="H181" s="237">
        <v>33.32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184</v>
      </c>
      <c r="AU181" s="243" t="s">
        <v>86</v>
      </c>
      <c r="AV181" s="13" t="s">
        <v>86</v>
      </c>
      <c r="AW181" s="13" t="s">
        <v>32</v>
      </c>
      <c r="AX181" s="13" t="s">
        <v>76</v>
      </c>
      <c r="AY181" s="243" t="s">
        <v>175</v>
      </c>
    </row>
    <row r="182" s="13" customFormat="1">
      <c r="A182" s="13"/>
      <c r="B182" s="232"/>
      <c r="C182" s="233"/>
      <c r="D182" s="234" t="s">
        <v>184</v>
      </c>
      <c r="E182" s="235" t="s">
        <v>1</v>
      </c>
      <c r="F182" s="236" t="s">
        <v>258</v>
      </c>
      <c r="G182" s="233"/>
      <c r="H182" s="237">
        <v>2.62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184</v>
      </c>
      <c r="AU182" s="243" t="s">
        <v>86</v>
      </c>
      <c r="AV182" s="13" t="s">
        <v>86</v>
      </c>
      <c r="AW182" s="13" t="s">
        <v>32</v>
      </c>
      <c r="AX182" s="13" t="s">
        <v>76</v>
      </c>
      <c r="AY182" s="243" t="s">
        <v>175</v>
      </c>
    </row>
    <row r="183" s="13" customFormat="1">
      <c r="A183" s="13"/>
      <c r="B183" s="232"/>
      <c r="C183" s="233"/>
      <c r="D183" s="234" t="s">
        <v>184</v>
      </c>
      <c r="E183" s="235" t="s">
        <v>1</v>
      </c>
      <c r="F183" s="236" t="s">
        <v>259</v>
      </c>
      <c r="G183" s="233"/>
      <c r="H183" s="237">
        <v>10.22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184</v>
      </c>
      <c r="AU183" s="243" t="s">
        <v>86</v>
      </c>
      <c r="AV183" s="13" t="s">
        <v>86</v>
      </c>
      <c r="AW183" s="13" t="s">
        <v>32</v>
      </c>
      <c r="AX183" s="13" t="s">
        <v>76</v>
      </c>
      <c r="AY183" s="243" t="s">
        <v>175</v>
      </c>
    </row>
    <row r="184" s="13" customFormat="1">
      <c r="A184" s="13"/>
      <c r="B184" s="232"/>
      <c r="C184" s="233"/>
      <c r="D184" s="234" t="s">
        <v>184</v>
      </c>
      <c r="E184" s="235" t="s">
        <v>1</v>
      </c>
      <c r="F184" s="236" t="s">
        <v>260</v>
      </c>
      <c r="G184" s="233"/>
      <c r="H184" s="237">
        <v>44.66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184</v>
      </c>
      <c r="AU184" s="243" t="s">
        <v>86</v>
      </c>
      <c r="AV184" s="13" t="s">
        <v>86</v>
      </c>
      <c r="AW184" s="13" t="s">
        <v>32</v>
      </c>
      <c r="AX184" s="13" t="s">
        <v>76</v>
      </c>
      <c r="AY184" s="243" t="s">
        <v>175</v>
      </c>
    </row>
    <row r="185" s="15" customFormat="1">
      <c r="A185" s="15"/>
      <c r="B185" s="254"/>
      <c r="C185" s="255"/>
      <c r="D185" s="234" t="s">
        <v>184</v>
      </c>
      <c r="E185" s="256" t="s">
        <v>1</v>
      </c>
      <c r="F185" s="257" t="s">
        <v>201</v>
      </c>
      <c r="G185" s="255"/>
      <c r="H185" s="258">
        <v>90.82</v>
      </c>
      <c r="I185" s="259"/>
      <c r="J185" s="255"/>
      <c r="K185" s="255"/>
      <c r="L185" s="260"/>
      <c r="M185" s="261"/>
      <c r="N185" s="262"/>
      <c r="O185" s="262"/>
      <c r="P185" s="262"/>
      <c r="Q185" s="262"/>
      <c r="R185" s="262"/>
      <c r="S185" s="262"/>
      <c r="T185" s="263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4" t="s">
        <v>184</v>
      </c>
      <c r="AU185" s="264" t="s">
        <v>86</v>
      </c>
      <c r="AV185" s="15" t="s">
        <v>182</v>
      </c>
      <c r="AW185" s="15" t="s">
        <v>32</v>
      </c>
      <c r="AX185" s="15" t="s">
        <v>84</v>
      </c>
      <c r="AY185" s="264" t="s">
        <v>175</v>
      </c>
    </row>
    <row r="186" s="12" customFormat="1" ht="22.8" customHeight="1">
      <c r="A186" s="12"/>
      <c r="B186" s="203"/>
      <c r="C186" s="204"/>
      <c r="D186" s="205" t="s">
        <v>75</v>
      </c>
      <c r="E186" s="217" t="s">
        <v>86</v>
      </c>
      <c r="F186" s="217" t="s">
        <v>261</v>
      </c>
      <c r="G186" s="204"/>
      <c r="H186" s="204"/>
      <c r="I186" s="207"/>
      <c r="J186" s="218">
        <f>BK186</f>
        <v>0</v>
      </c>
      <c r="K186" s="204"/>
      <c r="L186" s="209"/>
      <c r="M186" s="210"/>
      <c r="N186" s="211"/>
      <c r="O186" s="211"/>
      <c r="P186" s="212">
        <f>SUM(P187:P234)</f>
        <v>0</v>
      </c>
      <c r="Q186" s="211"/>
      <c r="R186" s="212">
        <f>SUM(R187:R234)</f>
        <v>191.10927367000003</v>
      </c>
      <c r="S186" s="211"/>
      <c r="T186" s="213">
        <f>SUM(T187:T234)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4" t="s">
        <v>84</v>
      </c>
      <c r="AT186" s="215" t="s">
        <v>75</v>
      </c>
      <c r="AU186" s="215" t="s">
        <v>84</v>
      </c>
      <c r="AY186" s="214" t="s">
        <v>175</v>
      </c>
      <c r="BK186" s="216">
        <f>SUM(BK187:BK234)</f>
        <v>0</v>
      </c>
    </row>
    <row r="187" s="2" customFormat="1" ht="24.15" customHeight="1">
      <c r="A187" s="39"/>
      <c r="B187" s="40"/>
      <c r="C187" s="219" t="s">
        <v>262</v>
      </c>
      <c r="D187" s="219" t="s">
        <v>177</v>
      </c>
      <c r="E187" s="220" t="s">
        <v>263</v>
      </c>
      <c r="F187" s="221" t="s">
        <v>264</v>
      </c>
      <c r="G187" s="222" t="s">
        <v>192</v>
      </c>
      <c r="H187" s="223">
        <v>29.429</v>
      </c>
      <c r="I187" s="224"/>
      <c r="J187" s="225">
        <f>ROUND(I187*H187,2)</f>
        <v>0</v>
      </c>
      <c r="K187" s="221" t="s">
        <v>181</v>
      </c>
      <c r="L187" s="45"/>
      <c r="M187" s="226" t="s">
        <v>1</v>
      </c>
      <c r="N187" s="227" t="s">
        <v>41</v>
      </c>
      <c r="O187" s="92"/>
      <c r="P187" s="228">
        <f>O187*H187</f>
        <v>0</v>
      </c>
      <c r="Q187" s="228">
        <v>2.16</v>
      </c>
      <c r="R187" s="228">
        <f>Q187*H187</f>
        <v>63.56664</v>
      </c>
      <c r="S187" s="228">
        <v>0</v>
      </c>
      <c r="T187" s="229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0" t="s">
        <v>182</v>
      </c>
      <c r="AT187" s="230" t="s">
        <v>177</v>
      </c>
      <c r="AU187" s="230" t="s">
        <v>86</v>
      </c>
      <c r="AY187" s="18" t="s">
        <v>175</v>
      </c>
      <c r="BE187" s="231">
        <f>IF(N187="základní",J187,0)</f>
        <v>0</v>
      </c>
      <c r="BF187" s="231">
        <f>IF(N187="snížená",J187,0)</f>
        <v>0</v>
      </c>
      <c r="BG187" s="231">
        <f>IF(N187="zákl. přenesená",J187,0)</f>
        <v>0</v>
      </c>
      <c r="BH187" s="231">
        <f>IF(N187="sníž. přenesená",J187,0)</f>
        <v>0</v>
      </c>
      <c r="BI187" s="231">
        <f>IF(N187="nulová",J187,0)</f>
        <v>0</v>
      </c>
      <c r="BJ187" s="18" t="s">
        <v>84</v>
      </c>
      <c r="BK187" s="231">
        <f>ROUND(I187*H187,2)</f>
        <v>0</v>
      </c>
      <c r="BL187" s="18" t="s">
        <v>182</v>
      </c>
      <c r="BM187" s="230" t="s">
        <v>265</v>
      </c>
    </row>
    <row r="188" s="2" customFormat="1">
      <c r="A188" s="39"/>
      <c r="B188" s="40"/>
      <c r="C188" s="41"/>
      <c r="D188" s="234" t="s">
        <v>266</v>
      </c>
      <c r="E188" s="41"/>
      <c r="F188" s="275" t="s">
        <v>267</v>
      </c>
      <c r="G188" s="41"/>
      <c r="H188" s="41"/>
      <c r="I188" s="276"/>
      <c r="J188" s="41"/>
      <c r="K188" s="41"/>
      <c r="L188" s="45"/>
      <c r="M188" s="277"/>
      <c r="N188" s="278"/>
      <c r="O188" s="92"/>
      <c r="P188" s="92"/>
      <c r="Q188" s="92"/>
      <c r="R188" s="92"/>
      <c r="S188" s="92"/>
      <c r="T188" s="93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266</v>
      </c>
      <c r="AU188" s="18" t="s">
        <v>86</v>
      </c>
    </row>
    <row r="189" s="14" customFormat="1">
      <c r="A189" s="14"/>
      <c r="B189" s="244"/>
      <c r="C189" s="245"/>
      <c r="D189" s="234" t="s">
        <v>184</v>
      </c>
      <c r="E189" s="246" t="s">
        <v>1</v>
      </c>
      <c r="F189" s="247" t="s">
        <v>256</v>
      </c>
      <c r="G189" s="245"/>
      <c r="H189" s="246" t="s">
        <v>1</v>
      </c>
      <c r="I189" s="248"/>
      <c r="J189" s="245"/>
      <c r="K189" s="245"/>
      <c r="L189" s="249"/>
      <c r="M189" s="250"/>
      <c r="N189" s="251"/>
      <c r="O189" s="251"/>
      <c r="P189" s="251"/>
      <c r="Q189" s="251"/>
      <c r="R189" s="251"/>
      <c r="S189" s="251"/>
      <c r="T189" s="252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3" t="s">
        <v>184</v>
      </c>
      <c r="AU189" s="253" t="s">
        <v>86</v>
      </c>
      <c r="AV189" s="14" t="s">
        <v>84</v>
      </c>
      <c r="AW189" s="14" t="s">
        <v>32</v>
      </c>
      <c r="AX189" s="14" t="s">
        <v>76</v>
      </c>
      <c r="AY189" s="253" t="s">
        <v>175</v>
      </c>
    </row>
    <row r="190" s="13" customFormat="1">
      <c r="A190" s="13"/>
      <c r="B190" s="232"/>
      <c r="C190" s="233"/>
      <c r="D190" s="234" t="s">
        <v>184</v>
      </c>
      <c r="E190" s="235" t="s">
        <v>1</v>
      </c>
      <c r="F190" s="236" t="s">
        <v>268</v>
      </c>
      <c r="G190" s="233"/>
      <c r="H190" s="237">
        <v>1.666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184</v>
      </c>
      <c r="AU190" s="243" t="s">
        <v>86</v>
      </c>
      <c r="AV190" s="13" t="s">
        <v>86</v>
      </c>
      <c r="AW190" s="13" t="s">
        <v>32</v>
      </c>
      <c r="AX190" s="13" t="s">
        <v>76</v>
      </c>
      <c r="AY190" s="243" t="s">
        <v>175</v>
      </c>
    </row>
    <row r="191" s="13" customFormat="1">
      <c r="A191" s="13"/>
      <c r="B191" s="232"/>
      <c r="C191" s="233"/>
      <c r="D191" s="234" t="s">
        <v>184</v>
      </c>
      <c r="E191" s="235" t="s">
        <v>1</v>
      </c>
      <c r="F191" s="236" t="s">
        <v>269</v>
      </c>
      <c r="G191" s="233"/>
      <c r="H191" s="237">
        <v>0.13100000000000002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184</v>
      </c>
      <c r="AU191" s="243" t="s">
        <v>86</v>
      </c>
      <c r="AV191" s="13" t="s">
        <v>86</v>
      </c>
      <c r="AW191" s="13" t="s">
        <v>32</v>
      </c>
      <c r="AX191" s="13" t="s">
        <v>76</v>
      </c>
      <c r="AY191" s="243" t="s">
        <v>175</v>
      </c>
    </row>
    <row r="192" s="13" customFormat="1">
      <c r="A192" s="13"/>
      <c r="B192" s="232"/>
      <c r="C192" s="233"/>
      <c r="D192" s="234" t="s">
        <v>184</v>
      </c>
      <c r="E192" s="235" t="s">
        <v>1</v>
      </c>
      <c r="F192" s="236" t="s">
        <v>270</v>
      </c>
      <c r="G192" s="233"/>
      <c r="H192" s="237">
        <v>0.511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184</v>
      </c>
      <c r="AU192" s="243" t="s">
        <v>86</v>
      </c>
      <c r="AV192" s="13" t="s">
        <v>86</v>
      </c>
      <c r="AW192" s="13" t="s">
        <v>32</v>
      </c>
      <c r="AX192" s="13" t="s">
        <v>76</v>
      </c>
      <c r="AY192" s="243" t="s">
        <v>175</v>
      </c>
    </row>
    <row r="193" s="13" customFormat="1">
      <c r="A193" s="13"/>
      <c r="B193" s="232"/>
      <c r="C193" s="233"/>
      <c r="D193" s="234" t="s">
        <v>184</v>
      </c>
      <c r="E193" s="235" t="s">
        <v>1</v>
      </c>
      <c r="F193" s="236" t="s">
        <v>271</v>
      </c>
      <c r="G193" s="233"/>
      <c r="H193" s="237">
        <v>2.233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184</v>
      </c>
      <c r="AU193" s="243" t="s">
        <v>86</v>
      </c>
      <c r="AV193" s="13" t="s">
        <v>86</v>
      </c>
      <c r="AW193" s="13" t="s">
        <v>32</v>
      </c>
      <c r="AX193" s="13" t="s">
        <v>76</v>
      </c>
      <c r="AY193" s="243" t="s">
        <v>175</v>
      </c>
    </row>
    <row r="194" s="13" customFormat="1">
      <c r="A194" s="13"/>
      <c r="B194" s="232"/>
      <c r="C194" s="233"/>
      <c r="D194" s="234" t="s">
        <v>184</v>
      </c>
      <c r="E194" s="235" t="s">
        <v>1</v>
      </c>
      <c r="F194" s="236" t="s">
        <v>272</v>
      </c>
      <c r="G194" s="233"/>
      <c r="H194" s="237">
        <v>24.888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184</v>
      </c>
      <c r="AU194" s="243" t="s">
        <v>86</v>
      </c>
      <c r="AV194" s="13" t="s">
        <v>86</v>
      </c>
      <c r="AW194" s="13" t="s">
        <v>32</v>
      </c>
      <c r="AX194" s="13" t="s">
        <v>76</v>
      </c>
      <c r="AY194" s="243" t="s">
        <v>175</v>
      </c>
    </row>
    <row r="195" s="15" customFormat="1">
      <c r="A195" s="15"/>
      <c r="B195" s="254"/>
      <c r="C195" s="255"/>
      <c r="D195" s="234" t="s">
        <v>184</v>
      </c>
      <c r="E195" s="256" t="s">
        <v>1</v>
      </c>
      <c r="F195" s="257" t="s">
        <v>201</v>
      </c>
      <c r="G195" s="255"/>
      <c r="H195" s="258">
        <v>29.429000000000004</v>
      </c>
      <c r="I195" s="259"/>
      <c r="J195" s="255"/>
      <c r="K195" s="255"/>
      <c r="L195" s="260"/>
      <c r="M195" s="261"/>
      <c r="N195" s="262"/>
      <c r="O195" s="262"/>
      <c r="P195" s="262"/>
      <c r="Q195" s="262"/>
      <c r="R195" s="262"/>
      <c r="S195" s="262"/>
      <c r="T195" s="263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4" t="s">
        <v>184</v>
      </c>
      <c r="AU195" s="264" t="s">
        <v>86</v>
      </c>
      <c r="AV195" s="15" t="s">
        <v>182</v>
      </c>
      <c r="AW195" s="15" t="s">
        <v>32</v>
      </c>
      <c r="AX195" s="15" t="s">
        <v>84</v>
      </c>
      <c r="AY195" s="264" t="s">
        <v>175</v>
      </c>
    </row>
    <row r="196" s="2" customFormat="1" ht="24.15" customHeight="1">
      <c r="A196" s="39"/>
      <c r="B196" s="40"/>
      <c r="C196" s="219" t="s">
        <v>273</v>
      </c>
      <c r="D196" s="219" t="s">
        <v>177</v>
      </c>
      <c r="E196" s="220" t="s">
        <v>274</v>
      </c>
      <c r="F196" s="221" t="s">
        <v>275</v>
      </c>
      <c r="G196" s="222" t="s">
        <v>192</v>
      </c>
      <c r="H196" s="223">
        <v>13.623</v>
      </c>
      <c r="I196" s="224"/>
      <c r="J196" s="225">
        <f>ROUND(I196*H196,2)</f>
        <v>0</v>
      </c>
      <c r="K196" s="221" t="s">
        <v>181</v>
      </c>
      <c r="L196" s="45"/>
      <c r="M196" s="226" t="s">
        <v>1</v>
      </c>
      <c r="N196" s="227" t="s">
        <v>41</v>
      </c>
      <c r="O196" s="92"/>
      <c r="P196" s="228">
        <f>O196*H196</f>
        <v>0</v>
      </c>
      <c r="Q196" s="228">
        <v>2.50187</v>
      </c>
      <c r="R196" s="228">
        <f>Q196*H196</f>
        <v>34.08297501</v>
      </c>
      <c r="S196" s="228">
        <v>0</v>
      </c>
      <c r="T196" s="229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0" t="s">
        <v>182</v>
      </c>
      <c r="AT196" s="230" t="s">
        <v>177</v>
      </c>
      <c r="AU196" s="230" t="s">
        <v>86</v>
      </c>
      <c r="AY196" s="18" t="s">
        <v>175</v>
      </c>
      <c r="BE196" s="231">
        <f>IF(N196="základní",J196,0)</f>
        <v>0</v>
      </c>
      <c r="BF196" s="231">
        <f>IF(N196="snížená",J196,0)</f>
        <v>0</v>
      </c>
      <c r="BG196" s="231">
        <f>IF(N196="zákl. přenesená",J196,0)</f>
        <v>0</v>
      </c>
      <c r="BH196" s="231">
        <f>IF(N196="sníž. přenesená",J196,0)</f>
        <v>0</v>
      </c>
      <c r="BI196" s="231">
        <f>IF(N196="nulová",J196,0)</f>
        <v>0</v>
      </c>
      <c r="BJ196" s="18" t="s">
        <v>84</v>
      </c>
      <c r="BK196" s="231">
        <f>ROUND(I196*H196,2)</f>
        <v>0</v>
      </c>
      <c r="BL196" s="18" t="s">
        <v>182</v>
      </c>
      <c r="BM196" s="230" t="s">
        <v>276</v>
      </c>
    </row>
    <row r="197" s="14" customFormat="1">
      <c r="A197" s="14"/>
      <c r="B197" s="244"/>
      <c r="C197" s="245"/>
      <c r="D197" s="234" t="s">
        <v>184</v>
      </c>
      <c r="E197" s="246" t="s">
        <v>1</v>
      </c>
      <c r="F197" s="247" t="s">
        <v>256</v>
      </c>
      <c r="G197" s="245"/>
      <c r="H197" s="246" t="s">
        <v>1</v>
      </c>
      <c r="I197" s="248"/>
      <c r="J197" s="245"/>
      <c r="K197" s="245"/>
      <c r="L197" s="249"/>
      <c r="M197" s="250"/>
      <c r="N197" s="251"/>
      <c r="O197" s="251"/>
      <c r="P197" s="251"/>
      <c r="Q197" s="251"/>
      <c r="R197" s="251"/>
      <c r="S197" s="251"/>
      <c r="T197" s="252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3" t="s">
        <v>184</v>
      </c>
      <c r="AU197" s="253" t="s">
        <v>86</v>
      </c>
      <c r="AV197" s="14" t="s">
        <v>84</v>
      </c>
      <c r="AW197" s="14" t="s">
        <v>32</v>
      </c>
      <c r="AX197" s="14" t="s">
        <v>76</v>
      </c>
      <c r="AY197" s="253" t="s">
        <v>175</v>
      </c>
    </row>
    <row r="198" s="13" customFormat="1">
      <c r="A198" s="13"/>
      <c r="B198" s="232"/>
      <c r="C198" s="233"/>
      <c r="D198" s="234" t="s">
        <v>184</v>
      </c>
      <c r="E198" s="235" t="s">
        <v>1</v>
      </c>
      <c r="F198" s="236" t="s">
        <v>277</v>
      </c>
      <c r="G198" s="233"/>
      <c r="H198" s="237">
        <v>4.998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184</v>
      </c>
      <c r="AU198" s="243" t="s">
        <v>86</v>
      </c>
      <c r="AV198" s="13" t="s">
        <v>86</v>
      </c>
      <c r="AW198" s="13" t="s">
        <v>32</v>
      </c>
      <c r="AX198" s="13" t="s">
        <v>76</v>
      </c>
      <c r="AY198" s="243" t="s">
        <v>175</v>
      </c>
    </row>
    <row r="199" s="13" customFormat="1">
      <c r="A199" s="13"/>
      <c r="B199" s="232"/>
      <c r="C199" s="233"/>
      <c r="D199" s="234" t="s">
        <v>184</v>
      </c>
      <c r="E199" s="235" t="s">
        <v>1</v>
      </c>
      <c r="F199" s="236" t="s">
        <v>278</v>
      </c>
      <c r="G199" s="233"/>
      <c r="H199" s="237">
        <v>0.393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184</v>
      </c>
      <c r="AU199" s="243" t="s">
        <v>86</v>
      </c>
      <c r="AV199" s="13" t="s">
        <v>86</v>
      </c>
      <c r="AW199" s="13" t="s">
        <v>32</v>
      </c>
      <c r="AX199" s="13" t="s">
        <v>76</v>
      </c>
      <c r="AY199" s="243" t="s">
        <v>175</v>
      </c>
    </row>
    <row r="200" s="13" customFormat="1">
      <c r="A200" s="13"/>
      <c r="B200" s="232"/>
      <c r="C200" s="233"/>
      <c r="D200" s="234" t="s">
        <v>184</v>
      </c>
      <c r="E200" s="235" t="s">
        <v>1</v>
      </c>
      <c r="F200" s="236" t="s">
        <v>279</v>
      </c>
      <c r="G200" s="233"/>
      <c r="H200" s="237">
        <v>1.5329999999999997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184</v>
      </c>
      <c r="AU200" s="243" t="s">
        <v>86</v>
      </c>
      <c r="AV200" s="13" t="s">
        <v>86</v>
      </c>
      <c r="AW200" s="13" t="s">
        <v>32</v>
      </c>
      <c r="AX200" s="13" t="s">
        <v>76</v>
      </c>
      <c r="AY200" s="243" t="s">
        <v>175</v>
      </c>
    </row>
    <row r="201" s="13" customFormat="1">
      <c r="A201" s="13"/>
      <c r="B201" s="232"/>
      <c r="C201" s="233"/>
      <c r="D201" s="234" t="s">
        <v>184</v>
      </c>
      <c r="E201" s="235" t="s">
        <v>1</v>
      </c>
      <c r="F201" s="236" t="s">
        <v>280</v>
      </c>
      <c r="G201" s="233"/>
      <c r="H201" s="237">
        <v>6.699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184</v>
      </c>
      <c r="AU201" s="243" t="s">
        <v>86</v>
      </c>
      <c r="AV201" s="13" t="s">
        <v>86</v>
      </c>
      <c r="AW201" s="13" t="s">
        <v>32</v>
      </c>
      <c r="AX201" s="13" t="s">
        <v>76</v>
      </c>
      <c r="AY201" s="243" t="s">
        <v>175</v>
      </c>
    </row>
    <row r="202" s="15" customFormat="1">
      <c r="A202" s="15"/>
      <c r="B202" s="254"/>
      <c r="C202" s="255"/>
      <c r="D202" s="234" t="s">
        <v>184</v>
      </c>
      <c r="E202" s="256" t="s">
        <v>1</v>
      </c>
      <c r="F202" s="257" t="s">
        <v>201</v>
      </c>
      <c r="G202" s="255"/>
      <c r="H202" s="258">
        <v>13.623</v>
      </c>
      <c r="I202" s="259"/>
      <c r="J202" s="255"/>
      <c r="K202" s="255"/>
      <c r="L202" s="260"/>
      <c r="M202" s="261"/>
      <c r="N202" s="262"/>
      <c r="O202" s="262"/>
      <c r="P202" s="262"/>
      <c r="Q202" s="262"/>
      <c r="R202" s="262"/>
      <c r="S202" s="262"/>
      <c r="T202" s="263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4" t="s">
        <v>184</v>
      </c>
      <c r="AU202" s="264" t="s">
        <v>86</v>
      </c>
      <c r="AV202" s="15" t="s">
        <v>182</v>
      </c>
      <c r="AW202" s="15" t="s">
        <v>32</v>
      </c>
      <c r="AX202" s="15" t="s">
        <v>84</v>
      </c>
      <c r="AY202" s="264" t="s">
        <v>175</v>
      </c>
    </row>
    <row r="203" s="2" customFormat="1" ht="16.5" customHeight="1">
      <c r="A203" s="39"/>
      <c r="B203" s="40"/>
      <c r="C203" s="219" t="s">
        <v>281</v>
      </c>
      <c r="D203" s="219" t="s">
        <v>177</v>
      </c>
      <c r="E203" s="220" t="s">
        <v>282</v>
      </c>
      <c r="F203" s="221" t="s">
        <v>283</v>
      </c>
      <c r="G203" s="222" t="s">
        <v>234</v>
      </c>
      <c r="H203" s="223">
        <v>0.732</v>
      </c>
      <c r="I203" s="224"/>
      <c r="J203" s="225">
        <f>ROUND(I203*H203,2)</f>
        <v>0</v>
      </c>
      <c r="K203" s="221" t="s">
        <v>181</v>
      </c>
      <c r="L203" s="45"/>
      <c r="M203" s="226" t="s">
        <v>1</v>
      </c>
      <c r="N203" s="227" t="s">
        <v>41</v>
      </c>
      <c r="O203" s="92"/>
      <c r="P203" s="228">
        <f>O203*H203</f>
        <v>0</v>
      </c>
      <c r="Q203" s="228">
        <v>1.0627700000000002</v>
      </c>
      <c r="R203" s="228">
        <f>Q203*H203</f>
        <v>0.77794763999999984</v>
      </c>
      <c r="S203" s="228">
        <v>0</v>
      </c>
      <c r="T203" s="229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0" t="s">
        <v>182</v>
      </c>
      <c r="AT203" s="230" t="s">
        <v>177</v>
      </c>
      <c r="AU203" s="230" t="s">
        <v>86</v>
      </c>
      <c r="AY203" s="18" t="s">
        <v>175</v>
      </c>
      <c r="BE203" s="231">
        <f>IF(N203="základní",J203,0)</f>
        <v>0</v>
      </c>
      <c r="BF203" s="231">
        <f>IF(N203="snížená",J203,0)</f>
        <v>0</v>
      </c>
      <c r="BG203" s="231">
        <f>IF(N203="zákl. přenesená",J203,0)</f>
        <v>0</v>
      </c>
      <c r="BH203" s="231">
        <f>IF(N203="sníž. přenesená",J203,0)</f>
        <v>0</v>
      </c>
      <c r="BI203" s="231">
        <f>IF(N203="nulová",J203,0)</f>
        <v>0</v>
      </c>
      <c r="BJ203" s="18" t="s">
        <v>84</v>
      </c>
      <c r="BK203" s="231">
        <f>ROUND(I203*H203,2)</f>
        <v>0</v>
      </c>
      <c r="BL203" s="18" t="s">
        <v>182</v>
      </c>
      <c r="BM203" s="230" t="s">
        <v>284</v>
      </c>
    </row>
    <row r="204" s="14" customFormat="1">
      <c r="A204" s="14"/>
      <c r="B204" s="244"/>
      <c r="C204" s="245"/>
      <c r="D204" s="234" t="s">
        <v>184</v>
      </c>
      <c r="E204" s="246" t="s">
        <v>1</v>
      </c>
      <c r="F204" s="247" t="s">
        <v>256</v>
      </c>
      <c r="G204" s="245"/>
      <c r="H204" s="246" t="s">
        <v>1</v>
      </c>
      <c r="I204" s="248"/>
      <c r="J204" s="245"/>
      <c r="K204" s="245"/>
      <c r="L204" s="249"/>
      <c r="M204" s="250"/>
      <c r="N204" s="251"/>
      <c r="O204" s="251"/>
      <c r="P204" s="251"/>
      <c r="Q204" s="251"/>
      <c r="R204" s="251"/>
      <c r="S204" s="251"/>
      <c r="T204" s="252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3" t="s">
        <v>184</v>
      </c>
      <c r="AU204" s="253" t="s">
        <v>86</v>
      </c>
      <c r="AV204" s="14" t="s">
        <v>84</v>
      </c>
      <c r="AW204" s="14" t="s">
        <v>32</v>
      </c>
      <c r="AX204" s="14" t="s">
        <v>76</v>
      </c>
      <c r="AY204" s="253" t="s">
        <v>175</v>
      </c>
    </row>
    <row r="205" s="13" customFormat="1">
      <c r="A205" s="13"/>
      <c r="B205" s="232"/>
      <c r="C205" s="233"/>
      <c r="D205" s="234" t="s">
        <v>184</v>
      </c>
      <c r="E205" s="235" t="s">
        <v>1</v>
      </c>
      <c r="F205" s="236" t="s">
        <v>285</v>
      </c>
      <c r="G205" s="233"/>
      <c r="H205" s="237">
        <v>0.26900000000000004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184</v>
      </c>
      <c r="AU205" s="243" t="s">
        <v>86</v>
      </c>
      <c r="AV205" s="13" t="s">
        <v>86</v>
      </c>
      <c r="AW205" s="13" t="s">
        <v>32</v>
      </c>
      <c r="AX205" s="13" t="s">
        <v>76</v>
      </c>
      <c r="AY205" s="243" t="s">
        <v>175</v>
      </c>
    </row>
    <row r="206" s="13" customFormat="1">
      <c r="A206" s="13"/>
      <c r="B206" s="232"/>
      <c r="C206" s="233"/>
      <c r="D206" s="234" t="s">
        <v>184</v>
      </c>
      <c r="E206" s="235" t="s">
        <v>1</v>
      </c>
      <c r="F206" s="236" t="s">
        <v>286</v>
      </c>
      <c r="G206" s="233"/>
      <c r="H206" s="237">
        <v>0.021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184</v>
      </c>
      <c r="AU206" s="243" t="s">
        <v>86</v>
      </c>
      <c r="AV206" s="13" t="s">
        <v>86</v>
      </c>
      <c r="AW206" s="13" t="s">
        <v>32</v>
      </c>
      <c r="AX206" s="13" t="s">
        <v>76</v>
      </c>
      <c r="AY206" s="243" t="s">
        <v>175</v>
      </c>
    </row>
    <row r="207" s="13" customFormat="1">
      <c r="A207" s="13"/>
      <c r="B207" s="232"/>
      <c r="C207" s="233"/>
      <c r="D207" s="234" t="s">
        <v>184</v>
      </c>
      <c r="E207" s="235" t="s">
        <v>1</v>
      </c>
      <c r="F207" s="236" t="s">
        <v>287</v>
      </c>
      <c r="G207" s="233"/>
      <c r="H207" s="237">
        <v>0.082000000000000016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184</v>
      </c>
      <c r="AU207" s="243" t="s">
        <v>86</v>
      </c>
      <c r="AV207" s="13" t="s">
        <v>86</v>
      </c>
      <c r="AW207" s="13" t="s">
        <v>32</v>
      </c>
      <c r="AX207" s="13" t="s">
        <v>76</v>
      </c>
      <c r="AY207" s="243" t="s">
        <v>175</v>
      </c>
    </row>
    <row r="208" s="13" customFormat="1">
      <c r="A208" s="13"/>
      <c r="B208" s="232"/>
      <c r="C208" s="233"/>
      <c r="D208" s="234" t="s">
        <v>184</v>
      </c>
      <c r="E208" s="235" t="s">
        <v>1</v>
      </c>
      <c r="F208" s="236" t="s">
        <v>288</v>
      </c>
      <c r="G208" s="233"/>
      <c r="H208" s="237">
        <v>0.35999999999999996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184</v>
      </c>
      <c r="AU208" s="243" t="s">
        <v>86</v>
      </c>
      <c r="AV208" s="13" t="s">
        <v>86</v>
      </c>
      <c r="AW208" s="13" t="s">
        <v>32</v>
      </c>
      <c r="AX208" s="13" t="s">
        <v>76</v>
      </c>
      <c r="AY208" s="243" t="s">
        <v>175</v>
      </c>
    </row>
    <row r="209" s="15" customFormat="1">
      <c r="A209" s="15"/>
      <c r="B209" s="254"/>
      <c r="C209" s="255"/>
      <c r="D209" s="234" t="s">
        <v>184</v>
      </c>
      <c r="E209" s="256" t="s">
        <v>1</v>
      </c>
      <c r="F209" s="257" t="s">
        <v>201</v>
      </c>
      <c r="G209" s="255"/>
      <c r="H209" s="258">
        <v>0.732</v>
      </c>
      <c r="I209" s="259"/>
      <c r="J209" s="255"/>
      <c r="K209" s="255"/>
      <c r="L209" s="260"/>
      <c r="M209" s="261"/>
      <c r="N209" s="262"/>
      <c r="O209" s="262"/>
      <c r="P209" s="262"/>
      <c r="Q209" s="262"/>
      <c r="R209" s="262"/>
      <c r="S209" s="262"/>
      <c r="T209" s="263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4" t="s">
        <v>184</v>
      </c>
      <c r="AU209" s="264" t="s">
        <v>86</v>
      </c>
      <c r="AV209" s="15" t="s">
        <v>182</v>
      </c>
      <c r="AW209" s="15" t="s">
        <v>32</v>
      </c>
      <c r="AX209" s="15" t="s">
        <v>84</v>
      </c>
      <c r="AY209" s="264" t="s">
        <v>175</v>
      </c>
    </row>
    <row r="210" s="2" customFormat="1" ht="24.15" customHeight="1">
      <c r="A210" s="39"/>
      <c r="B210" s="40"/>
      <c r="C210" s="219" t="s">
        <v>289</v>
      </c>
      <c r="D210" s="219" t="s">
        <v>177</v>
      </c>
      <c r="E210" s="220" t="s">
        <v>290</v>
      </c>
      <c r="F210" s="221" t="s">
        <v>291</v>
      </c>
      <c r="G210" s="222" t="s">
        <v>192</v>
      </c>
      <c r="H210" s="223">
        <v>17.760000000000002</v>
      </c>
      <c r="I210" s="224"/>
      <c r="J210" s="225">
        <f>ROUND(I210*H210,2)</f>
        <v>0</v>
      </c>
      <c r="K210" s="221" t="s">
        <v>181</v>
      </c>
      <c r="L210" s="45"/>
      <c r="M210" s="226" t="s">
        <v>1</v>
      </c>
      <c r="N210" s="227" t="s">
        <v>41</v>
      </c>
      <c r="O210" s="92"/>
      <c r="P210" s="228">
        <f>O210*H210</f>
        <v>0</v>
      </c>
      <c r="Q210" s="228">
        <v>2.50187</v>
      </c>
      <c r="R210" s="228">
        <f>Q210*H210</f>
        <v>44.4332112</v>
      </c>
      <c r="S210" s="228">
        <v>0</v>
      </c>
      <c r="T210" s="229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0" t="s">
        <v>182</v>
      </c>
      <c r="AT210" s="230" t="s">
        <v>177</v>
      </c>
      <c r="AU210" s="230" t="s">
        <v>86</v>
      </c>
      <c r="AY210" s="18" t="s">
        <v>175</v>
      </c>
      <c r="BE210" s="231">
        <f>IF(N210="základní",J210,0)</f>
        <v>0</v>
      </c>
      <c r="BF210" s="231">
        <f>IF(N210="snížená",J210,0)</f>
        <v>0</v>
      </c>
      <c r="BG210" s="231">
        <f>IF(N210="zákl. přenesená",J210,0)</f>
        <v>0</v>
      </c>
      <c r="BH210" s="231">
        <f>IF(N210="sníž. přenesená",J210,0)</f>
        <v>0</v>
      </c>
      <c r="BI210" s="231">
        <f>IF(N210="nulová",J210,0)</f>
        <v>0</v>
      </c>
      <c r="BJ210" s="18" t="s">
        <v>84</v>
      </c>
      <c r="BK210" s="231">
        <f>ROUND(I210*H210,2)</f>
        <v>0</v>
      </c>
      <c r="BL210" s="18" t="s">
        <v>182</v>
      </c>
      <c r="BM210" s="230" t="s">
        <v>292</v>
      </c>
    </row>
    <row r="211" s="13" customFormat="1">
      <c r="A211" s="13"/>
      <c r="B211" s="232"/>
      <c r="C211" s="233"/>
      <c r="D211" s="234" t="s">
        <v>184</v>
      </c>
      <c r="E211" s="235" t="s">
        <v>1</v>
      </c>
      <c r="F211" s="236" t="s">
        <v>293</v>
      </c>
      <c r="G211" s="233"/>
      <c r="H211" s="237">
        <v>17.760000000000002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184</v>
      </c>
      <c r="AU211" s="243" t="s">
        <v>86</v>
      </c>
      <c r="AV211" s="13" t="s">
        <v>86</v>
      </c>
      <c r="AW211" s="13" t="s">
        <v>32</v>
      </c>
      <c r="AX211" s="13" t="s">
        <v>84</v>
      </c>
      <c r="AY211" s="243" t="s">
        <v>175</v>
      </c>
    </row>
    <row r="212" s="2" customFormat="1" ht="16.5" customHeight="1">
      <c r="A212" s="39"/>
      <c r="B212" s="40"/>
      <c r="C212" s="219" t="s">
        <v>294</v>
      </c>
      <c r="D212" s="219" t="s">
        <v>177</v>
      </c>
      <c r="E212" s="220" t="s">
        <v>295</v>
      </c>
      <c r="F212" s="221" t="s">
        <v>296</v>
      </c>
      <c r="G212" s="222" t="s">
        <v>180</v>
      </c>
      <c r="H212" s="223">
        <v>88.8</v>
      </c>
      <c r="I212" s="224"/>
      <c r="J212" s="225">
        <f>ROUND(I212*H212,2)</f>
        <v>0</v>
      </c>
      <c r="K212" s="221" t="s">
        <v>181</v>
      </c>
      <c r="L212" s="45"/>
      <c r="M212" s="226" t="s">
        <v>1</v>
      </c>
      <c r="N212" s="227" t="s">
        <v>41</v>
      </c>
      <c r="O212" s="92"/>
      <c r="P212" s="228">
        <f>O212*H212</f>
        <v>0</v>
      </c>
      <c r="Q212" s="228">
        <v>0.00269</v>
      </c>
      <c r="R212" s="228">
        <f>Q212*H212</f>
        <v>0.238872</v>
      </c>
      <c r="S212" s="228">
        <v>0</v>
      </c>
      <c r="T212" s="229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0" t="s">
        <v>182</v>
      </c>
      <c r="AT212" s="230" t="s">
        <v>177</v>
      </c>
      <c r="AU212" s="230" t="s">
        <v>86</v>
      </c>
      <c r="AY212" s="18" t="s">
        <v>175</v>
      </c>
      <c r="BE212" s="231">
        <f>IF(N212="základní",J212,0)</f>
        <v>0</v>
      </c>
      <c r="BF212" s="231">
        <f>IF(N212="snížená",J212,0)</f>
        <v>0</v>
      </c>
      <c r="BG212" s="231">
        <f>IF(N212="zákl. přenesená",J212,0)</f>
        <v>0</v>
      </c>
      <c r="BH212" s="231">
        <f>IF(N212="sníž. přenesená",J212,0)</f>
        <v>0</v>
      </c>
      <c r="BI212" s="231">
        <f>IF(N212="nulová",J212,0)</f>
        <v>0</v>
      </c>
      <c r="BJ212" s="18" t="s">
        <v>84</v>
      </c>
      <c r="BK212" s="231">
        <f>ROUND(I212*H212,2)</f>
        <v>0</v>
      </c>
      <c r="BL212" s="18" t="s">
        <v>182</v>
      </c>
      <c r="BM212" s="230" t="s">
        <v>297</v>
      </c>
    </row>
    <row r="213" s="13" customFormat="1">
      <c r="A213" s="13"/>
      <c r="B213" s="232"/>
      <c r="C213" s="233"/>
      <c r="D213" s="234" t="s">
        <v>184</v>
      </c>
      <c r="E213" s="235" t="s">
        <v>1</v>
      </c>
      <c r="F213" s="236" t="s">
        <v>298</v>
      </c>
      <c r="G213" s="233"/>
      <c r="H213" s="237">
        <v>88.8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184</v>
      </c>
      <c r="AU213" s="243" t="s">
        <v>86</v>
      </c>
      <c r="AV213" s="13" t="s">
        <v>86</v>
      </c>
      <c r="AW213" s="13" t="s">
        <v>32</v>
      </c>
      <c r="AX213" s="13" t="s">
        <v>84</v>
      </c>
      <c r="AY213" s="243" t="s">
        <v>175</v>
      </c>
    </row>
    <row r="214" s="2" customFormat="1" ht="16.5" customHeight="1">
      <c r="A214" s="39"/>
      <c r="B214" s="40"/>
      <c r="C214" s="219" t="s">
        <v>7</v>
      </c>
      <c r="D214" s="219" t="s">
        <v>177</v>
      </c>
      <c r="E214" s="220" t="s">
        <v>299</v>
      </c>
      <c r="F214" s="221" t="s">
        <v>300</v>
      </c>
      <c r="G214" s="222" t="s">
        <v>180</v>
      </c>
      <c r="H214" s="223">
        <v>88.8</v>
      </c>
      <c r="I214" s="224"/>
      <c r="J214" s="225">
        <f>ROUND(I214*H214,2)</f>
        <v>0</v>
      </c>
      <c r="K214" s="221" t="s">
        <v>181</v>
      </c>
      <c r="L214" s="45"/>
      <c r="M214" s="226" t="s">
        <v>1</v>
      </c>
      <c r="N214" s="227" t="s">
        <v>41</v>
      </c>
      <c r="O214" s="92"/>
      <c r="P214" s="228">
        <f>O214*H214</f>
        <v>0</v>
      </c>
      <c r="Q214" s="228">
        <v>0</v>
      </c>
      <c r="R214" s="228">
        <f>Q214*H214</f>
        <v>0</v>
      </c>
      <c r="S214" s="228">
        <v>0</v>
      </c>
      <c r="T214" s="229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0" t="s">
        <v>182</v>
      </c>
      <c r="AT214" s="230" t="s">
        <v>177</v>
      </c>
      <c r="AU214" s="230" t="s">
        <v>86</v>
      </c>
      <c r="AY214" s="18" t="s">
        <v>175</v>
      </c>
      <c r="BE214" s="231">
        <f>IF(N214="základní",J214,0)</f>
        <v>0</v>
      </c>
      <c r="BF214" s="231">
        <f>IF(N214="snížená",J214,0)</f>
        <v>0</v>
      </c>
      <c r="BG214" s="231">
        <f>IF(N214="zákl. přenesená",J214,0)</f>
        <v>0</v>
      </c>
      <c r="BH214" s="231">
        <f>IF(N214="sníž. přenesená",J214,0)</f>
        <v>0</v>
      </c>
      <c r="BI214" s="231">
        <f>IF(N214="nulová",J214,0)</f>
        <v>0</v>
      </c>
      <c r="BJ214" s="18" t="s">
        <v>84</v>
      </c>
      <c r="BK214" s="231">
        <f>ROUND(I214*H214,2)</f>
        <v>0</v>
      </c>
      <c r="BL214" s="18" t="s">
        <v>182</v>
      </c>
      <c r="BM214" s="230" t="s">
        <v>301</v>
      </c>
    </row>
    <row r="215" s="13" customFormat="1">
      <c r="A215" s="13"/>
      <c r="B215" s="232"/>
      <c r="C215" s="233"/>
      <c r="D215" s="234" t="s">
        <v>184</v>
      </c>
      <c r="E215" s="235" t="s">
        <v>1</v>
      </c>
      <c r="F215" s="236" t="s">
        <v>298</v>
      </c>
      <c r="G215" s="233"/>
      <c r="H215" s="237">
        <v>88.8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184</v>
      </c>
      <c r="AU215" s="243" t="s">
        <v>86</v>
      </c>
      <c r="AV215" s="13" t="s">
        <v>86</v>
      </c>
      <c r="AW215" s="13" t="s">
        <v>32</v>
      </c>
      <c r="AX215" s="13" t="s">
        <v>84</v>
      </c>
      <c r="AY215" s="243" t="s">
        <v>175</v>
      </c>
    </row>
    <row r="216" s="2" customFormat="1" ht="21.75" customHeight="1">
      <c r="A216" s="39"/>
      <c r="B216" s="40"/>
      <c r="C216" s="219" t="s">
        <v>302</v>
      </c>
      <c r="D216" s="219" t="s">
        <v>177</v>
      </c>
      <c r="E216" s="220" t="s">
        <v>303</v>
      </c>
      <c r="F216" s="221" t="s">
        <v>304</v>
      </c>
      <c r="G216" s="222" t="s">
        <v>234</v>
      </c>
      <c r="H216" s="223">
        <v>1.8</v>
      </c>
      <c r="I216" s="224"/>
      <c r="J216" s="225">
        <f>ROUND(I216*H216,2)</f>
        <v>0</v>
      </c>
      <c r="K216" s="221" t="s">
        <v>181</v>
      </c>
      <c r="L216" s="45"/>
      <c r="M216" s="226" t="s">
        <v>1</v>
      </c>
      <c r="N216" s="227" t="s">
        <v>41</v>
      </c>
      <c r="O216" s="92"/>
      <c r="P216" s="228">
        <f>O216*H216</f>
        <v>0</v>
      </c>
      <c r="Q216" s="228">
        <v>1.06062</v>
      </c>
      <c r="R216" s="228">
        <f>Q216*H216</f>
        <v>1.909116</v>
      </c>
      <c r="S216" s="228">
        <v>0</v>
      </c>
      <c r="T216" s="229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0" t="s">
        <v>182</v>
      </c>
      <c r="AT216" s="230" t="s">
        <v>177</v>
      </c>
      <c r="AU216" s="230" t="s">
        <v>86</v>
      </c>
      <c r="AY216" s="18" t="s">
        <v>175</v>
      </c>
      <c r="BE216" s="231">
        <f>IF(N216="základní",J216,0)</f>
        <v>0</v>
      </c>
      <c r="BF216" s="231">
        <f>IF(N216="snížená",J216,0)</f>
        <v>0</v>
      </c>
      <c r="BG216" s="231">
        <f>IF(N216="zákl. přenesená",J216,0)</f>
        <v>0</v>
      </c>
      <c r="BH216" s="231">
        <f>IF(N216="sníž. přenesená",J216,0)</f>
        <v>0</v>
      </c>
      <c r="BI216" s="231">
        <f>IF(N216="nulová",J216,0)</f>
        <v>0</v>
      </c>
      <c r="BJ216" s="18" t="s">
        <v>84</v>
      </c>
      <c r="BK216" s="231">
        <f>ROUND(I216*H216,2)</f>
        <v>0</v>
      </c>
      <c r="BL216" s="18" t="s">
        <v>182</v>
      </c>
      <c r="BM216" s="230" t="s">
        <v>305</v>
      </c>
    </row>
    <row r="217" s="13" customFormat="1">
      <c r="A217" s="13"/>
      <c r="B217" s="232"/>
      <c r="C217" s="233"/>
      <c r="D217" s="234" t="s">
        <v>184</v>
      </c>
      <c r="E217" s="235" t="s">
        <v>1</v>
      </c>
      <c r="F217" s="236" t="s">
        <v>306</v>
      </c>
      <c r="G217" s="233"/>
      <c r="H217" s="237">
        <v>1.8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184</v>
      </c>
      <c r="AU217" s="243" t="s">
        <v>86</v>
      </c>
      <c r="AV217" s="13" t="s">
        <v>86</v>
      </c>
      <c r="AW217" s="13" t="s">
        <v>32</v>
      </c>
      <c r="AX217" s="13" t="s">
        <v>84</v>
      </c>
      <c r="AY217" s="243" t="s">
        <v>175</v>
      </c>
    </row>
    <row r="218" s="2" customFormat="1" ht="33" customHeight="1">
      <c r="A218" s="39"/>
      <c r="B218" s="40"/>
      <c r="C218" s="219" t="s">
        <v>307</v>
      </c>
      <c r="D218" s="219" t="s">
        <v>177</v>
      </c>
      <c r="E218" s="220" t="s">
        <v>308</v>
      </c>
      <c r="F218" s="221" t="s">
        <v>309</v>
      </c>
      <c r="G218" s="222" t="s">
        <v>180</v>
      </c>
      <c r="H218" s="223">
        <v>3.5</v>
      </c>
      <c r="I218" s="224"/>
      <c r="J218" s="225">
        <f>ROUND(I218*H218,2)</f>
        <v>0</v>
      </c>
      <c r="K218" s="221" t="s">
        <v>181</v>
      </c>
      <c r="L218" s="45"/>
      <c r="M218" s="226" t="s">
        <v>1</v>
      </c>
      <c r="N218" s="227" t="s">
        <v>41</v>
      </c>
      <c r="O218" s="92"/>
      <c r="P218" s="228">
        <f>O218*H218</f>
        <v>0</v>
      </c>
      <c r="Q218" s="228">
        <v>1.2381500000000002</v>
      </c>
      <c r="R218" s="228">
        <f>Q218*H218</f>
        <v>4.333525</v>
      </c>
      <c r="S218" s="228">
        <v>0</v>
      </c>
      <c r="T218" s="229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0" t="s">
        <v>182</v>
      </c>
      <c r="AT218" s="230" t="s">
        <v>177</v>
      </c>
      <c r="AU218" s="230" t="s">
        <v>86</v>
      </c>
      <c r="AY218" s="18" t="s">
        <v>175</v>
      </c>
      <c r="BE218" s="231">
        <f>IF(N218="základní",J218,0)</f>
        <v>0</v>
      </c>
      <c r="BF218" s="231">
        <f>IF(N218="snížená",J218,0)</f>
        <v>0</v>
      </c>
      <c r="BG218" s="231">
        <f>IF(N218="zákl. přenesená",J218,0)</f>
        <v>0</v>
      </c>
      <c r="BH218" s="231">
        <f>IF(N218="sníž. přenesená",J218,0)</f>
        <v>0</v>
      </c>
      <c r="BI218" s="231">
        <f>IF(N218="nulová",J218,0)</f>
        <v>0</v>
      </c>
      <c r="BJ218" s="18" t="s">
        <v>84</v>
      </c>
      <c r="BK218" s="231">
        <f>ROUND(I218*H218,2)</f>
        <v>0</v>
      </c>
      <c r="BL218" s="18" t="s">
        <v>182</v>
      </c>
      <c r="BM218" s="230" t="s">
        <v>310</v>
      </c>
    </row>
    <row r="219" s="13" customFormat="1">
      <c r="A219" s="13"/>
      <c r="B219" s="232"/>
      <c r="C219" s="233"/>
      <c r="D219" s="234" t="s">
        <v>184</v>
      </c>
      <c r="E219" s="235" t="s">
        <v>1</v>
      </c>
      <c r="F219" s="236" t="s">
        <v>311</v>
      </c>
      <c r="G219" s="233"/>
      <c r="H219" s="237">
        <v>3.5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184</v>
      </c>
      <c r="AU219" s="243" t="s">
        <v>86</v>
      </c>
      <c r="AV219" s="13" t="s">
        <v>86</v>
      </c>
      <c r="AW219" s="13" t="s">
        <v>32</v>
      </c>
      <c r="AX219" s="13" t="s">
        <v>84</v>
      </c>
      <c r="AY219" s="243" t="s">
        <v>175</v>
      </c>
    </row>
    <row r="220" s="2" customFormat="1" ht="33" customHeight="1">
      <c r="A220" s="39"/>
      <c r="B220" s="40"/>
      <c r="C220" s="219" t="s">
        <v>312</v>
      </c>
      <c r="D220" s="219" t="s">
        <v>177</v>
      </c>
      <c r="E220" s="220" t="s">
        <v>313</v>
      </c>
      <c r="F220" s="221" t="s">
        <v>314</v>
      </c>
      <c r="G220" s="222" t="s">
        <v>192</v>
      </c>
      <c r="H220" s="223">
        <v>15.8</v>
      </c>
      <c r="I220" s="224"/>
      <c r="J220" s="225">
        <f>ROUND(I220*H220,2)</f>
        <v>0</v>
      </c>
      <c r="K220" s="221" t="s">
        <v>181</v>
      </c>
      <c r="L220" s="45"/>
      <c r="M220" s="226" t="s">
        <v>1</v>
      </c>
      <c r="N220" s="227" t="s">
        <v>41</v>
      </c>
      <c r="O220" s="92"/>
      <c r="P220" s="228">
        <f>O220*H220</f>
        <v>0</v>
      </c>
      <c r="Q220" s="228">
        <v>2.55045</v>
      </c>
      <c r="R220" s="228">
        <f>Q220*H220</f>
        <v>40.29711</v>
      </c>
      <c r="S220" s="228">
        <v>0</v>
      </c>
      <c r="T220" s="229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0" t="s">
        <v>182</v>
      </c>
      <c r="AT220" s="230" t="s">
        <v>177</v>
      </c>
      <c r="AU220" s="230" t="s">
        <v>86</v>
      </c>
      <c r="AY220" s="18" t="s">
        <v>175</v>
      </c>
      <c r="BE220" s="231">
        <f>IF(N220="základní",J220,0)</f>
        <v>0</v>
      </c>
      <c r="BF220" s="231">
        <f>IF(N220="snížená",J220,0)</f>
        <v>0</v>
      </c>
      <c r="BG220" s="231">
        <f>IF(N220="zákl. přenesená",J220,0)</f>
        <v>0</v>
      </c>
      <c r="BH220" s="231">
        <f>IF(N220="sníž. přenesená",J220,0)</f>
        <v>0</v>
      </c>
      <c r="BI220" s="231">
        <f>IF(N220="nulová",J220,0)</f>
        <v>0</v>
      </c>
      <c r="BJ220" s="18" t="s">
        <v>84</v>
      </c>
      <c r="BK220" s="231">
        <f>ROUND(I220*H220,2)</f>
        <v>0</v>
      </c>
      <c r="BL220" s="18" t="s">
        <v>182</v>
      </c>
      <c r="BM220" s="230" t="s">
        <v>315</v>
      </c>
    </row>
    <row r="221" s="2" customFormat="1">
      <c r="A221" s="39"/>
      <c r="B221" s="40"/>
      <c r="C221" s="41"/>
      <c r="D221" s="234" t="s">
        <v>266</v>
      </c>
      <c r="E221" s="41"/>
      <c r="F221" s="275" t="s">
        <v>316</v>
      </c>
      <c r="G221" s="41"/>
      <c r="H221" s="41"/>
      <c r="I221" s="276"/>
      <c r="J221" s="41"/>
      <c r="K221" s="41"/>
      <c r="L221" s="45"/>
      <c r="M221" s="277"/>
      <c r="N221" s="278"/>
      <c r="O221" s="92"/>
      <c r="P221" s="92"/>
      <c r="Q221" s="92"/>
      <c r="R221" s="92"/>
      <c r="S221" s="92"/>
      <c r="T221" s="93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266</v>
      </c>
      <c r="AU221" s="18" t="s">
        <v>86</v>
      </c>
    </row>
    <row r="222" s="13" customFormat="1">
      <c r="A222" s="13"/>
      <c r="B222" s="232"/>
      <c r="C222" s="233"/>
      <c r="D222" s="234" t="s">
        <v>184</v>
      </c>
      <c r="E222" s="235" t="s">
        <v>1</v>
      </c>
      <c r="F222" s="236" t="s">
        <v>317</v>
      </c>
      <c r="G222" s="233"/>
      <c r="H222" s="237">
        <v>6.8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184</v>
      </c>
      <c r="AU222" s="243" t="s">
        <v>86</v>
      </c>
      <c r="AV222" s="13" t="s">
        <v>86</v>
      </c>
      <c r="AW222" s="13" t="s">
        <v>32</v>
      </c>
      <c r="AX222" s="13" t="s">
        <v>76</v>
      </c>
      <c r="AY222" s="243" t="s">
        <v>175</v>
      </c>
    </row>
    <row r="223" s="13" customFormat="1">
      <c r="A223" s="13"/>
      <c r="B223" s="232"/>
      <c r="C223" s="233"/>
      <c r="D223" s="234" t="s">
        <v>184</v>
      </c>
      <c r="E223" s="235" t="s">
        <v>1</v>
      </c>
      <c r="F223" s="236" t="s">
        <v>318</v>
      </c>
      <c r="G223" s="233"/>
      <c r="H223" s="237">
        <v>3.5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184</v>
      </c>
      <c r="AU223" s="243" t="s">
        <v>86</v>
      </c>
      <c r="AV223" s="13" t="s">
        <v>86</v>
      </c>
      <c r="AW223" s="13" t="s">
        <v>32</v>
      </c>
      <c r="AX223" s="13" t="s">
        <v>76</v>
      </c>
      <c r="AY223" s="243" t="s">
        <v>175</v>
      </c>
    </row>
    <row r="224" s="13" customFormat="1">
      <c r="A224" s="13"/>
      <c r="B224" s="232"/>
      <c r="C224" s="233"/>
      <c r="D224" s="234" t="s">
        <v>184</v>
      </c>
      <c r="E224" s="235" t="s">
        <v>1</v>
      </c>
      <c r="F224" s="236" t="s">
        <v>319</v>
      </c>
      <c r="G224" s="233"/>
      <c r="H224" s="237">
        <v>5.5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184</v>
      </c>
      <c r="AU224" s="243" t="s">
        <v>86</v>
      </c>
      <c r="AV224" s="13" t="s">
        <v>86</v>
      </c>
      <c r="AW224" s="13" t="s">
        <v>32</v>
      </c>
      <c r="AX224" s="13" t="s">
        <v>76</v>
      </c>
      <c r="AY224" s="243" t="s">
        <v>175</v>
      </c>
    </row>
    <row r="225" s="15" customFormat="1">
      <c r="A225" s="15"/>
      <c r="B225" s="254"/>
      <c r="C225" s="255"/>
      <c r="D225" s="234" t="s">
        <v>184</v>
      </c>
      <c r="E225" s="256" t="s">
        <v>1</v>
      </c>
      <c r="F225" s="257" t="s">
        <v>201</v>
      </c>
      <c r="G225" s="255"/>
      <c r="H225" s="258">
        <v>15.8</v>
      </c>
      <c r="I225" s="259"/>
      <c r="J225" s="255"/>
      <c r="K225" s="255"/>
      <c r="L225" s="260"/>
      <c r="M225" s="261"/>
      <c r="N225" s="262"/>
      <c r="O225" s="262"/>
      <c r="P225" s="262"/>
      <c r="Q225" s="262"/>
      <c r="R225" s="262"/>
      <c r="S225" s="262"/>
      <c r="T225" s="263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4" t="s">
        <v>184</v>
      </c>
      <c r="AU225" s="264" t="s">
        <v>86</v>
      </c>
      <c r="AV225" s="15" t="s">
        <v>182</v>
      </c>
      <c r="AW225" s="15" t="s">
        <v>32</v>
      </c>
      <c r="AX225" s="15" t="s">
        <v>84</v>
      </c>
      <c r="AY225" s="264" t="s">
        <v>175</v>
      </c>
    </row>
    <row r="226" s="2" customFormat="1" ht="24.15" customHeight="1">
      <c r="A226" s="39"/>
      <c r="B226" s="40"/>
      <c r="C226" s="219" t="s">
        <v>320</v>
      </c>
      <c r="D226" s="219" t="s">
        <v>177</v>
      </c>
      <c r="E226" s="220" t="s">
        <v>321</v>
      </c>
      <c r="F226" s="221" t="s">
        <v>322</v>
      </c>
      <c r="G226" s="222" t="s">
        <v>180</v>
      </c>
      <c r="H226" s="223">
        <v>50.9</v>
      </c>
      <c r="I226" s="224"/>
      <c r="J226" s="225">
        <f>ROUND(I226*H226,2)</f>
        <v>0</v>
      </c>
      <c r="K226" s="221" t="s">
        <v>181</v>
      </c>
      <c r="L226" s="45"/>
      <c r="M226" s="226" t="s">
        <v>1</v>
      </c>
      <c r="N226" s="227" t="s">
        <v>41</v>
      </c>
      <c r="O226" s="92"/>
      <c r="P226" s="228">
        <f>O226*H226</f>
        <v>0</v>
      </c>
      <c r="Q226" s="228">
        <v>0.0077</v>
      </c>
      <c r="R226" s="228">
        <f>Q226*H226</f>
        <v>0.39193</v>
      </c>
      <c r="S226" s="228">
        <v>0</v>
      </c>
      <c r="T226" s="229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0" t="s">
        <v>182</v>
      </c>
      <c r="AT226" s="230" t="s">
        <v>177</v>
      </c>
      <c r="AU226" s="230" t="s">
        <v>86</v>
      </c>
      <c r="AY226" s="18" t="s">
        <v>175</v>
      </c>
      <c r="BE226" s="231">
        <f>IF(N226="základní",J226,0)</f>
        <v>0</v>
      </c>
      <c r="BF226" s="231">
        <f>IF(N226="snížená",J226,0)</f>
        <v>0</v>
      </c>
      <c r="BG226" s="231">
        <f>IF(N226="zákl. přenesená",J226,0)</f>
        <v>0</v>
      </c>
      <c r="BH226" s="231">
        <f>IF(N226="sníž. přenesená",J226,0)</f>
        <v>0</v>
      </c>
      <c r="BI226" s="231">
        <f>IF(N226="nulová",J226,0)</f>
        <v>0</v>
      </c>
      <c r="BJ226" s="18" t="s">
        <v>84</v>
      </c>
      <c r="BK226" s="231">
        <f>ROUND(I226*H226,2)</f>
        <v>0</v>
      </c>
      <c r="BL226" s="18" t="s">
        <v>182</v>
      </c>
      <c r="BM226" s="230" t="s">
        <v>323</v>
      </c>
    </row>
    <row r="227" s="13" customFormat="1">
      <c r="A227" s="13"/>
      <c r="B227" s="232"/>
      <c r="C227" s="233"/>
      <c r="D227" s="234" t="s">
        <v>184</v>
      </c>
      <c r="E227" s="235" t="s">
        <v>1</v>
      </c>
      <c r="F227" s="236" t="s">
        <v>324</v>
      </c>
      <c r="G227" s="233"/>
      <c r="H227" s="237">
        <v>50.9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184</v>
      </c>
      <c r="AU227" s="243" t="s">
        <v>86</v>
      </c>
      <c r="AV227" s="13" t="s">
        <v>86</v>
      </c>
      <c r="AW227" s="13" t="s">
        <v>32</v>
      </c>
      <c r="AX227" s="13" t="s">
        <v>84</v>
      </c>
      <c r="AY227" s="243" t="s">
        <v>175</v>
      </c>
    </row>
    <row r="228" s="2" customFormat="1" ht="24.15" customHeight="1">
      <c r="A228" s="39"/>
      <c r="B228" s="40"/>
      <c r="C228" s="219" t="s">
        <v>325</v>
      </c>
      <c r="D228" s="219" t="s">
        <v>177</v>
      </c>
      <c r="E228" s="220" t="s">
        <v>326</v>
      </c>
      <c r="F228" s="221" t="s">
        <v>327</v>
      </c>
      <c r="G228" s="222" t="s">
        <v>180</v>
      </c>
      <c r="H228" s="223">
        <v>50.9</v>
      </c>
      <c r="I228" s="224"/>
      <c r="J228" s="225">
        <f>ROUND(I228*H228,2)</f>
        <v>0</v>
      </c>
      <c r="K228" s="221" t="s">
        <v>181</v>
      </c>
      <c r="L228" s="45"/>
      <c r="M228" s="226" t="s">
        <v>1</v>
      </c>
      <c r="N228" s="227" t="s">
        <v>41</v>
      </c>
      <c r="O228" s="92"/>
      <c r="P228" s="228">
        <f>O228*H228</f>
        <v>0</v>
      </c>
      <c r="Q228" s="228">
        <v>0</v>
      </c>
      <c r="R228" s="228">
        <f>Q228*H228</f>
        <v>0</v>
      </c>
      <c r="S228" s="228">
        <v>0</v>
      </c>
      <c r="T228" s="229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0" t="s">
        <v>182</v>
      </c>
      <c r="AT228" s="230" t="s">
        <v>177</v>
      </c>
      <c r="AU228" s="230" t="s">
        <v>86</v>
      </c>
      <c r="AY228" s="18" t="s">
        <v>175</v>
      </c>
      <c r="BE228" s="231">
        <f>IF(N228="základní",J228,0)</f>
        <v>0</v>
      </c>
      <c r="BF228" s="231">
        <f>IF(N228="snížená",J228,0)</f>
        <v>0</v>
      </c>
      <c r="BG228" s="231">
        <f>IF(N228="zákl. přenesená",J228,0)</f>
        <v>0</v>
      </c>
      <c r="BH228" s="231">
        <f>IF(N228="sníž. přenesená",J228,0)</f>
        <v>0</v>
      </c>
      <c r="BI228" s="231">
        <f>IF(N228="nulová",J228,0)</f>
        <v>0</v>
      </c>
      <c r="BJ228" s="18" t="s">
        <v>84</v>
      </c>
      <c r="BK228" s="231">
        <f>ROUND(I228*H228,2)</f>
        <v>0</v>
      </c>
      <c r="BL228" s="18" t="s">
        <v>182</v>
      </c>
      <c r="BM228" s="230" t="s">
        <v>328</v>
      </c>
    </row>
    <row r="229" s="2" customFormat="1" ht="24.15" customHeight="1">
      <c r="A229" s="39"/>
      <c r="B229" s="40"/>
      <c r="C229" s="219" t="s">
        <v>329</v>
      </c>
      <c r="D229" s="219" t="s">
        <v>177</v>
      </c>
      <c r="E229" s="220" t="s">
        <v>330</v>
      </c>
      <c r="F229" s="221" t="s">
        <v>331</v>
      </c>
      <c r="G229" s="222" t="s">
        <v>234</v>
      </c>
      <c r="H229" s="223">
        <v>0.85</v>
      </c>
      <c r="I229" s="224"/>
      <c r="J229" s="225">
        <f>ROUND(I229*H229,2)</f>
        <v>0</v>
      </c>
      <c r="K229" s="221" t="s">
        <v>181</v>
      </c>
      <c r="L229" s="45"/>
      <c r="M229" s="226" t="s">
        <v>1</v>
      </c>
      <c r="N229" s="227" t="s">
        <v>41</v>
      </c>
      <c r="O229" s="92"/>
      <c r="P229" s="228">
        <f>O229*H229</f>
        <v>0</v>
      </c>
      <c r="Q229" s="228">
        <v>1.06062</v>
      </c>
      <c r="R229" s="228">
        <f>Q229*H229</f>
        <v>0.901527</v>
      </c>
      <c r="S229" s="228">
        <v>0</v>
      </c>
      <c r="T229" s="229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0" t="s">
        <v>182</v>
      </c>
      <c r="AT229" s="230" t="s">
        <v>177</v>
      </c>
      <c r="AU229" s="230" t="s">
        <v>86</v>
      </c>
      <c r="AY229" s="18" t="s">
        <v>175</v>
      </c>
      <c r="BE229" s="231">
        <f>IF(N229="základní",J229,0)</f>
        <v>0</v>
      </c>
      <c r="BF229" s="231">
        <f>IF(N229="snížená",J229,0)</f>
        <v>0</v>
      </c>
      <c r="BG229" s="231">
        <f>IF(N229="zákl. přenesená",J229,0)</f>
        <v>0</v>
      </c>
      <c r="BH229" s="231">
        <f>IF(N229="sníž. přenesená",J229,0)</f>
        <v>0</v>
      </c>
      <c r="BI229" s="231">
        <f>IF(N229="nulová",J229,0)</f>
        <v>0</v>
      </c>
      <c r="BJ229" s="18" t="s">
        <v>84</v>
      </c>
      <c r="BK229" s="231">
        <f>ROUND(I229*H229,2)</f>
        <v>0</v>
      </c>
      <c r="BL229" s="18" t="s">
        <v>182</v>
      </c>
      <c r="BM229" s="230" t="s">
        <v>332</v>
      </c>
    </row>
    <row r="230" s="13" customFormat="1">
      <c r="A230" s="13"/>
      <c r="B230" s="232"/>
      <c r="C230" s="233"/>
      <c r="D230" s="234" t="s">
        <v>184</v>
      </c>
      <c r="E230" s="235" t="s">
        <v>1</v>
      </c>
      <c r="F230" s="236" t="s">
        <v>333</v>
      </c>
      <c r="G230" s="233"/>
      <c r="H230" s="237">
        <v>0.85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184</v>
      </c>
      <c r="AU230" s="243" t="s">
        <v>86</v>
      </c>
      <c r="AV230" s="13" t="s">
        <v>86</v>
      </c>
      <c r="AW230" s="13" t="s">
        <v>32</v>
      </c>
      <c r="AX230" s="13" t="s">
        <v>84</v>
      </c>
      <c r="AY230" s="243" t="s">
        <v>175</v>
      </c>
    </row>
    <row r="231" s="2" customFormat="1" ht="24.15" customHeight="1">
      <c r="A231" s="39"/>
      <c r="B231" s="40"/>
      <c r="C231" s="219" t="s">
        <v>334</v>
      </c>
      <c r="D231" s="219" t="s">
        <v>177</v>
      </c>
      <c r="E231" s="220" t="s">
        <v>335</v>
      </c>
      <c r="F231" s="221" t="s">
        <v>336</v>
      </c>
      <c r="G231" s="222" t="s">
        <v>234</v>
      </c>
      <c r="H231" s="223">
        <v>0.166</v>
      </c>
      <c r="I231" s="224"/>
      <c r="J231" s="225">
        <f>ROUND(I231*H231,2)</f>
        <v>0</v>
      </c>
      <c r="K231" s="221" t="s">
        <v>181</v>
      </c>
      <c r="L231" s="45"/>
      <c r="M231" s="226" t="s">
        <v>1</v>
      </c>
      <c r="N231" s="227" t="s">
        <v>41</v>
      </c>
      <c r="O231" s="92"/>
      <c r="P231" s="228">
        <f>O231*H231</f>
        <v>0</v>
      </c>
      <c r="Q231" s="228">
        <v>1.0627700000000002</v>
      </c>
      <c r="R231" s="228">
        <f>Q231*H231</f>
        <v>0.17641982</v>
      </c>
      <c r="S231" s="228">
        <v>0</v>
      </c>
      <c r="T231" s="229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0" t="s">
        <v>182</v>
      </c>
      <c r="AT231" s="230" t="s">
        <v>177</v>
      </c>
      <c r="AU231" s="230" t="s">
        <v>86</v>
      </c>
      <c r="AY231" s="18" t="s">
        <v>175</v>
      </c>
      <c r="BE231" s="231">
        <f>IF(N231="základní",J231,0)</f>
        <v>0</v>
      </c>
      <c r="BF231" s="231">
        <f>IF(N231="snížená",J231,0)</f>
        <v>0</v>
      </c>
      <c r="BG231" s="231">
        <f>IF(N231="zákl. přenesená",J231,0)</f>
        <v>0</v>
      </c>
      <c r="BH231" s="231">
        <f>IF(N231="sníž. přenesená",J231,0)</f>
        <v>0</v>
      </c>
      <c r="BI231" s="231">
        <f>IF(N231="nulová",J231,0)</f>
        <v>0</v>
      </c>
      <c r="BJ231" s="18" t="s">
        <v>84</v>
      </c>
      <c r="BK231" s="231">
        <f>ROUND(I231*H231,2)</f>
        <v>0</v>
      </c>
      <c r="BL231" s="18" t="s">
        <v>182</v>
      </c>
      <c r="BM231" s="230" t="s">
        <v>337</v>
      </c>
    </row>
    <row r="232" s="13" customFormat="1">
      <c r="A232" s="13"/>
      <c r="B232" s="232"/>
      <c r="C232" s="233"/>
      <c r="D232" s="234" t="s">
        <v>184</v>
      </c>
      <c r="E232" s="235" t="s">
        <v>1</v>
      </c>
      <c r="F232" s="236" t="s">
        <v>338</v>
      </c>
      <c r="G232" s="233"/>
      <c r="H232" s="237">
        <v>0.166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184</v>
      </c>
      <c r="AU232" s="243" t="s">
        <v>86</v>
      </c>
      <c r="AV232" s="13" t="s">
        <v>86</v>
      </c>
      <c r="AW232" s="13" t="s">
        <v>32</v>
      </c>
      <c r="AX232" s="13" t="s">
        <v>84</v>
      </c>
      <c r="AY232" s="243" t="s">
        <v>175</v>
      </c>
    </row>
    <row r="233" s="2" customFormat="1" ht="16.5" customHeight="1">
      <c r="A233" s="39"/>
      <c r="B233" s="40"/>
      <c r="C233" s="219" t="s">
        <v>339</v>
      </c>
      <c r="D233" s="219" t="s">
        <v>177</v>
      </c>
      <c r="E233" s="220" t="s">
        <v>340</v>
      </c>
      <c r="F233" s="221" t="s">
        <v>341</v>
      </c>
      <c r="G233" s="222" t="s">
        <v>342</v>
      </c>
      <c r="H233" s="223">
        <v>39</v>
      </c>
      <c r="I233" s="224"/>
      <c r="J233" s="225">
        <f>ROUND(I233*H233,2)</f>
        <v>0</v>
      </c>
      <c r="K233" s="221" t="s">
        <v>1</v>
      </c>
      <c r="L233" s="45"/>
      <c r="M233" s="226" t="s">
        <v>1</v>
      </c>
      <c r="N233" s="227" t="s">
        <v>41</v>
      </c>
      <c r="O233" s="92"/>
      <c r="P233" s="228">
        <f>O233*H233</f>
        <v>0</v>
      </c>
      <c r="Q233" s="228">
        <v>0</v>
      </c>
      <c r="R233" s="228">
        <f>Q233*H233</f>
        <v>0</v>
      </c>
      <c r="S233" s="228">
        <v>0</v>
      </c>
      <c r="T233" s="229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0" t="s">
        <v>182</v>
      </c>
      <c r="AT233" s="230" t="s">
        <v>177</v>
      </c>
      <c r="AU233" s="230" t="s">
        <v>86</v>
      </c>
      <c r="AY233" s="18" t="s">
        <v>175</v>
      </c>
      <c r="BE233" s="231">
        <f>IF(N233="základní",J233,0)</f>
        <v>0</v>
      </c>
      <c r="BF233" s="231">
        <f>IF(N233="snížená",J233,0)</f>
        <v>0</v>
      </c>
      <c r="BG233" s="231">
        <f>IF(N233="zákl. přenesená",J233,0)</f>
        <v>0</v>
      </c>
      <c r="BH233" s="231">
        <f>IF(N233="sníž. přenesená",J233,0)</f>
        <v>0</v>
      </c>
      <c r="BI233" s="231">
        <f>IF(N233="nulová",J233,0)</f>
        <v>0</v>
      </c>
      <c r="BJ233" s="18" t="s">
        <v>84</v>
      </c>
      <c r="BK233" s="231">
        <f>ROUND(I233*H233,2)</f>
        <v>0</v>
      </c>
      <c r="BL233" s="18" t="s">
        <v>182</v>
      </c>
      <c r="BM233" s="230" t="s">
        <v>343</v>
      </c>
    </row>
    <row r="234" s="13" customFormat="1">
      <c r="A234" s="13"/>
      <c r="B234" s="232"/>
      <c r="C234" s="233"/>
      <c r="D234" s="234" t="s">
        <v>184</v>
      </c>
      <c r="E234" s="235" t="s">
        <v>1</v>
      </c>
      <c r="F234" s="236" t="s">
        <v>344</v>
      </c>
      <c r="G234" s="233"/>
      <c r="H234" s="237">
        <v>39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184</v>
      </c>
      <c r="AU234" s="243" t="s">
        <v>86</v>
      </c>
      <c r="AV234" s="13" t="s">
        <v>86</v>
      </c>
      <c r="AW234" s="13" t="s">
        <v>32</v>
      </c>
      <c r="AX234" s="13" t="s">
        <v>84</v>
      </c>
      <c r="AY234" s="243" t="s">
        <v>175</v>
      </c>
    </row>
    <row r="235" s="12" customFormat="1" ht="22.8" customHeight="1">
      <c r="A235" s="12"/>
      <c r="B235" s="203"/>
      <c r="C235" s="204"/>
      <c r="D235" s="205" t="s">
        <v>75</v>
      </c>
      <c r="E235" s="217" t="s">
        <v>189</v>
      </c>
      <c r="F235" s="217" t="s">
        <v>345</v>
      </c>
      <c r="G235" s="204"/>
      <c r="H235" s="204"/>
      <c r="I235" s="207"/>
      <c r="J235" s="218">
        <f>BK235</f>
        <v>0</v>
      </c>
      <c r="K235" s="204"/>
      <c r="L235" s="209"/>
      <c r="M235" s="210"/>
      <c r="N235" s="211"/>
      <c r="O235" s="211"/>
      <c r="P235" s="212">
        <f>SUM(P236:P313)</f>
        <v>0</v>
      </c>
      <c r="Q235" s="211"/>
      <c r="R235" s="212">
        <f>SUM(R236:R313)</f>
        <v>328.78173649999996</v>
      </c>
      <c r="S235" s="211"/>
      <c r="T235" s="213">
        <f>SUM(T236:T313)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4" t="s">
        <v>84</v>
      </c>
      <c r="AT235" s="215" t="s">
        <v>75</v>
      </c>
      <c r="AU235" s="215" t="s">
        <v>84</v>
      </c>
      <c r="AY235" s="214" t="s">
        <v>175</v>
      </c>
      <c r="BK235" s="216">
        <f>SUM(BK236:BK313)</f>
        <v>0</v>
      </c>
    </row>
    <row r="236" s="2" customFormat="1" ht="24.15" customHeight="1">
      <c r="A236" s="39"/>
      <c r="B236" s="40"/>
      <c r="C236" s="219" t="s">
        <v>346</v>
      </c>
      <c r="D236" s="219" t="s">
        <v>177</v>
      </c>
      <c r="E236" s="220" t="s">
        <v>347</v>
      </c>
      <c r="F236" s="221" t="s">
        <v>348</v>
      </c>
      <c r="G236" s="222" t="s">
        <v>192</v>
      </c>
      <c r="H236" s="223">
        <v>8.2</v>
      </c>
      <c r="I236" s="224"/>
      <c r="J236" s="225">
        <f>ROUND(I236*H236,2)</f>
        <v>0</v>
      </c>
      <c r="K236" s="221" t="s">
        <v>181</v>
      </c>
      <c r="L236" s="45"/>
      <c r="M236" s="226" t="s">
        <v>1</v>
      </c>
      <c r="N236" s="227" t="s">
        <v>41</v>
      </c>
      <c r="O236" s="92"/>
      <c r="P236" s="228">
        <f>O236*H236</f>
        <v>0</v>
      </c>
      <c r="Q236" s="228">
        <v>1.8775</v>
      </c>
      <c r="R236" s="228">
        <f>Q236*H236</f>
        <v>15.3955</v>
      </c>
      <c r="S236" s="228">
        <v>0</v>
      </c>
      <c r="T236" s="229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0" t="s">
        <v>182</v>
      </c>
      <c r="AT236" s="230" t="s">
        <v>177</v>
      </c>
      <c r="AU236" s="230" t="s">
        <v>86</v>
      </c>
      <c r="AY236" s="18" t="s">
        <v>175</v>
      </c>
      <c r="BE236" s="231">
        <f>IF(N236="základní",J236,0)</f>
        <v>0</v>
      </c>
      <c r="BF236" s="231">
        <f>IF(N236="snížená",J236,0)</f>
        <v>0</v>
      </c>
      <c r="BG236" s="231">
        <f>IF(N236="zákl. přenesená",J236,0)</f>
        <v>0</v>
      </c>
      <c r="BH236" s="231">
        <f>IF(N236="sníž. přenesená",J236,0)</f>
        <v>0</v>
      </c>
      <c r="BI236" s="231">
        <f>IF(N236="nulová",J236,0)</f>
        <v>0</v>
      </c>
      <c r="BJ236" s="18" t="s">
        <v>84</v>
      </c>
      <c r="BK236" s="231">
        <f>ROUND(I236*H236,2)</f>
        <v>0</v>
      </c>
      <c r="BL236" s="18" t="s">
        <v>182</v>
      </c>
      <c r="BM236" s="230" t="s">
        <v>349</v>
      </c>
    </row>
    <row r="237" s="13" customFormat="1">
      <c r="A237" s="13"/>
      <c r="B237" s="232"/>
      <c r="C237" s="233"/>
      <c r="D237" s="234" t="s">
        <v>184</v>
      </c>
      <c r="E237" s="235" t="s">
        <v>1</v>
      </c>
      <c r="F237" s="236" t="s">
        <v>350</v>
      </c>
      <c r="G237" s="233"/>
      <c r="H237" s="237">
        <v>8.2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184</v>
      </c>
      <c r="AU237" s="243" t="s">
        <v>86</v>
      </c>
      <c r="AV237" s="13" t="s">
        <v>86</v>
      </c>
      <c r="AW237" s="13" t="s">
        <v>32</v>
      </c>
      <c r="AX237" s="13" t="s">
        <v>84</v>
      </c>
      <c r="AY237" s="243" t="s">
        <v>175</v>
      </c>
    </row>
    <row r="238" s="2" customFormat="1" ht="24.15" customHeight="1">
      <c r="A238" s="39"/>
      <c r="B238" s="40"/>
      <c r="C238" s="219" t="s">
        <v>351</v>
      </c>
      <c r="D238" s="219" t="s">
        <v>177</v>
      </c>
      <c r="E238" s="220" t="s">
        <v>352</v>
      </c>
      <c r="F238" s="221" t="s">
        <v>353</v>
      </c>
      <c r="G238" s="222" t="s">
        <v>192</v>
      </c>
      <c r="H238" s="223">
        <v>50.699</v>
      </c>
      <c r="I238" s="224"/>
      <c r="J238" s="225">
        <f>ROUND(I238*H238,2)</f>
        <v>0</v>
      </c>
      <c r="K238" s="221" t="s">
        <v>181</v>
      </c>
      <c r="L238" s="45"/>
      <c r="M238" s="226" t="s">
        <v>1</v>
      </c>
      <c r="N238" s="227" t="s">
        <v>41</v>
      </c>
      <c r="O238" s="92"/>
      <c r="P238" s="228">
        <f>O238*H238</f>
        <v>0</v>
      </c>
      <c r="Q238" s="228">
        <v>1.8775</v>
      </c>
      <c r="R238" s="228">
        <f>Q238*H238</f>
        <v>95.1873725</v>
      </c>
      <c r="S238" s="228">
        <v>0</v>
      </c>
      <c r="T238" s="229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0" t="s">
        <v>182</v>
      </c>
      <c r="AT238" s="230" t="s">
        <v>177</v>
      </c>
      <c r="AU238" s="230" t="s">
        <v>86</v>
      </c>
      <c r="AY238" s="18" t="s">
        <v>175</v>
      </c>
      <c r="BE238" s="231">
        <f>IF(N238="základní",J238,0)</f>
        <v>0</v>
      </c>
      <c r="BF238" s="231">
        <f>IF(N238="snížená",J238,0)</f>
        <v>0</v>
      </c>
      <c r="BG238" s="231">
        <f>IF(N238="zákl. přenesená",J238,0)</f>
        <v>0</v>
      </c>
      <c r="BH238" s="231">
        <f>IF(N238="sníž. přenesená",J238,0)</f>
        <v>0</v>
      </c>
      <c r="BI238" s="231">
        <f>IF(N238="nulová",J238,0)</f>
        <v>0</v>
      </c>
      <c r="BJ238" s="18" t="s">
        <v>84</v>
      </c>
      <c r="BK238" s="231">
        <f>ROUND(I238*H238,2)</f>
        <v>0</v>
      </c>
      <c r="BL238" s="18" t="s">
        <v>182</v>
      </c>
      <c r="BM238" s="230" t="s">
        <v>354</v>
      </c>
    </row>
    <row r="239" s="13" customFormat="1">
      <c r="A239" s="13"/>
      <c r="B239" s="232"/>
      <c r="C239" s="233"/>
      <c r="D239" s="234" t="s">
        <v>184</v>
      </c>
      <c r="E239" s="235" t="s">
        <v>1</v>
      </c>
      <c r="F239" s="236" t="s">
        <v>355</v>
      </c>
      <c r="G239" s="233"/>
      <c r="H239" s="237">
        <v>17.629000000000002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184</v>
      </c>
      <c r="AU239" s="243" t="s">
        <v>86</v>
      </c>
      <c r="AV239" s="13" t="s">
        <v>86</v>
      </c>
      <c r="AW239" s="13" t="s">
        <v>32</v>
      </c>
      <c r="AX239" s="13" t="s">
        <v>76</v>
      </c>
      <c r="AY239" s="243" t="s">
        <v>175</v>
      </c>
    </row>
    <row r="240" s="16" customFormat="1">
      <c r="A240" s="16"/>
      <c r="B240" s="279"/>
      <c r="C240" s="280"/>
      <c r="D240" s="234" t="s">
        <v>184</v>
      </c>
      <c r="E240" s="281" t="s">
        <v>1</v>
      </c>
      <c r="F240" s="282" t="s">
        <v>356</v>
      </c>
      <c r="G240" s="280"/>
      <c r="H240" s="283">
        <v>17.629000000000002</v>
      </c>
      <c r="I240" s="284"/>
      <c r="J240" s="280"/>
      <c r="K240" s="280"/>
      <c r="L240" s="285"/>
      <c r="M240" s="286"/>
      <c r="N240" s="287"/>
      <c r="O240" s="287"/>
      <c r="P240" s="287"/>
      <c r="Q240" s="287"/>
      <c r="R240" s="287"/>
      <c r="S240" s="287"/>
      <c r="T240" s="288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289" t="s">
        <v>184</v>
      </c>
      <c r="AU240" s="289" t="s">
        <v>86</v>
      </c>
      <c r="AV240" s="16" t="s">
        <v>189</v>
      </c>
      <c r="AW240" s="16" t="s">
        <v>32</v>
      </c>
      <c r="AX240" s="16" t="s">
        <v>76</v>
      </c>
      <c r="AY240" s="289" t="s">
        <v>175</v>
      </c>
    </row>
    <row r="241" s="13" customFormat="1">
      <c r="A241" s="13"/>
      <c r="B241" s="232"/>
      <c r="C241" s="233"/>
      <c r="D241" s="234" t="s">
        <v>184</v>
      </c>
      <c r="E241" s="235" t="s">
        <v>1</v>
      </c>
      <c r="F241" s="236" t="s">
        <v>357</v>
      </c>
      <c r="G241" s="233"/>
      <c r="H241" s="237">
        <v>1.998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184</v>
      </c>
      <c r="AU241" s="243" t="s">
        <v>86</v>
      </c>
      <c r="AV241" s="13" t="s">
        <v>86</v>
      </c>
      <c r="AW241" s="13" t="s">
        <v>32</v>
      </c>
      <c r="AX241" s="13" t="s">
        <v>76</v>
      </c>
      <c r="AY241" s="243" t="s">
        <v>175</v>
      </c>
    </row>
    <row r="242" s="13" customFormat="1">
      <c r="A242" s="13"/>
      <c r="B242" s="232"/>
      <c r="C242" s="233"/>
      <c r="D242" s="234" t="s">
        <v>184</v>
      </c>
      <c r="E242" s="235" t="s">
        <v>1</v>
      </c>
      <c r="F242" s="236" t="s">
        <v>358</v>
      </c>
      <c r="G242" s="233"/>
      <c r="H242" s="237">
        <v>2.027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184</v>
      </c>
      <c r="AU242" s="243" t="s">
        <v>86</v>
      </c>
      <c r="AV242" s="13" t="s">
        <v>86</v>
      </c>
      <c r="AW242" s="13" t="s">
        <v>32</v>
      </c>
      <c r="AX242" s="13" t="s">
        <v>76</v>
      </c>
      <c r="AY242" s="243" t="s">
        <v>175</v>
      </c>
    </row>
    <row r="243" s="13" customFormat="1">
      <c r="A243" s="13"/>
      <c r="B243" s="232"/>
      <c r="C243" s="233"/>
      <c r="D243" s="234" t="s">
        <v>184</v>
      </c>
      <c r="E243" s="235" t="s">
        <v>1</v>
      </c>
      <c r="F243" s="236" t="s">
        <v>359</v>
      </c>
      <c r="G243" s="233"/>
      <c r="H243" s="237">
        <v>2.616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184</v>
      </c>
      <c r="AU243" s="243" t="s">
        <v>86</v>
      </c>
      <c r="AV243" s="13" t="s">
        <v>86</v>
      </c>
      <c r="AW243" s="13" t="s">
        <v>32</v>
      </c>
      <c r="AX243" s="13" t="s">
        <v>76</v>
      </c>
      <c r="AY243" s="243" t="s">
        <v>175</v>
      </c>
    </row>
    <row r="244" s="13" customFormat="1">
      <c r="A244" s="13"/>
      <c r="B244" s="232"/>
      <c r="C244" s="233"/>
      <c r="D244" s="234" t="s">
        <v>184</v>
      </c>
      <c r="E244" s="235" t="s">
        <v>1</v>
      </c>
      <c r="F244" s="236" t="s">
        <v>360</v>
      </c>
      <c r="G244" s="233"/>
      <c r="H244" s="237">
        <v>4.869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184</v>
      </c>
      <c r="AU244" s="243" t="s">
        <v>86</v>
      </c>
      <c r="AV244" s="13" t="s">
        <v>86</v>
      </c>
      <c r="AW244" s="13" t="s">
        <v>32</v>
      </c>
      <c r="AX244" s="13" t="s">
        <v>76</v>
      </c>
      <c r="AY244" s="243" t="s">
        <v>175</v>
      </c>
    </row>
    <row r="245" s="13" customFormat="1">
      <c r="A245" s="13"/>
      <c r="B245" s="232"/>
      <c r="C245" s="233"/>
      <c r="D245" s="234" t="s">
        <v>184</v>
      </c>
      <c r="E245" s="235" t="s">
        <v>1</v>
      </c>
      <c r="F245" s="236" t="s">
        <v>361</v>
      </c>
      <c r="G245" s="233"/>
      <c r="H245" s="237">
        <v>1.292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184</v>
      </c>
      <c r="AU245" s="243" t="s">
        <v>86</v>
      </c>
      <c r="AV245" s="13" t="s">
        <v>86</v>
      </c>
      <c r="AW245" s="13" t="s">
        <v>32</v>
      </c>
      <c r="AX245" s="13" t="s">
        <v>76</v>
      </c>
      <c r="AY245" s="243" t="s">
        <v>175</v>
      </c>
    </row>
    <row r="246" s="16" customFormat="1">
      <c r="A246" s="16"/>
      <c r="B246" s="279"/>
      <c r="C246" s="280"/>
      <c r="D246" s="234" t="s">
        <v>184</v>
      </c>
      <c r="E246" s="281" t="s">
        <v>1</v>
      </c>
      <c r="F246" s="282" t="s">
        <v>356</v>
      </c>
      <c r="G246" s="280"/>
      <c r="H246" s="283">
        <v>12.802</v>
      </c>
      <c r="I246" s="284"/>
      <c r="J246" s="280"/>
      <c r="K246" s="280"/>
      <c r="L246" s="285"/>
      <c r="M246" s="286"/>
      <c r="N246" s="287"/>
      <c r="O246" s="287"/>
      <c r="P246" s="287"/>
      <c r="Q246" s="287"/>
      <c r="R246" s="287"/>
      <c r="S246" s="287"/>
      <c r="T246" s="288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T246" s="289" t="s">
        <v>184</v>
      </c>
      <c r="AU246" s="289" t="s">
        <v>86</v>
      </c>
      <c r="AV246" s="16" t="s">
        <v>189</v>
      </c>
      <c r="AW246" s="16" t="s">
        <v>32</v>
      </c>
      <c r="AX246" s="16" t="s">
        <v>76</v>
      </c>
      <c r="AY246" s="289" t="s">
        <v>175</v>
      </c>
    </row>
    <row r="247" s="13" customFormat="1">
      <c r="A247" s="13"/>
      <c r="B247" s="232"/>
      <c r="C247" s="233"/>
      <c r="D247" s="234" t="s">
        <v>184</v>
      </c>
      <c r="E247" s="235" t="s">
        <v>1</v>
      </c>
      <c r="F247" s="236" t="s">
        <v>362</v>
      </c>
      <c r="G247" s="233"/>
      <c r="H247" s="237">
        <v>8.429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184</v>
      </c>
      <c r="AU247" s="243" t="s">
        <v>86</v>
      </c>
      <c r="AV247" s="13" t="s">
        <v>86</v>
      </c>
      <c r="AW247" s="13" t="s">
        <v>32</v>
      </c>
      <c r="AX247" s="13" t="s">
        <v>76</v>
      </c>
      <c r="AY247" s="243" t="s">
        <v>175</v>
      </c>
    </row>
    <row r="248" s="13" customFormat="1">
      <c r="A248" s="13"/>
      <c r="B248" s="232"/>
      <c r="C248" s="233"/>
      <c r="D248" s="234" t="s">
        <v>184</v>
      </c>
      <c r="E248" s="235" t="s">
        <v>1</v>
      </c>
      <c r="F248" s="236" t="s">
        <v>363</v>
      </c>
      <c r="G248" s="233"/>
      <c r="H248" s="237">
        <v>1.588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184</v>
      </c>
      <c r="AU248" s="243" t="s">
        <v>86</v>
      </c>
      <c r="AV248" s="13" t="s">
        <v>86</v>
      </c>
      <c r="AW248" s="13" t="s">
        <v>32</v>
      </c>
      <c r="AX248" s="13" t="s">
        <v>76</v>
      </c>
      <c r="AY248" s="243" t="s">
        <v>175</v>
      </c>
    </row>
    <row r="249" s="16" customFormat="1">
      <c r="A249" s="16"/>
      <c r="B249" s="279"/>
      <c r="C249" s="280"/>
      <c r="D249" s="234" t="s">
        <v>184</v>
      </c>
      <c r="E249" s="281" t="s">
        <v>1</v>
      </c>
      <c r="F249" s="282" t="s">
        <v>356</v>
      </c>
      <c r="G249" s="280"/>
      <c r="H249" s="283">
        <v>10.017</v>
      </c>
      <c r="I249" s="284"/>
      <c r="J249" s="280"/>
      <c r="K249" s="280"/>
      <c r="L249" s="285"/>
      <c r="M249" s="286"/>
      <c r="N249" s="287"/>
      <c r="O249" s="287"/>
      <c r="P249" s="287"/>
      <c r="Q249" s="287"/>
      <c r="R249" s="287"/>
      <c r="S249" s="287"/>
      <c r="T249" s="288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T249" s="289" t="s">
        <v>184</v>
      </c>
      <c r="AU249" s="289" t="s">
        <v>86</v>
      </c>
      <c r="AV249" s="16" t="s">
        <v>189</v>
      </c>
      <c r="AW249" s="16" t="s">
        <v>32</v>
      </c>
      <c r="AX249" s="16" t="s">
        <v>76</v>
      </c>
      <c r="AY249" s="289" t="s">
        <v>175</v>
      </c>
    </row>
    <row r="250" s="13" customFormat="1">
      <c r="A250" s="13"/>
      <c r="B250" s="232"/>
      <c r="C250" s="233"/>
      <c r="D250" s="234" t="s">
        <v>184</v>
      </c>
      <c r="E250" s="235" t="s">
        <v>1</v>
      </c>
      <c r="F250" s="236" t="s">
        <v>364</v>
      </c>
      <c r="G250" s="233"/>
      <c r="H250" s="237">
        <v>4.869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184</v>
      </c>
      <c r="AU250" s="243" t="s">
        <v>86</v>
      </c>
      <c r="AV250" s="13" t="s">
        <v>86</v>
      </c>
      <c r="AW250" s="13" t="s">
        <v>32</v>
      </c>
      <c r="AX250" s="13" t="s">
        <v>76</v>
      </c>
      <c r="AY250" s="243" t="s">
        <v>175</v>
      </c>
    </row>
    <row r="251" s="16" customFormat="1">
      <c r="A251" s="16"/>
      <c r="B251" s="279"/>
      <c r="C251" s="280"/>
      <c r="D251" s="234" t="s">
        <v>184</v>
      </c>
      <c r="E251" s="281" t="s">
        <v>1</v>
      </c>
      <c r="F251" s="282" t="s">
        <v>356</v>
      </c>
      <c r="G251" s="280"/>
      <c r="H251" s="283">
        <v>4.869</v>
      </c>
      <c r="I251" s="284"/>
      <c r="J251" s="280"/>
      <c r="K251" s="280"/>
      <c r="L251" s="285"/>
      <c r="M251" s="286"/>
      <c r="N251" s="287"/>
      <c r="O251" s="287"/>
      <c r="P251" s="287"/>
      <c r="Q251" s="287"/>
      <c r="R251" s="287"/>
      <c r="S251" s="287"/>
      <c r="T251" s="288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T251" s="289" t="s">
        <v>184</v>
      </c>
      <c r="AU251" s="289" t="s">
        <v>86</v>
      </c>
      <c r="AV251" s="16" t="s">
        <v>189</v>
      </c>
      <c r="AW251" s="16" t="s">
        <v>32</v>
      </c>
      <c r="AX251" s="16" t="s">
        <v>76</v>
      </c>
      <c r="AY251" s="289" t="s">
        <v>175</v>
      </c>
    </row>
    <row r="252" s="13" customFormat="1">
      <c r="A252" s="13"/>
      <c r="B252" s="232"/>
      <c r="C252" s="233"/>
      <c r="D252" s="234" t="s">
        <v>184</v>
      </c>
      <c r="E252" s="235" t="s">
        <v>1</v>
      </c>
      <c r="F252" s="236" t="s">
        <v>365</v>
      </c>
      <c r="G252" s="233"/>
      <c r="H252" s="237">
        <v>5.382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184</v>
      </c>
      <c r="AU252" s="243" t="s">
        <v>86</v>
      </c>
      <c r="AV252" s="13" t="s">
        <v>86</v>
      </c>
      <c r="AW252" s="13" t="s">
        <v>32</v>
      </c>
      <c r="AX252" s="13" t="s">
        <v>76</v>
      </c>
      <c r="AY252" s="243" t="s">
        <v>175</v>
      </c>
    </row>
    <row r="253" s="16" customFormat="1">
      <c r="A253" s="16"/>
      <c r="B253" s="279"/>
      <c r="C253" s="280"/>
      <c r="D253" s="234" t="s">
        <v>184</v>
      </c>
      <c r="E253" s="281" t="s">
        <v>1</v>
      </c>
      <c r="F253" s="282" t="s">
        <v>356</v>
      </c>
      <c r="G253" s="280"/>
      <c r="H253" s="283">
        <v>5.382</v>
      </c>
      <c r="I253" s="284"/>
      <c r="J253" s="280"/>
      <c r="K253" s="280"/>
      <c r="L253" s="285"/>
      <c r="M253" s="286"/>
      <c r="N253" s="287"/>
      <c r="O253" s="287"/>
      <c r="P253" s="287"/>
      <c r="Q253" s="287"/>
      <c r="R253" s="287"/>
      <c r="S253" s="287"/>
      <c r="T253" s="288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89" t="s">
        <v>184</v>
      </c>
      <c r="AU253" s="289" t="s">
        <v>86</v>
      </c>
      <c r="AV253" s="16" t="s">
        <v>189</v>
      </c>
      <c r="AW253" s="16" t="s">
        <v>32</v>
      </c>
      <c r="AX253" s="16" t="s">
        <v>76</v>
      </c>
      <c r="AY253" s="289" t="s">
        <v>175</v>
      </c>
    </row>
    <row r="254" s="15" customFormat="1">
      <c r="A254" s="15"/>
      <c r="B254" s="254"/>
      <c r="C254" s="255"/>
      <c r="D254" s="234" t="s">
        <v>184</v>
      </c>
      <c r="E254" s="256" t="s">
        <v>1</v>
      </c>
      <c r="F254" s="257" t="s">
        <v>201</v>
      </c>
      <c r="G254" s="255"/>
      <c r="H254" s="258">
        <v>50.699000000000008</v>
      </c>
      <c r="I254" s="259"/>
      <c r="J254" s="255"/>
      <c r="K254" s="255"/>
      <c r="L254" s="260"/>
      <c r="M254" s="261"/>
      <c r="N254" s="262"/>
      <c r="O254" s="262"/>
      <c r="P254" s="262"/>
      <c r="Q254" s="262"/>
      <c r="R254" s="262"/>
      <c r="S254" s="262"/>
      <c r="T254" s="263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4" t="s">
        <v>184</v>
      </c>
      <c r="AU254" s="264" t="s">
        <v>86</v>
      </c>
      <c r="AV254" s="15" t="s">
        <v>182</v>
      </c>
      <c r="AW254" s="15" t="s">
        <v>32</v>
      </c>
      <c r="AX254" s="15" t="s">
        <v>84</v>
      </c>
      <c r="AY254" s="264" t="s">
        <v>175</v>
      </c>
    </row>
    <row r="255" s="2" customFormat="1" ht="33" customHeight="1">
      <c r="A255" s="39"/>
      <c r="B255" s="40"/>
      <c r="C255" s="219" t="s">
        <v>366</v>
      </c>
      <c r="D255" s="219" t="s">
        <v>177</v>
      </c>
      <c r="E255" s="220" t="s">
        <v>367</v>
      </c>
      <c r="F255" s="221" t="s">
        <v>368</v>
      </c>
      <c r="G255" s="222" t="s">
        <v>180</v>
      </c>
      <c r="H255" s="223">
        <v>23.68</v>
      </c>
      <c r="I255" s="224"/>
      <c r="J255" s="225">
        <f>ROUND(I255*H255,2)</f>
        <v>0</v>
      </c>
      <c r="K255" s="221" t="s">
        <v>181</v>
      </c>
      <c r="L255" s="45"/>
      <c r="M255" s="226" t="s">
        <v>1</v>
      </c>
      <c r="N255" s="227" t="s">
        <v>41</v>
      </c>
      <c r="O255" s="92"/>
      <c r="P255" s="228">
        <f>O255*H255</f>
        <v>0</v>
      </c>
      <c r="Q255" s="228">
        <v>0.68271999999999992</v>
      </c>
      <c r="R255" s="228">
        <f>Q255*H255</f>
        <v>16.1668096</v>
      </c>
      <c r="S255" s="228">
        <v>0</v>
      </c>
      <c r="T255" s="229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0" t="s">
        <v>182</v>
      </c>
      <c r="AT255" s="230" t="s">
        <v>177</v>
      </c>
      <c r="AU255" s="230" t="s">
        <v>86</v>
      </c>
      <c r="AY255" s="18" t="s">
        <v>175</v>
      </c>
      <c r="BE255" s="231">
        <f>IF(N255="základní",J255,0)</f>
        <v>0</v>
      </c>
      <c r="BF255" s="231">
        <f>IF(N255="snížená",J255,0)</f>
        <v>0</v>
      </c>
      <c r="BG255" s="231">
        <f>IF(N255="zákl. přenesená",J255,0)</f>
        <v>0</v>
      </c>
      <c r="BH255" s="231">
        <f>IF(N255="sníž. přenesená",J255,0)</f>
        <v>0</v>
      </c>
      <c r="BI255" s="231">
        <f>IF(N255="nulová",J255,0)</f>
        <v>0</v>
      </c>
      <c r="BJ255" s="18" t="s">
        <v>84</v>
      </c>
      <c r="BK255" s="231">
        <f>ROUND(I255*H255,2)</f>
        <v>0</v>
      </c>
      <c r="BL255" s="18" t="s">
        <v>182</v>
      </c>
      <c r="BM255" s="230" t="s">
        <v>369</v>
      </c>
    </row>
    <row r="256" s="2" customFormat="1">
      <c r="A256" s="39"/>
      <c r="B256" s="40"/>
      <c r="C256" s="41"/>
      <c r="D256" s="234" t="s">
        <v>266</v>
      </c>
      <c r="E256" s="41"/>
      <c r="F256" s="275" t="s">
        <v>370</v>
      </c>
      <c r="G256" s="41"/>
      <c r="H256" s="41"/>
      <c r="I256" s="276"/>
      <c r="J256" s="41"/>
      <c r="K256" s="41"/>
      <c r="L256" s="45"/>
      <c r="M256" s="277"/>
      <c r="N256" s="278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266</v>
      </c>
      <c r="AU256" s="18" t="s">
        <v>86</v>
      </c>
    </row>
    <row r="257" s="13" customFormat="1">
      <c r="A257" s="13"/>
      <c r="B257" s="232"/>
      <c r="C257" s="233"/>
      <c r="D257" s="234" t="s">
        <v>184</v>
      </c>
      <c r="E257" s="235" t="s">
        <v>1</v>
      </c>
      <c r="F257" s="236" t="s">
        <v>371</v>
      </c>
      <c r="G257" s="233"/>
      <c r="H257" s="237">
        <v>23.68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184</v>
      </c>
      <c r="AU257" s="243" t="s">
        <v>86</v>
      </c>
      <c r="AV257" s="13" t="s">
        <v>86</v>
      </c>
      <c r="AW257" s="13" t="s">
        <v>32</v>
      </c>
      <c r="AX257" s="13" t="s">
        <v>84</v>
      </c>
      <c r="AY257" s="243" t="s">
        <v>175</v>
      </c>
    </row>
    <row r="258" s="2" customFormat="1" ht="24.15" customHeight="1">
      <c r="A258" s="39"/>
      <c r="B258" s="40"/>
      <c r="C258" s="219" t="s">
        <v>372</v>
      </c>
      <c r="D258" s="219" t="s">
        <v>177</v>
      </c>
      <c r="E258" s="220" t="s">
        <v>373</v>
      </c>
      <c r="F258" s="221" t="s">
        <v>374</v>
      </c>
      <c r="G258" s="222" t="s">
        <v>192</v>
      </c>
      <c r="H258" s="223">
        <v>55.26</v>
      </c>
      <c r="I258" s="224"/>
      <c r="J258" s="225">
        <f>ROUND(I258*H258,2)</f>
        <v>0</v>
      </c>
      <c r="K258" s="221" t="s">
        <v>181</v>
      </c>
      <c r="L258" s="45"/>
      <c r="M258" s="226" t="s">
        <v>1</v>
      </c>
      <c r="N258" s="227" t="s">
        <v>41</v>
      </c>
      <c r="O258" s="92"/>
      <c r="P258" s="228">
        <f>O258*H258</f>
        <v>0</v>
      </c>
      <c r="Q258" s="228">
        <v>1.7863599999999997</v>
      </c>
      <c r="R258" s="228">
        <f>Q258*H258</f>
        <v>98.7142536</v>
      </c>
      <c r="S258" s="228">
        <v>0</v>
      </c>
      <c r="T258" s="229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0" t="s">
        <v>182</v>
      </c>
      <c r="AT258" s="230" t="s">
        <v>177</v>
      </c>
      <c r="AU258" s="230" t="s">
        <v>86</v>
      </c>
      <c r="AY258" s="18" t="s">
        <v>175</v>
      </c>
      <c r="BE258" s="231">
        <f>IF(N258="základní",J258,0)</f>
        <v>0</v>
      </c>
      <c r="BF258" s="231">
        <f>IF(N258="snížená",J258,0)</f>
        <v>0</v>
      </c>
      <c r="BG258" s="231">
        <f>IF(N258="zákl. přenesená",J258,0)</f>
        <v>0</v>
      </c>
      <c r="BH258" s="231">
        <f>IF(N258="sníž. přenesená",J258,0)</f>
        <v>0</v>
      </c>
      <c r="BI258" s="231">
        <f>IF(N258="nulová",J258,0)</f>
        <v>0</v>
      </c>
      <c r="BJ258" s="18" t="s">
        <v>84</v>
      </c>
      <c r="BK258" s="231">
        <f>ROUND(I258*H258,2)</f>
        <v>0</v>
      </c>
      <c r="BL258" s="18" t="s">
        <v>182</v>
      </c>
      <c r="BM258" s="230" t="s">
        <v>375</v>
      </c>
    </row>
    <row r="259" s="13" customFormat="1">
      <c r="A259" s="13"/>
      <c r="B259" s="232"/>
      <c r="C259" s="233"/>
      <c r="D259" s="234" t="s">
        <v>184</v>
      </c>
      <c r="E259" s="235" t="s">
        <v>1</v>
      </c>
      <c r="F259" s="236" t="s">
        <v>376</v>
      </c>
      <c r="G259" s="233"/>
      <c r="H259" s="237">
        <v>5.982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184</v>
      </c>
      <c r="AU259" s="243" t="s">
        <v>86</v>
      </c>
      <c r="AV259" s="13" t="s">
        <v>86</v>
      </c>
      <c r="AW259" s="13" t="s">
        <v>32</v>
      </c>
      <c r="AX259" s="13" t="s">
        <v>76</v>
      </c>
      <c r="AY259" s="243" t="s">
        <v>175</v>
      </c>
    </row>
    <row r="260" s="13" customFormat="1">
      <c r="A260" s="13"/>
      <c r="B260" s="232"/>
      <c r="C260" s="233"/>
      <c r="D260" s="234" t="s">
        <v>184</v>
      </c>
      <c r="E260" s="235" t="s">
        <v>1</v>
      </c>
      <c r="F260" s="236" t="s">
        <v>377</v>
      </c>
      <c r="G260" s="233"/>
      <c r="H260" s="237">
        <v>3.396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184</v>
      </c>
      <c r="AU260" s="243" t="s">
        <v>86</v>
      </c>
      <c r="AV260" s="13" t="s">
        <v>86</v>
      </c>
      <c r="AW260" s="13" t="s">
        <v>32</v>
      </c>
      <c r="AX260" s="13" t="s">
        <v>76</v>
      </c>
      <c r="AY260" s="243" t="s">
        <v>175</v>
      </c>
    </row>
    <row r="261" s="13" customFormat="1">
      <c r="A261" s="13"/>
      <c r="B261" s="232"/>
      <c r="C261" s="233"/>
      <c r="D261" s="234" t="s">
        <v>184</v>
      </c>
      <c r="E261" s="235" t="s">
        <v>1</v>
      </c>
      <c r="F261" s="236" t="s">
        <v>378</v>
      </c>
      <c r="G261" s="233"/>
      <c r="H261" s="237">
        <v>3.396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184</v>
      </c>
      <c r="AU261" s="243" t="s">
        <v>86</v>
      </c>
      <c r="AV261" s="13" t="s">
        <v>86</v>
      </c>
      <c r="AW261" s="13" t="s">
        <v>32</v>
      </c>
      <c r="AX261" s="13" t="s">
        <v>76</v>
      </c>
      <c r="AY261" s="243" t="s">
        <v>175</v>
      </c>
    </row>
    <row r="262" s="13" customFormat="1">
      <c r="A262" s="13"/>
      <c r="B262" s="232"/>
      <c r="C262" s="233"/>
      <c r="D262" s="234" t="s">
        <v>184</v>
      </c>
      <c r="E262" s="235" t="s">
        <v>1</v>
      </c>
      <c r="F262" s="236" t="s">
        <v>379</v>
      </c>
      <c r="G262" s="233"/>
      <c r="H262" s="237">
        <v>11.26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184</v>
      </c>
      <c r="AU262" s="243" t="s">
        <v>86</v>
      </c>
      <c r="AV262" s="13" t="s">
        <v>86</v>
      </c>
      <c r="AW262" s="13" t="s">
        <v>32</v>
      </c>
      <c r="AX262" s="13" t="s">
        <v>76</v>
      </c>
      <c r="AY262" s="243" t="s">
        <v>175</v>
      </c>
    </row>
    <row r="263" s="13" customFormat="1">
      <c r="A263" s="13"/>
      <c r="B263" s="232"/>
      <c r="C263" s="233"/>
      <c r="D263" s="234" t="s">
        <v>184</v>
      </c>
      <c r="E263" s="235" t="s">
        <v>1</v>
      </c>
      <c r="F263" s="236" t="s">
        <v>380</v>
      </c>
      <c r="G263" s="233"/>
      <c r="H263" s="237">
        <v>31.226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184</v>
      </c>
      <c r="AU263" s="243" t="s">
        <v>86</v>
      </c>
      <c r="AV263" s="13" t="s">
        <v>86</v>
      </c>
      <c r="AW263" s="13" t="s">
        <v>32</v>
      </c>
      <c r="AX263" s="13" t="s">
        <v>76</v>
      </c>
      <c r="AY263" s="243" t="s">
        <v>175</v>
      </c>
    </row>
    <row r="264" s="15" customFormat="1">
      <c r="A264" s="15"/>
      <c r="B264" s="254"/>
      <c r="C264" s="255"/>
      <c r="D264" s="234" t="s">
        <v>184</v>
      </c>
      <c r="E264" s="256" t="s">
        <v>1</v>
      </c>
      <c r="F264" s="257" t="s">
        <v>201</v>
      </c>
      <c r="G264" s="255"/>
      <c r="H264" s="258">
        <v>55.26</v>
      </c>
      <c r="I264" s="259"/>
      <c r="J264" s="255"/>
      <c r="K264" s="255"/>
      <c r="L264" s="260"/>
      <c r="M264" s="261"/>
      <c r="N264" s="262"/>
      <c r="O264" s="262"/>
      <c r="P264" s="262"/>
      <c r="Q264" s="262"/>
      <c r="R264" s="262"/>
      <c r="S264" s="262"/>
      <c r="T264" s="263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4" t="s">
        <v>184</v>
      </c>
      <c r="AU264" s="264" t="s">
        <v>86</v>
      </c>
      <c r="AV264" s="15" t="s">
        <v>182</v>
      </c>
      <c r="AW264" s="15" t="s">
        <v>32</v>
      </c>
      <c r="AX264" s="15" t="s">
        <v>84</v>
      </c>
      <c r="AY264" s="264" t="s">
        <v>175</v>
      </c>
    </row>
    <row r="265" s="2" customFormat="1" ht="24.15" customHeight="1">
      <c r="A265" s="39"/>
      <c r="B265" s="40"/>
      <c r="C265" s="219" t="s">
        <v>381</v>
      </c>
      <c r="D265" s="219" t="s">
        <v>177</v>
      </c>
      <c r="E265" s="220" t="s">
        <v>382</v>
      </c>
      <c r="F265" s="221" t="s">
        <v>383</v>
      </c>
      <c r="G265" s="222" t="s">
        <v>192</v>
      </c>
      <c r="H265" s="223">
        <v>49.055</v>
      </c>
      <c r="I265" s="224"/>
      <c r="J265" s="225">
        <f>ROUND(I265*H265,2)</f>
        <v>0</v>
      </c>
      <c r="K265" s="221" t="s">
        <v>181</v>
      </c>
      <c r="L265" s="45"/>
      <c r="M265" s="226" t="s">
        <v>1</v>
      </c>
      <c r="N265" s="227" t="s">
        <v>41</v>
      </c>
      <c r="O265" s="92"/>
      <c r="P265" s="228">
        <f>O265*H265</f>
        <v>0</v>
      </c>
      <c r="Q265" s="228">
        <v>1.81096</v>
      </c>
      <c r="R265" s="228">
        <f>Q265*H265</f>
        <v>88.8366428</v>
      </c>
      <c r="S265" s="228">
        <v>0</v>
      </c>
      <c r="T265" s="229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0" t="s">
        <v>182</v>
      </c>
      <c r="AT265" s="230" t="s">
        <v>177</v>
      </c>
      <c r="AU265" s="230" t="s">
        <v>86</v>
      </c>
      <c r="AY265" s="18" t="s">
        <v>175</v>
      </c>
      <c r="BE265" s="231">
        <f>IF(N265="základní",J265,0)</f>
        <v>0</v>
      </c>
      <c r="BF265" s="231">
        <f>IF(N265="snížená",J265,0)</f>
        <v>0</v>
      </c>
      <c r="BG265" s="231">
        <f>IF(N265="zákl. přenesená",J265,0)</f>
        <v>0</v>
      </c>
      <c r="BH265" s="231">
        <f>IF(N265="sníž. přenesená",J265,0)</f>
        <v>0</v>
      </c>
      <c r="BI265" s="231">
        <f>IF(N265="nulová",J265,0)</f>
        <v>0</v>
      </c>
      <c r="BJ265" s="18" t="s">
        <v>84</v>
      </c>
      <c r="BK265" s="231">
        <f>ROUND(I265*H265,2)</f>
        <v>0</v>
      </c>
      <c r="BL265" s="18" t="s">
        <v>182</v>
      </c>
      <c r="BM265" s="230" t="s">
        <v>384</v>
      </c>
    </row>
    <row r="266" s="13" customFormat="1">
      <c r="A266" s="13"/>
      <c r="B266" s="232"/>
      <c r="C266" s="233"/>
      <c r="D266" s="234" t="s">
        <v>184</v>
      </c>
      <c r="E266" s="235" t="s">
        <v>1</v>
      </c>
      <c r="F266" s="236" t="s">
        <v>385</v>
      </c>
      <c r="G266" s="233"/>
      <c r="H266" s="237">
        <v>49.055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184</v>
      </c>
      <c r="AU266" s="243" t="s">
        <v>86</v>
      </c>
      <c r="AV266" s="13" t="s">
        <v>86</v>
      </c>
      <c r="AW266" s="13" t="s">
        <v>32</v>
      </c>
      <c r="AX266" s="13" t="s">
        <v>84</v>
      </c>
      <c r="AY266" s="243" t="s">
        <v>175</v>
      </c>
    </row>
    <row r="267" s="2" customFormat="1" ht="24.15" customHeight="1">
      <c r="A267" s="39"/>
      <c r="B267" s="40"/>
      <c r="C267" s="219" t="s">
        <v>386</v>
      </c>
      <c r="D267" s="219" t="s">
        <v>177</v>
      </c>
      <c r="E267" s="220" t="s">
        <v>387</v>
      </c>
      <c r="F267" s="221" t="s">
        <v>388</v>
      </c>
      <c r="G267" s="222" t="s">
        <v>234</v>
      </c>
      <c r="H267" s="223">
        <v>2.6110000000000004</v>
      </c>
      <c r="I267" s="224"/>
      <c r="J267" s="225">
        <f>ROUND(I267*H267,2)</f>
        <v>0</v>
      </c>
      <c r="K267" s="221" t="s">
        <v>181</v>
      </c>
      <c r="L267" s="45"/>
      <c r="M267" s="226" t="s">
        <v>1</v>
      </c>
      <c r="N267" s="227" t="s">
        <v>41</v>
      </c>
      <c r="O267" s="92"/>
      <c r="P267" s="228">
        <f>O267*H267</f>
        <v>0</v>
      </c>
      <c r="Q267" s="228">
        <v>1.09</v>
      </c>
      <c r="R267" s="228">
        <f>Q267*H267</f>
        <v>2.8459900000000004</v>
      </c>
      <c r="S267" s="228">
        <v>0</v>
      </c>
      <c r="T267" s="229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0" t="s">
        <v>182</v>
      </c>
      <c r="AT267" s="230" t="s">
        <v>177</v>
      </c>
      <c r="AU267" s="230" t="s">
        <v>86</v>
      </c>
      <c r="AY267" s="18" t="s">
        <v>175</v>
      </c>
      <c r="BE267" s="231">
        <f>IF(N267="základní",J267,0)</f>
        <v>0</v>
      </c>
      <c r="BF267" s="231">
        <f>IF(N267="snížená",J267,0)</f>
        <v>0</v>
      </c>
      <c r="BG267" s="231">
        <f>IF(N267="zákl. přenesená",J267,0)</f>
        <v>0</v>
      </c>
      <c r="BH267" s="231">
        <f>IF(N267="sníž. přenesená",J267,0)</f>
        <v>0</v>
      </c>
      <c r="BI267" s="231">
        <f>IF(N267="nulová",J267,0)</f>
        <v>0</v>
      </c>
      <c r="BJ267" s="18" t="s">
        <v>84</v>
      </c>
      <c r="BK267" s="231">
        <f>ROUND(I267*H267,2)</f>
        <v>0</v>
      </c>
      <c r="BL267" s="18" t="s">
        <v>182</v>
      </c>
      <c r="BM267" s="230" t="s">
        <v>389</v>
      </c>
    </row>
    <row r="268" s="2" customFormat="1">
      <c r="A268" s="39"/>
      <c r="B268" s="40"/>
      <c r="C268" s="41"/>
      <c r="D268" s="234" t="s">
        <v>266</v>
      </c>
      <c r="E268" s="41"/>
      <c r="F268" s="275" t="s">
        <v>390</v>
      </c>
      <c r="G268" s="41"/>
      <c r="H268" s="41"/>
      <c r="I268" s="276"/>
      <c r="J268" s="41"/>
      <c r="K268" s="41"/>
      <c r="L268" s="45"/>
      <c r="M268" s="277"/>
      <c r="N268" s="278"/>
      <c r="O268" s="92"/>
      <c r="P268" s="92"/>
      <c r="Q268" s="92"/>
      <c r="R268" s="92"/>
      <c r="S268" s="92"/>
      <c r="T268" s="93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266</v>
      </c>
      <c r="AU268" s="18" t="s">
        <v>86</v>
      </c>
    </row>
    <row r="269" s="14" customFormat="1">
      <c r="A269" s="14"/>
      <c r="B269" s="244"/>
      <c r="C269" s="245"/>
      <c r="D269" s="234" t="s">
        <v>184</v>
      </c>
      <c r="E269" s="246" t="s">
        <v>1</v>
      </c>
      <c r="F269" s="247" t="s">
        <v>391</v>
      </c>
      <c r="G269" s="245"/>
      <c r="H269" s="246" t="s">
        <v>1</v>
      </c>
      <c r="I269" s="248"/>
      <c r="J269" s="245"/>
      <c r="K269" s="245"/>
      <c r="L269" s="249"/>
      <c r="M269" s="250"/>
      <c r="N269" s="251"/>
      <c r="O269" s="251"/>
      <c r="P269" s="251"/>
      <c r="Q269" s="251"/>
      <c r="R269" s="251"/>
      <c r="S269" s="251"/>
      <c r="T269" s="252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3" t="s">
        <v>184</v>
      </c>
      <c r="AU269" s="253" t="s">
        <v>86</v>
      </c>
      <c r="AV269" s="14" t="s">
        <v>84</v>
      </c>
      <c r="AW269" s="14" t="s">
        <v>32</v>
      </c>
      <c r="AX269" s="14" t="s">
        <v>76</v>
      </c>
      <c r="AY269" s="253" t="s">
        <v>175</v>
      </c>
    </row>
    <row r="270" s="13" customFormat="1">
      <c r="A270" s="13"/>
      <c r="B270" s="232"/>
      <c r="C270" s="233"/>
      <c r="D270" s="234" t="s">
        <v>184</v>
      </c>
      <c r="E270" s="235" t="s">
        <v>1</v>
      </c>
      <c r="F270" s="236" t="s">
        <v>392</v>
      </c>
      <c r="G270" s="233"/>
      <c r="H270" s="237">
        <v>0.162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184</v>
      </c>
      <c r="AU270" s="243" t="s">
        <v>86</v>
      </c>
      <c r="AV270" s="13" t="s">
        <v>86</v>
      </c>
      <c r="AW270" s="13" t="s">
        <v>32</v>
      </c>
      <c r="AX270" s="13" t="s">
        <v>76</v>
      </c>
      <c r="AY270" s="243" t="s">
        <v>175</v>
      </c>
    </row>
    <row r="271" s="13" customFormat="1">
      <c r="A271" s="13"/>
      <c r="B271" s="232"/>
      <c r="C271" s="233"/>
      <c r="D271" s="234" t="s">
        <v>184</v>
      </c>
      <c r="E271" s="235" t="s">
        <v>1</v>
      </c>
      <c r="F271" s="236" t="s">
        <v>393</v>
      </c>
      <c r="G271" s="233"/>
      <c r="H271" s="237">
        <v>0.019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184</v>
      </c>
      <c r="AU271" s="243" t="s">
        <v>86</v>
      </c>
      <c r="AV271" s="13" t="s">
        <v>86</v>
      </c>
      <c r="AW271" s="13" t="s">
        <v>32</v>
      </c>
      <c r="AX271" s="13" t="s">
        <v>76</v>
      </c>
      <c r="AY271" s="243" t="s">
        <v>175</v>
      </c>
    </row>
    <row r="272" s="13" customFormat="1">
      <c r="A272" s="13"/>
      <c r="B272" s="232"/>
      <c r="C272" s="233"/>
      <c r="D272" s="234" t="s">
        <v>184</v>
      </c>
      <c r="E272" s="235" t="s">
        <v>1</v>
      </c>
      <c r="F272" s="236" t="s">
        <v>394</v>
      </c>
      <c r="G272" s="233"/>
      <c r="H272" s="237">
        <v>0.361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184</v>
      </c>
      <c r="AU272" s="243" t="s">
        <v>86</v>
      </c>
      <c r="AV272" s="13" t="s">
        <v>86</v>
      </c>
      <c r="AW272" s="13" t="s">
        <v>32</v>
      </c>
      <c r="AX272" s="13" t="s">
        <v>76</v>
      </c>
      <c r="AY272" s="243" t="s">
        <v>175</v>
      </c>
    </row>
    <row r="273" s="13" customFormat="1">
      <c r="A273" s="13"/>
      <c r="B273" s="232"/>
      <c r="C273" s="233"/>
      <c r="D273" s="234" t="s">
        <v>184</v>
      </c>
      <c r="E273" s="235" t="s">
        <v>1</v>
      </c>
      <c r="F273" s="236" t="s">
        <v>395</v>
      </c>
      <c r="G273" s="233"/>
      <c r="H273" s="237">
        <v>0.035999999999999996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184</v>
      </c>
      <c r="AU273" s="243" t="s">
        <v>86</v>
      </c>
      <c r="AV273" s="13" t="s">
        <v>86</v>
      </c>
      <c r="AW273" s="13" t="s">
        <v>32</v>
      </c>
      <c r="AX273" s="13" t="s">
        <v>76</v>
      </c>
      <c r="AY273" s="243" t="s">
        <v>175</v>
      </c>
    </row>
    <row r="274" s="13" customFormat="1">
      <c r="A274" s="13"/>
      <c r="B274" s="232"/>
      <c r="C274" s="233"/>
      <c r="D274" s="234" t="s">
        <v>184</v>
      </c>
      <c r="E274" s="235" t="s">
        <v>1</v>
      </c>
      <c r="F274" s="236" t="s">
        <v>396</v>
      </c>
      <c r="G274" s="233"/>
      <c r="H274" s="237">
        <v>0.11700000000000002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184</v>
      </c>
      <c r="AU274" s="243" t="s">
        <v>86</v>
      </c>
      <c r="AV274" s="13" t="s">
        <v>86</v>
      </c>
      <c r="AW274" s="13" t="s">
        <v>32</v>
      </c>
      <c r="AX274" s="13" t="s">
        <v>76</v>
      </c>
      <c r="AY274" s="243" t="s">
        <v>175</v>
      </c>
    </row>
    <row r="275" s="13" customFormat="1">
      <c r="A275" s="13"/>
      <c r="B275" s="232"/>
      <c r="C275" s="233"/>
      <c r="D275" s="234" t="s">
        <v>184</v>
      </c>
      <c r="E275" s="235" t="s">
        <v>1</v>
      </c>
      <c r="F275" s="236" t="s">
        <v>397</v>
      </c>
      <c r="G275" s="233"/>
      <c r="H275" s="237">
        <v>0.10100000000000002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184</v>
      </c>
      <c r="AU275" s="243" t="s">
        <v>86</v>
      </c>
      <c r="AV275" s="13" t="s">
        <v>86</v>
      </c>
      <c r="AW275" s="13" t="s">
        <v>32</v>
      </c>
      <c r="AX275" s="13" t="s">
        <v>76</v>
      </c>
      <c r="AY275" s="243" t="s">
        <v>175</v>
      </c>
    </row>
    <row r="276" s="13" customFormat="1">
      <c r="A276" s="13"/>
      <c r="B276" s="232"/>
      <c r="C276" s="233"/>
      <c r="D276" s="234" t="s">
        <v>184</v>
      </c>
      <c r="E276" s="235" t="s">
        <v>1</v>
      </c>
      <c r="F276" s="236" t="s">
        <v>398</v>
      </c>
      <c r="G276" s="233"/>
      <c r="H276" s="237">
        <v>0.159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184</v>
      </c>
      <c r="AU276" s="243" t="s">
        <v>86</v>
      </c>
      <c r="AV276" s="13" t="s">
        <v>86</v>
      </c>
      <c r="AW276" s="13" t="s">
        <v>32</v>
      </c>
      <c r="AX276" s="13" t="s">
        <v>76</v>
      </c>
      <c r="AY276" s="243" t="s">
        <v>175</v>
      </c>
    </row>
    <row r="277" s="13" customFormat="1">
      <c r="A277" s="13"/>
      <c r="B277" s="232"/>
      <c r="C277" s="233"/>
      <c r="D277" s="234" t="s">
        <v>184</v>
      </c>
      <c r="E277" s="235" t="s">
        <v>1</v>
      </c>
      <c r="F277" s="236" t="s">
        <v>399</v>
      </c>
      <c r="G277" s="233"/>
      <c r="H277" s="237">
        <v>0.331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184</v>
      </c>
      <c r="AU277" s="243" t="s">
        <v>86</v>
      </c>
      <c r="AV277" s="13" t="s">
        <v>86</v>
      </c>
      <c r="AW277" s="13" t="s">
        <v>32</v>
      </c>
      <c r="AX277" s="13" t="s">
        <v>76</v>
      </c>
      <c r="AY277" s="243" t="s">
        <v>175</v>
      </c>
    </row>
    <row r="278" s="16" customFormat="1">
      <c r="A278" s="16"/>
      <c r="B278" s="279"/>
      <c r="C278" s="280"/>
      <c r="D278" s="234" t="s">
        <v>184</v>
      </c>
      <c r="E278" s="281" t="s">
        <v>1</v>
      </c>
      <c r="F278" s="282" t="s">
        <v>356</v>
      </c>
      <c r="G278" s="280"/>
      <c r="H278" s="283">
        <v>1.286</v>
      </c>
      <c r="I278" s="284"/>
      <c r="J278" s="280"/>
      <c r="K278" s="280"/>
      <c r="L278" s="285"/>
      <c r="M278" s="286"/>
      <c r="N278" s="287"/>
      <c r="O278" s="287"/>
      <c r="P278" s="287"/>
      <c r="Q278" s="287"/>
      <c r="R278" s="287"/>
      <c r="S278" s="287"/>
      <c r="T278" s="288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289" t="s">
        <v>184</v>
      </c>
      <c r="AU278" s="289" t="s">
        <v>86</v>
      </c>
      <c r="AV278" s="16" t="s">
        <v>189</v>
      </c>
      <c r="AW278" s="16" t="s">
        <v>32</v>
      </c>
      <c r="AX278" s="16" t="s">
        <v>76</v>
      </c>
      <c r="AY278" s="289" t="s">
        <v>175</v>
      </c>
    </row>
    <row r="279" s="14" customFormat="1">
      <c r="A279" s="14"/>
      <c r="B279" s="244"/>
      <c r="C279" s="245"/>
      <c r="D279" s="234" t="s">
        <v>184</v>
      </c>
      <c r="E279" s="246" t="s">
        <v>1</v>
      </c>
      <c r="F279" s="247" t="s">
        <v>400</v>
      </c>
      <c r="G279" s="245"/>
      <c r="H279" s="246" t="s">
        <v>1</v>
      </c>
      <c r="I279" s="248"/>
      <c r="J279" s="245"/>
      <c r="K279" s="245"/>
      <c r="L279" s="249"/>
      <c r="M279" s="250"/>
      <c r="N279" s="251"/>
      <c r="O279" s="251"/>
      <c r="P279" s="251"/>
      <c r="Q279" s="251"/>
      <c r="R279" s="251"/>
      <c r="S279" s="251"/>
      <c r="T279" s="252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3" t="s">
        <v>184</v>
      </c>
      <c r="AU279" s="253" t="s">
        <v>86</v>
      </c>
      <c r="AV279" s="14" t="s">
        <v>84</v>
      </c>
      <c r="AW279" s="14" t="s">
        <v>32</v>
      </c>
      <c r="AX279" s="14" t="s">
        <v>76</v>
      </c>
      <c r="AY279" s="253" t="s">
        <v>175</v>
      </c>
    </row>
    <row r="280" s="13" customFormat="1">
      <c r="A280" s="13"/>
      <c r="B280" s="232"/>
      <c r="C280" s="233"/>
      <c r="D280" s="234" t="s">
        <v>184</v>
      </c>
      <c r="E280" s="235" t="s">
        <v>1</v>
      </c>
      <c r="F280" s="236" t="s">
        <v>401</v>
      </c>
      <c r="G280" s="233"/>
      <c r="H280" s="237">
        <v>0.087999999999999984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184</v>
      </c>
      <c r="AU280" s="243" t="s">
        <v>86</v>
      </c>
      <c r="AV280" s="13" t="s">
        <v>86</v>
      </c>
      <c r="AW280" s="13" t="s">
        <v>32</v>
      </c>
      <c r="AX280" s="13" t="s">
        <v>76</v>
      </c>
      <c r="AY280" s="243" t="s">
        <v>175</v>
      </c>
    </row>
    <row r="281" s="13" customFormat="1">
      <c r="A281" s="13"/>
      <c r="B281" s="232"/>
      <c r="C281" s="233"/>
      <c r="D281" s="234" t="s">
        <v>184</v>
      </c>
      <c r="E281" s="235" t="s">
        <v>1</v>
      </c>
      <c r="F281" s="236" t="s">
        <v>402</v>
      </c>
      <c r="G281" s="233"/>
      <c r="H281" s="237">
        <v>0.109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184</v>
      </c>
      <c r="AU281" s="243" t="s">
        <v>86</v>
      </c>
      <c r="AV281" s="13" t="s">
        <v>86</v>
      </c>
      <c r="AW281" s="13" t="s">
        <v>32</v>
      </c>
      <c r="AX281" s="13" t="s">
        <v>76</v>
      </c>
      <c r="AY281" s="243" t="s">
        <v>175</v>
      </c>
    </row>
    <row r="282" s="13" customFormat="1">
      <c r="A282" s="13"/>
      <c r="B282" s="232"/>
      <c r="C282" s="233"/>
      <c r="D282" s="234" t="s">
        <v>184</v>
      </c>
      <c r="E282" s="235" t="s">
        <v>1</v>
      </c>
      <c r="F282" s="236" t="s">
        <v>403</v>
      </c>
      <c r="G282" s="233"/>
      <c r="H282" s="237">
        <v>0.424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184</v>
      </c>
      <c r="AU282" s="243" t="s">
        <v>86</v>
      </c>
      <c r="AV282" s="13" t="s">
        <v>86</v>
      </c>
      <c r="AW282" s="13" t="s">
        <v>32</v>
      </c>
      <c r="AX282" s="13" t="s">
        <v>76</v>
      </c>
      <c r="AY282" s="243" t="s">
        <v>175</v>
      </c>
    </row>
    <row r="283" s="13" customFormat="1">
      <c r="A283" s="13"/>
      <c r="B283" s="232"/>
      <c r="C283" s="233"/>
      <c r="D283" s="234" t="s">
        <v>184</v>
      </c>
      <c r="E283" s="235" t="s">
        <v>1</v>
      </c>
      <c r="F283" s="236" t="s">
        <v>404</v>
      </c>
      <c r="G283" s="233"/>
      <c r="H283" s="237">
        <v>0.029000000000000004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184</v>
      </c>
      <c r="AU283" s="243" t="s">
        <v>86</v>
      </c>
      <c r="AV283" s="13" t="s">
        <v>86</v>
      </c>
      <c r="AW283" s="13" t="s">
        <v>32</v>
      </c>
      <c r="AX283" s="13" t="s">
        <v>76</v>
      </c>
      <c r="AY283" s="243" t="s">
        <v>175</v>
      </c>
    </row>
    <row r="284" s="16" customFormat="1">
      <c r="A284" s="16"/>
      <c r="B284" s="279"/>
      <c r="C284" s="280"/>
      <c r="D284" s="234" t="s">
        <v>184</v>
      </c>
      <c r="E284" s="281" t="s">
        <v>1</v>
      </c>
      <c r="F284" s="282" t="s">
        <v>356</v>
      </c>
      <c r="G284" s="280"/>
      <c r="H284" s="283">
        <v>0.65</v>
      </c>
      <c r="I284" s="284"/>
      <c r="J284" s="280"/>
      <c r="K284" s="280"/>
      <c r="L284" s="285"/>
      <c r="M284" s="286"/>
      <c r="N284" s="287"/>
      <c r="O284" s="287"/>
      <c r="P284" s="287"/>
      <c r="Q284" s="287"/>
      <c r="R284" s="287"/>
      <c r="S284" s="287"/>
      <c r="T284" s="288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T284" s="289" t="s">
        <v>184</v>
      </c>
      <c r="AU284" s="289" t="s">
        <v>86</v>
      </c>
      <c r="AV284" s="16" t="s">
        <v>189</v>
      </c>
      <c r="AW284" s="16" t="s">
        <v>32</v>
      </c>
      <c r="AX284" s="16" t="s">
        <v>76</v>
      </c>
      <c r="AY284" s="289" t="s">
        <v>175</v>
      </c>
    </row>
    <row r="285" s="14" customFormat="1">
      <c r="A285" s="14"/>
      <c r="B285" s="244"/>
      <c r="C285" s="245"/>
      <c r="D285" s="234" t="s">
        <v>184</v>
      </c>
      <c r="E285" s="246" t="s">
        <v>1</v>
      </c>
      <c r="F285" s="247" t="s">
        <v>405</v>
      </c>
      <c r="G285" s="245"/>
      <c r="H285" s="246" t="s">
        <v>1</v>
      </c>
      <c r="I285" s="248"/>
      <c r="J285" s="245"/>
      <c r="K285" s="245"/>
      <c r="L285" s="249"/>
      <c r="M285" s="250"/>
      <c r="N285" s="251"/>
      <c r="O285" s="251"/>
      <c r="P285" s="251"/>
      <c r="Q285" s="251"/>
      <c r="R285" s="251"/>
      <c r="S285" s="251"/>
      <c r="T285" s="252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3" t="s">
        <v>184</v>
      </c>
      <c r="AU285" s="253" t="s">
        <v>86</v>
      </c>
      <c r="AV285" s="14" t="s">
        <v>84</v>
      </c>
      <c r="AW285" s="14" t="s">
        <v>32</v>
      </c>
      <c r="AX285" s="14" t="s">
        <v>76</v>
      </c>
      <c r="AY285" s="253" t="s">
        <v>175</v>
      </c>
    </row>
    <row r="286" s="13" customFormat="1">
      <c r="A286" s="13"/>
      <c r="B286" s="232"/>
      <c r="C286" s="233"/>
      <c r="D286" s="234" t="s">
        <v>184</v>
      </c>
      <c r="E286" s="235" t="s">
        <v>1</v>
      </c>
      <c r="F286" s="236" t="s">
        <v>406</v>
      </c>
      <c r="G286" s="233"/>
      <c r="H286" s="237">
        <v>0.041000000000000008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184</v>
      </c>
      <c r="AU286" s="243" t="s">
        <v>86</v>
      </c>
      <c r="AV286" s="13" t="s">
        <v>86</v>
      </c>
      <c r="AW286" s="13" t="s">
        <v>32</v>
      </c>
      <c r="AX286" s="13" t="s">
        <v>76</v>
      </c>
      <c r="AY286" s="243" t="s">
        <v>175</v>
      </c>
    </row>
    <row r="287" s="13" customFormat="1">
      <c r="A287" s="13"/>
      <c r="B287" s="232"/>
      <c r="C287" s="233"/>
      <c r="D287" s="234" t="s">
        <v>184</v>
      </c>
      <c r="E287" s="235" t="s">
        <v>1</v>
      </c>
      <c r="F287" s="236" t="s">
        <v>407</v>
      </c>
      <c r="G287" s="233"/>
      <c r="H287" s="237">
        <v>0.041000000000000008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184</v>
      </c>
      <c r="AU287" s="243" t="s">
        <v>86</v>
      </c>
      <c r="AV287" s="13" t="s">
        <v>86</v>
      </c>
      <c r="AW287" s="13" t="s">
        <v>32</v>
      </c>
      <c r="AX287" s="13" t="s">
        <v>76</v>
      </c>
      <c r="AY287" s="243" t="s">
        <v>175</v>
      </c>
    </row>
    <row r="288" s="13" customFormat="1">
      <c r="A288" s="13"/>
      <c r="B288" s="232"/>
      <c r="C288" s="233"/>
      <c r="D288" s="234" t="s">
        <v>184</v>
      </c>
      <c r="E288" s="235" t="s">
        <v>1</v>
      </c>
      <c r="F288" s="236" t="s">
        <v>408</v>
      </c>
      <c r="G288" s="233"/>
      <c r="H288" s="237">
        <v>0.03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184</v>
      </c>
      <c r="AU288" s="243" t="s">
        <v>86</v>
      </c>
      <c r="AV288" s="13" t="s">
        <v>86</v>
      </c>
      <c r="AW288" s="13" t="s">
        <v>32</v>
      </c>
      <c r="AX288" s="13" t="s">
        <v>76</v>
      </c>
      <c r="AY288" s="243" t="s">
        <v>175</v>
      </c>
    </row>
    <row r="289" s="16" customFormat="1">
      <c r="A289" s="16"/>
      <c r="B289" s="279"/>
      <c r="C289" s="280"/>
      <c r="D289" s="234" t="s">
        <v>184</v>
      </c>
      <c r="E289" s="281" t="s">
        <v>1</v>
      </c>
      <c r="F289" s="282" t="s">
        <v>356</v>
      </c>
      <c r="G289" s="280"/>
      <c r="H289" s="283">
        <v>0.11200000000000002</v>
      </c>
      <c r="I289" s="284"/>
      <c r="J289" s="280"/>
      <c r="K289" s="280"/>
      <c r="L289" s="285"/>
      <c r="M289" s="286"/>
      <c r="N289" s="287"/>
      <c r="O289" s="287"/>
      <c r="P289" s="287"/>
      <c r="Q289" s="287"/>
      <c r="R289" s="287"/>
      <c r="S289" s="287"/>
      <c r="T289" s="288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T289" s="289" t="s">
        <v>184</v>
      </c>
      <c r="AU289" s="289" t="s">
        <v>86</v>
      </c>
      <c r="AV289" s="16" t="s">
        <v>189</v>
      </c>
      <c r="AW289" s="16" t="s">
        <v>32</v>
      </c>
      <c r="AX289" s="16" t="s">
        <v>76</v>
      </c>
      <c r="AY289" s="289" t="s">
        <v>175</v>
      </c>
    </row>
    <row r="290" s="14" customFormat="1">
      <c r="A290" s="14"/>
      <c r="B290" s="244"/>
      <c r="C290" s="245"/>
      <c r="D290" s="234" t="s">
        <v>184</v>
      </c>
      <c r="E290" s="246" t="s">
        <v>1</v>
      </c>
      <c r="F290" s="247" t="s">
        <v>409</v>
      </c>
      <c r="G290" s="245"/>
      <c r="H290" s="246" t="s">
        <v>1</v>
      </c>
      <c r="I290" s="248"/>
      <c r="J290" s="245"/>
      <c r="K290" s="245"/>
      <c r="L290" s="249"/>
      <c r="M290" s="250"/>
      <c r="N290" s="251"/>
      <c r="O290" s="251"/>
      <c r="P290" s="251"/>
      <c r="Q290" s="251"/>
      <c r="R290" s="251"/>
      <c r="S290" s="251"/>
      <c r="T290" s="252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3" t="s">
        <v>184</v>
      </c>
      <c r="AU290" s="253" t="s">
        <v>86</v>
      </c>
      <c r="AV290" s="14" t="s">
        <v>84</v>
      </c>
      <c r="AW290" s="14" t="s">
        <v>32</v>
      </c>
      <c r="AX290" s="14" t="s">
        <v>76</v>
      </c>
      <c r="AY290" s="253" t="s">
        <v>175</v>
      </c>
    </row>
    <row r="291" s="13" customFormat="1">
      <c r="A291" s="13"/>
      <c r="B291" s="232"/>
      <c r="C291" s="233"/>
      <c r="D291" s="234" t="s">
        <v>184</v>
      </c>
      <c r="E291" s="235" t="s">
        <v>1</v>
      </c>
      <c r="F291" s="236" t="s">
        <v>410</v>
      </c>
      <c r="G291" s="233"/>
      <c r="H291" s="237">
        <v>0.041000000000000008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184</v>
      </c>
      <c r="AU291" s="243" t="s">
        <v>86</v>
      </c>
      <c r="AV291" s="13" t="s">
        <v>86</v>
      </c>
      <c r="AW291" s="13" t="s">
        <v>32</v>
      </c>
      <c r="AX291" s="13" t="s">
        <v>76</v>
      </c>
      <c r="AY291" s="243" t="s">
        <v>175</v>
      </c>
    </row>
    <row r="292" s="13" customFormat="1">
      <c r="A292" s="13"/>
      <c r="B292" s="232"/>
      <c r="C292" s="233"/>
      <c r="D292" s="234" t="s">
        <v>184</v>
      </c>
      <c r="E292" s="235" t="s">
        <v>1</v>
      </c>
      <c r="F292" s="236" t="s">
        <v>411</v>
      </c>
      <c r="G292" s="233"/>
      <c r="H292" s="237">
        <v>0.029000000000000004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184</v>
      </c>
      <c r="AU292" s="243" t="s">
        <v>86</v>
      </c>
      <c r="AV292" s="13" t="s">
        <v>86</v>
      </c>
      <c r="AW292" s="13" t="s">
        <v>32</v>
      </c>
      <c r="AX292" s="13" t="s">
        <v>76</v>
      </c>
      <c r="AY292" s="243" t="s">
        <v>175</v>
      </c>
    </row>
    <row r="293" s="16" customFormat="1">
      <c r="A293" s="16"/>
      <c r="B293" s="279"/>
      <c r="C293" s="280"/>
      <c r="D293" s="234" t="s">
        <v>184</v>
      </c>
      <c r="E293" s="281" t="s">
        <v>1</v>
      </c>
      <c r="F293" s="282" t="s">
        <v>356</v>
      </c>
      <c r="G293" s="280"/>
      <c r="H293" s="283">
        <v>0.070000000000000008</v>
      </c>
      <c r="I293" s="284"/>
      <c r="J293" s="280"/>
      <c r="K293" s="280"/>
      <c r="L293" s="285"/>
      <c r="M293" s="286"/>
      <c r="N293" s="287"/>
      <c r="O293" s="287"/>
      <c r="P293" s="287"/>
      <c r="Q293" s="287"/>
      <c r="R293" s="287"/>
      <c r="S293" s="287"/>
      <c r="T293" s="288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289" t="s">
        <v>184</v>
      </c>
      <c r="AU293" s="289" t="s">
        <v>86</v>
      </c>
      <c r="AV293" s="16" t="s">
        <v>189</v>
      </c>
      <c r="AW293" s="16" t="s">
        <v>32</v>
      </c>
      <c r="AX293" s="16" t="s">
        <v>76</v>
      </c>
      <c r="AY293" s="289" t="s">
        <v>175</v>
      </c>
    </row>
    <row r="294" s="14" customFormat="1">
      <c r="A294" s="14"/>
      <c r="B294" s="244"/>
      <c r="C294" s="245"/>
      <c r="D294" s="234" t="s">
        <v>184</v>
      </c>
      <c r="E294" s="246" t="s">
        <v>1</v>
      </c>
      <c r="F294" s="247" t="s">
        <v>412</v>
      </c>
      <c r="G294" s="245"/>
      <c r="H294" s="246" t="s">
        <v>1</v>
      </c>
      <c r="I294" s="248"/>
      <c r="J294" s="245"/>
      <c r="K294" s="245"/>
      <c r="L294" s="249"/>
      <c r="M294" s="250"/>
      <c r="N294" s="251"/>
      <c r="O294" s="251"/>
      <c r="P294" s="251"/>
      <c r="Q294" s="251"/>
      <c r="R294" s="251"/>
      <c r="S294" s="251"/>
      <c r="T294" s="252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3" t="s">
        <v>184</v>
      </c>
      <c r="AU294" s="253" t="s">
        <v>86</v>
      </c>
      <c r="AV294" s="14" t="s">
        <v>84</v>
      </c>
      <c r="AW294" s="14" t="s">
        <v>32</v>
      </c>
      <c r="AX294" s="14" t="s">
        <v>76</v>
      </c>
      <c r="AY294" s="253" t="s">
        <v>175</v>
      </c>
    </row>
    <row r="295" s="13" customFormat="1">
      <c r="A295" s="13"/>
      <c r="B295" s="232"/>
      <c r="C295" s="233"/>
      <c r="D295" s="234" t="s">
        <v>184</v>
      </c>
      <c r="E295" s="235" t="s">
        <v>1</v>
      </c>
      <c r="F295" s="236" t="s">
        <v>413</v>
      </c>
      <c r="G295" s="233"/>
      <c r="H295" s="237">
        <v>0.041000000000000008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184</v>
      </c>
      <c r="AU295" s="243" t="s">
        <v>86</v>
      </c>
      <c r="AV295" s="13" t="s">
        <v>86</v>
      </c>
      <c r="AW295" s="13" t="s">
        <v>32</v>
      </c>
      <c r="AX295" s="13" t="s">
        <v>76</v>
      </c>
      <c r="AY295" s="243" t="s">
        <v>175</v>
      </c>
    </row>
    <row r="296" s="13" customFormat="1">
      <c r="A296" s="13"/>
      <c r="B296" s="232"/>
      <c r="C296" s="233"/>
      <c r="D296" s="234" t="s">
        <v>184</v>
      </c>
      <c r="E296" s="235" t="s">
        <v>1</v>
      </c>
      <c r="F296" s="236" t="s">
        <v>414</v>
      </c>
      <c r="G296" s="233"/>
      <c r="H296" s="237">
        <v>0.041000000000000008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184</v>
      </c>
      <c r="AU296" s="243" t="s">
        <v>86</v>
      </c>
      <c r="AV296" s="13" t="s">
        <v>86</v>
      </c>
      <c r="AW296" s="13" t="s">
        <v>32</v>
      </c>
      <c r="AX296" s="13" t="s">
        <v>76</v>
      </c>
      <c r="AY296" s="243" t="s">
        <v>175</v>
      </c>
    </row>
    <row r="297" s="13" customFormat="1">
      <c r="A297" s="13"/>
      <c r="B297" s="232"/>
      <c r="C297" s="233"/>
      <c r="D297" s="234" t="s">
        <v>184</v>
      </c>
      <c r="E297" s="235" t="s">
        <v>1</v>
      </c>
      <c r="F297" s="236" t="s">
        <v>415</v>
      </c>
      <c r="G297" s="233"/>
      <c r="H297" s="237">
        <v>0.029000000000000004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184</v>
      </c>
      <c r="AU297" s="243" t="s">
        <v>86</v>
      </c>
      <c r="AV297" s="13" t="s">
        <v>86</v>
      </c>
      <c r="AW297" s="13" t="s">
        <v>32</v>
      </c>
      <c r="AX297" s="13" t="s">
        <v>76</v>
      </c>
      <c r="AY297" s="243" t="s">
        <v>175</v>
      </c>
    </row>
    <row r="298" s="13" customFormat="1">
      <c r="A298" s="13"/>
      <c r="B298" s="232"/>
      <c r="C298" s="233"/>
      <c r="D298" s="234" t="s">
        <v>184</v>
      </c>
      <c r="E298" s="235" t="s">
        <v>1</v>
      </c>
      <c r="F298" s="236" t="s">
        <v>416</v>
      </c>
      <c r="G298" s="233"/>
      <c r="H298" s="237">
        <v>0.043999999999999992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184</v>
      </c>
      <c r="AU298" s="243" t="s">
        <v>86</v>
      </c>
      <c r="AV298" s="13" t="s">
        <v>86</v>
      </c>
      <c r="AW298" s="13" t="s">
        <v>32</v>
      </c>
      <c r="AX298" s="13" t="s">
        <v>76</v>
      </c>
      <c r="AY298" s="243" t="s">
        <v>175</v>
      </c>
    </row>
    <row r="299" s="13" customFormat="1">
      <c r="A299" s="13"/>
      <c r="B299" s="232"/>
      <c r="C299" s="233"/>
      <c r="D299" s="234" t="s">
        <v>184</v>
      </c>
      <c r="E299" s="235" t="s">
        <v>1</v>
      </c>
      <c r="F299" s="236" t="s">
        <v>417</v>
      </c>
      <c r="G299" s="233"/>
      <c r="H299" s="237">
        <v>0.041000000000000008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184</v>
      </c>
      <c r="AU299" s="243" t="s">
        <v>86</v>
      </c>
      <c r="AV299" s="13" t="s">
        <v>86</v>
      </c>
      <c r="AW299" s="13" t="s">
        <v>32</v>
      </c>
      <c r="AX299" s="13" t="s">
        <v>76</v>
      </c>
      <c r="AY299" s="243" t="s">
        <v>175</v>
      </c>
    </row>
    <row r="300" s="13" customFormat="1">
      <c r="A300" s="13"/>
      <c r="B300" s="232"/>
      <c r="C300" s="233"/>
      <c r="D300" s="234" t="s">
        <v>184</v>
      </c>
      <c r="E300" s="235" t="s">
        <v>1</v>
      </c>
      <c r="F300" s="236" t="s">
        <v>418</v>
      </c>
      <c r="G300" s="233"/>
      <c r="H300" s="237">
        <v>0.041000000000000008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184</v>
      </c>
      <c r="AU300" s="243" t="s">
        <v>86</v>
      </c>
      <c r="AV300" s="13" t="s">
        <v>86</v>
      </c>
      <c r="AW300" s="13" t="s">
        <v>32</v>
      </c>
      <c r="AX300" s="13" t="s">
        <v>76</v>
      </c>
      <c r="AY300" s="243" t="s">
        <v>175</v>
      </c>
    </row>
    <row r="301" s="13" customFormat="1">
      <c r="A301" s="13"/>
      <c r="B301" s="232"/>
      <c r="C301" s="233"/>
      <c r="D301" s="234" t="s">
        <v>184</v>
      </c>
      <c r="E301" s="235" t="s">
        <v>1</v>
      </c>
      <c r="F301" s="236" t="s">
        <v>419</v>
      </c>
      <c r="G301" s="233"/>
      <c r="H301" s="237">
        <v>0.094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184</v>
      </c>
      <c r="AU301" s="243" t="s">
        <v>86</v>
      </c>
      <c r="AV301" s="13" t="s">
        <v>86</v>
      </c>
      <c r="AW301" s="13" t="s">
        <v>32</v>
      </c>
      <c r="AX301" s="13" t="s">
        <v>76</v>
      </c>
      <c r="AY301" s="243" t="s">
        <v>175</v>
      </c>
    </row>
    <row r="302" s="16" customFormat="1">
      <c r="A302" s="16"/>
      <c r="B302" s="279"/>
      <c r="C302" s="280"/>
      <c r="D302" s="234" t="s">
        <v>184</v>
      </c>
      <c r="E302" s="281" t="s">
        <v>1</v>
      </c>
      <c r="F302" s="282" t="s">
        <v>356</v>
      </c>
      <c r="G302" s="280"/>
      <c r="H302" s="283">
        <v>0.331</v>
      </c>
      <c r="I302" s="284"/>
      <c r="J302" s="280"/>
      <c r="K302" s="280"/>
      <c r="L302" s="285"/>
      <c r="M302" s="286"/>
      <c r="N302" s="287"/>
      <c r="O302" s="287"/>
      <c r="P302" s="287"/>
      <c r="Q302" s="287"/>
      <c r="R302" s="287"/>
      <c r="S302" s="287"/>
      <c r="T302" s="288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T302" s="289" t="s">
        <v>184</v>
      </c>
      <c r="AU302" s="289" t="s">
        <v>86</v>
      </c>
      <c r="AV302" s="16" t="s">
        <v>189</v>
      </c>
      <c r="AW302" s="16" t="s">
        <v>32</v>
      </c>
      <c r="AX302" s="16" t="s">
        <v>76</v>
      </c>
      <c r="AY302" s="289" t="s">
        <v>175</v>
      </c>
    </row>
    <row r="303" s="14" customFormat="1">
      <c r="A303" s="14"/>
      <c r="B303" s="244"/>
      <c r="C303" s="245"/>
      <c r="D303" s="234" t="s">
        <v>184</v>
      </c>
      <c r="E303" s="246" t="s">
        <v>1</v>
      </c>
      <c r="F303" s="247" t="s">
        <v>420</v>
      </c>
      <c r="G303" s="245"/>
      <c r="H303" s="246" t="s">
        <v>1</v>
      </c>
      <c r="I303" s="248"/>
      <c r="J303" s="245"/>
      <c r="K303" s="245"/>
      <c r="L303" s="249"/>
      <c r="M303" s="250"/>
      <c r="N303" s="251"/>
      <c r="O303" s="251"/>
      <c r="P303" s="251"/>
      <c r="Q303" s="251"/>
      <c r="R303" s="251"/>
      <c r="S303" s="251"/>
      <c r="T303" s="252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3" t="s">
        <v>184</v>
      </c>
      <c r="AU303" s="253" t="s">
        <v>86</v>
      </c>
      <c r="AV303" s="14" t="s">
        <v>84</v>
      </c>
      <c r="AW303" s="14" t="s">
        <v>32</v>
      </c>
      <c r="AX303" s="14" t="s">
        <v>76</v>
      </c>
      <c r="AY303" s="253" t="s">
        <v>175</v>
      </c>
    </row>
    <row r="304" s="13" customFormat="1">
      <c r="A304" s="13"/>
      <c r="B304" s="232"/>
      <c r="C304" s="233"/>
      <c r="D304" s="234" t="s">
        <v>184</v>
      </c>
      <c r="E304" s="235" t="s">
        <v>1</v>
      </c>
      <c r="F304" s="236" t="s">
        <v>421</v>
      </c>
      <c r="G304" s="233"/>
      <c r="H304" s="237">
        <v>0.029000000000000004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184</v>
      </c>
      <c r="AU304" s="243" t="s">
        <v>86</v>
      </c>
      <c r="AV304" s="13" t="s">
        <v>86</v>
      </c>
      <c r="AW304" s="13" t="s">
        <v>32</v>
      </c>
      <c r="AX304" s="13" t="s">
        <v>76</v>
      </c>
      <c r="AY304" s="243" t="s">
        <v>175</v>
      </c>
    </row>
    <row r="305" s="13" customFormat="1">
      <c r="A305" s="13"/>
      <c r="B305" s="232"/>
      <c r="C305" s="233"/>
      <c r="D305" s="234" t="s">
        <v>184</v>
      </c>
      <c r="E305" s="235" t="s">
        <v>1</v>
      </c>
      <c r="F305" s="236" t="s">
        <v>422</v>
      </c>
      <c r="G305" s="233"/>
      <c r="H305" s="237">
        <v>0.029000000000000004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184</v>
      </c>
      <c r="AU305" s="243" t="s">
        <v>86</v>
      </c>
      <c r="AV305" s="13" t="s">
        <v>86</v>
      </c>
      <c r="AW305" s="13" t="s">
        <v>32</v>
      </c>
      <c r="AX305" s="13" t="s">
        <v>76</v>
      </c>
      <c r="AY305" s="243" t="s">
        <v>175</v>
      </c>
    </row>
    <row r="306" s="13" customFormat="1">
      <c r="A306" s="13"/>
      <c r="B306" s="232"/>
      <c r="C306" s="233"/>
      <c r="D306" s="234" t="s">
        <v>184</v>
      </c>
      <c r="E306" s="235" t="s">
        <v>1</v>
      </c>
      <c r="F306" s="236" t="s">
        <v>423</v>
      </c>
      <c r="G306" s="233"/>
      <c r="H306" s="237">
        <v>0.033000000000000004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184</v>
      </c>
      <c r="AU306" s="243" t="s">
        <v>86</v>
      </c>
      <c r="AV306" s="13" t="s">
        <v>86</v>
      </c>
      <c r="AW306" s="13" t="s">
        <v>32</v>
      </c>
      <c r="AX306" s="13" t="s">
        <v>76</v>
      </c>
      <c r="AY306" s="243" t="s">
        <v>175</v>
      </c>
    </row>
    <row r="307" s="13" customFormat="1">
      <c r="A307" s="13"/>
      <c r="B307" s="232"/>
      <c r="C307" s="233"/>
      <c r="D307" s="234" t="s">
        <v>184</v>
      </c>
      <c r="E307" s="235" t="s">
        <v>1</v>
      </c>
      <c r="F307" s="236" t="s">
        <v>424</v>
      </c>
      <c r="G307" s="233"/>
      <c r="H307" s="237">
        <v>0.071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184</v>
      </c>
      <c r="AU307" s="243" t="s">
        <v>86</v>
      </c>
      <c r="AV307" s="13" t="s">
        <v>86</v>
      </c>
      <c r="AW307" s="13" t="s">
        <v>32</v>
      </c>
      <c r="AX307" s="13" t="s">
        <v>76</v>
      </c>
      <c r="AY307" s="243" t="s">
        <v>175</v>
      </c>
    </row>
    <row r="308" s="16" customFormat="1">
      <c r="A308" s="16"/>
      <c r="B308" s="279"/>
      <c r="C308" s="280"/>
      <c r="D308" s="234" t="s">
        <v>184</v>
      </c>
      <c r="E308" s="281" t="s">
        <v>1</v>
      </c>
      <c r="F308" s="282" t="s">
        <v>356</v>
      </c>
      <c r="G308" s="280"/>
      <c r="H308" s="283">
        <v>0.162</v>
      </c>
      <c r="I308" s="284"/>
      <c r="J308" s="280"/>
      <c r="K308" s="280"/>
      <c r="L308" s="285"/>
      <c r="M308" s="286"/>
      <c r="N308" s="287"/>
      <c r="O308" s="287"/>
      <c r="P308" s="287"/>
      <c r="Q308" s="287"/>
      <c r="R308" s="287"/>
      <c r="S308" s="287"/>
      <c r="T308" s="288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T308" s="289" t="s">
        <v>184</v>
      </c>
      <c r="AU308" s="289" t="s">
        <v>86</v>
      </c>
      <c r="AV308" s="16" t="s">
        <v>189</v>
      </c>
      <c r="AW308" s="16" t="s">
        <v>32</v>
      </c>
      <c r="AX308" s="16" t="s">
        <v>76</v>
      </c>
      <c r="AY308" s="289" t="s">
        <v>175</v>
      </c>
    </row>
    <row r="309" s="15" customFormat="1">
      <c r="A309" s="15"/>
      <c r="B309" s="254"/>
      <c r="C309" s="255"/>
      <c r="D309" s="234" t="s">
        <v>184</v>
      </c>
      <c r="E309" s="256" t="s">
        <v>1</v>
      </c>
      <c r="F309" s="257" t="s">
        <v>201</v>
      </c>
      <c r="G309" s="255"/>
      <c r="H309" s="258">
        <v>2.6109999999999988</v>
      </c>
      <c r="I309" s="259"/>
      <c r="J309" s="255"/>
      <c r="K309" s="255"/>
      <c r="L309" s="260"/>
      <c r="M309" s="261"/>
      <c r="N309" s="262"/>
      <c r="O309" s="262"/>
      <c r="P309" s="262"/>
      <c r="Q309" s="262"/>
      <c r="R309" s="262"/>
      <c r="S309" s="262"/>
      <c r="T309" s="263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64" t="s">
        <v>184</v>
      </c>
      <c r="AU309" s="264" t="s">
        <v>86</v>
      </c>
      <c r="AV309" s="15" t="s">
        <v>182</v>
      </c>
      <c r="AW309" s="15" t="s">
        <v>32</v>
      </c>
      <c r="AX309" s="15" t="s">
        <v>84</v>
      </c>
      <c r="AY309" s="264" t="s">
        <v>175</v>
      </c>
    </row>
    <row r="310" s="2" customFormat="1" ht="24.15" customHeight="1">
      <c r="A310" s="39"/>
      <c r="B310" s="40"/>
      <c r="C310" s="219" t="s">
        <v>425</v>
      </c>
      <c r="D310" s="219" t="s">
        <v>177</v>
      </c>
      <c r="E310" s="220" t="s">
        <v>426</v>
      </c>
      <c r="F310" s="221" t="s">
        <v>427</v>
      </c>
      <c r="G310" s="222" t="s">
        <v>180</v>
      </c>
      <c r="H310" s="223">
        <v>49.6</v>
      </c>
      <c r="I310" s="224"/>
      <c r="J310" s="225">
        <f>ROUND(I310*H310,2)</f>
        <v>0</v>
      </c>
      <c r="K310" s="221" t="s">
        <v>181</v>
      </c>
      <c r="L310" s="45"/>
      <c r="M310" s="226" t="s">
        <v>1</v>
      </c>
      <c r="N310" s="227" t="s">
        <v>41</v>
      </c>
      <c r="O310" s="92"/>
      <c r="P310" s="228">
        <f>O310*H310</f>
        <v>0</v>
      </c>
      <c r="Q310" s="228">
        <v>0.23458000000000003</v>
      </c>
      <c r="R310" s="228">
        <f>Q310*H310</f>
        <v>11.635168</v>
      </c>
      <c r="S310" s="228">
        <v>0</v>
      </c>
      <c r="T310" s="229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30" t="s">
        <v>182</v>
      </c>
      <c r="AT310" s="230" t="s">
        <v>177</v>
      </c>
      <c r="AU310" s="230" t="s">
        <v>86</v>
      </c>
      <c r="AY310" s="18" t="s">
        <v>175</v>
      </c>
      <c r="BE310" s="231">
        <f>IF(N310="základní",J310,0)</f>
        <v>0</v>
      </c>
      <c r="BF310" s="231">
        <f>IF(N310="snížená",J310,0)</f>
        <v>0</v>
      </c>
      <c r="BG310" s="231">
        <f>IF(N310="zákl. přenesená",J310,0)</f>
        <v>0</v>
      </c>
      <c r="BH310" s="231">
        <f>IF(N310="sníž. přenesená",J310,0)</f>
        <v>0</v>
      </c>
      <c r="BI310" s="231">
        <f>IF(N310="nulová",J310,0)</f>
        <v>0</v>
      </c>
      <c r="BJ310" s="18" t="s">
        <v>84</v>
      </c>
      <c r="BK310" s="231">
        <f>ROUND(I310*H310,2)</f>
        <v>0</v>
      </c>
      <c r="BL310" s="18" t="s">
        <v>182</v>
      </c>
      <c r="BM310" s="230" t="s">
        <v>428</v>
      </c>
    </row>
    <row r="311" s="13" customFormat="1">
      <c r="A311" s="13"/>
      <c r="B311" s="232"/>
      <c r="C311" s="233"/>
      <c r="D311" s="234" t="s">
        <v>184</v>
      </c>
      <c r="E311" s="235" t="s">
        <v>1</v>
      </c>
      <c r="F311" s="236" t="s">
        <v>429</v>
      </c>
      <c r="G311" s="233"/>
      <c r="H311" s="237">
        <v>49.6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184</v>
      </c>
      <c r="AU311" s="243" t="s">
        <v>86</v>
      </c>
      <c r="AV311" s="13" t="s">
        <v>86</v>
      </c>
      <c r="AW311" s="13" t="s">
        <v>32</v>
      </c>
      <c r="AX311" s="13" t="s">
        <v>84</v>
      </c>
      <c r="AY311" s="243" t="s">
        <v>175</v>
      </c>
    </row>
    <row r="312" s="2" customFormat="1" ht="16.5" customHeight="1">
      <c r="A312" s="39"/>
      <c r="B312" s="40"/>
      <c r="C312" s="219" t="s">
        <v>430</v>
      </c>
      <c r="D312" s="219" t="s">
        <v>177</v>
      </c>
      <c r="E312" s="220" t="s">
        <v>431</v>
      </c>
      <c r="F312" s="221" t="s">
        <v>432</v>
      </c>
      <c r="G312" s="222" t="s">
        <v>342</v>
      </c>
      <c r="H312" s="223">
        <v>2</v>
      </c>
      <c r="I312" s="224"/>
      <c r="J312" s="225">
        <f>ROUND(I312*H312,2)</f>
        <v>0</v>
      </c>
      <c r="K312" s="221" t="s">
        <v>1</v>
      </c>
      <c r="L312" s="45"/>
      <c r="M312" s="226" t="s">
        <v>1</v>
      </c>
      <c r="N312" s="227" t="s">
        <v>41</v>
      </c>
      <c r="O312" s="92"/>
      <c r="P312" s="228">
        <f>O312*H312</f>
        <v>0</v>
      </c>
      <c r="Q312" s="228">
        <v>0</v>
      </c>
      <c r="R312" s="228">
        <f>Q312*H312</f>
        <v>0</v>
      </c>
      <c r="S312" s="228">
        <v>0</v>
      </c>
      <c r="T312" s="229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0" t="s">
        <v>182</v>
      </c>
      <c r="AT312" s="230" t="s">
        <v>177</v>
      </c>
      <c r="AU312" s="230" t="s">
        <v>86</v>
      </c>
      <c r="AY312" s="18" t="s">
        <v>175</v>
      </c>
      <c r="BE312" s="231">
        <f>IF(N312="základní",J312,0)</f>
        <v>0</v>
      </c>
      <c r="BF312" s="231">
        <f>IF(N312="snížená",J312,0)</f>
        <v>0</v>
      </c>
      <c r="BG312" s="231">
        <f>IF(N312="zákl. přenesená",J312,0)</f>
        <v>0</v>
      </c>
      <c r="BH312" s="231">
        <f>IF(N312="sníž. přenesená",J312,0)</f>
        <v>0</v>
      </c>
      <c r="BI312" s="231">
        <f>IF(N312="nulová",J312,0)</f>
        <v>0</v>
      </c>
      <c r="BJ312" s="18" t="s">
        <v>84</v>
      </c>
      <c r="BK312" s="231">
        <f>ROUND(I312*H312,2)</f>
        <v>0</v>
      </c>
      <c r="BL312" s="18" t="s">
        <v>182</v>
      </c>
      <c r="BM312" s="230" t="s">
        <v>433</v>
      </c>
    </row>
    <row r="313" s="2" customFormat="1" ht="16.5" customHeight="1">
      <c r="A313" s="39"/>
      <c r="B313" s="40"/>
      <c r="C313" s="219" t="s">
        <v>434</v>
      </c>
      <c r="D313" s="219" t="s">
        <v>177</v>
      </c>
      <c r="E313" s="220" t="s">
        <v>435</v>
      </c>
      <c r="F313" s="221" t="s">
        <v>436</v>
      </c>
      <c r="G313" s="222" t="s">
        <v>437</v>
      </c>
      <c r="H313" s="223">
        <v>14.8</v>
      </c>
      <c r="I313" s="224"/>
      <c r="J313" s="225">
        <f>ROUND(I313*H313,2)</f>
        <v>0</v>
      </c>
      <c r="K313" s="221" t="s">
        <v>1</v>
      </c>
      <c r="L313" s="45"/>
      <c r="M313" s="226" t="s">
        <v>1</v>
      </c>
      <c r="N313" s="227" t="s">
        <v>41</v>
      </c>
      <c r="O313" s="92"/>
      <c r="P313" s="228">
        <f>O313*H313</f>
        <v>0</v>
      </c>
      <c r="Q313" s="228">
        <v>0</v>
      </c>
      <c r="R313" s="228">
        <f>Q313*H313</f>
        <v>0</v>
      </c>
      <c r="S313" s="228">
        <v>0</v>
      </c>
      <c r="T313" s="229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30" t="s">
        <v>182</v>
      </c>
      <c r="AT313" s="230" t="s">
        <v>177</v>
      </c>
      <c r="AU313" s="230" t="s">
        <v>86</v>
      </c>
      <c r="AY313" s="18" t="s">
        <v>175</v>
      </c>
      <c r="BE313" s="231">
        <f>IF(N313="základní",J313,0)</f>
        <v>0</v>
      </c>
      <c r="BF313" s="231">
        <f>IF(N313="snížená",J313,0)</f>
        <v>0</v>
      </c>
      <c r="BG313" s="231">
        <f>IF(N313="zákl. přenesená",J313,0)</f>
        <v>0</v>
      </c>
      <c r="BH313" s="231">
        <f>IF(N313="sníž. přenesená",J313,0)</f>
        <v>0</v>
      </c>
      <c r="BI313" s="231">
        <f>IF(N313="nulová",J313,0)</f>
        <v>0</v>
      </c>
      <c r="BJ313" s="18" t="s">
        <v>84</v>
      </c>
      <c r="BK313" s="231">
        <f>ROUND(I313*H313,2)</f>
        <v>0</v>
      </c>
      <c r="BL313" s="18" t="s">
        <v>182</v>
      </c>
      <c r="BM313" s="230" t="s">
        <v>438</v>
      </c>
    </row>
    <row r="314" s="12" customFormat="1" ht="22.8" customHeight="1">
      <c r="A314" s="12"/>
      <c r="B314" s="203"/>
      <c r="C314" s="204"/>
      <c r="D314" s="205" t="s">
        <v>75</v>
      </c>
      <c r="E314" s="217" t="s">
        <v>182</v>
      </c>
      <c r="F314" s="217" t="s">
        <v>439</v>
      </c>
      <c r="G314" s="204"/>
      <c r="H314" s="204"/>
      <c r="I314" s="207"/>
      <c r="J314" s="218">
        <f>BK314</f>
        <v>0</v>
      </c>
      <c r="K314" s="204"/>
      <c r="L314" s="209"/>
      <c r="M314" s="210"/>
      <c r="N314" s="211"/>
      <c r="O314" s="211"/>
      <c r="P314" s="212">
        <f>SUM(P315:P371)</f>
        <v>0</v>
      </c>
      <c r="Q314" s="211"/>
      <c r="R314" s="212">
        <f>SUM(R315:R371)</f>
        <v>76.55732024</v>
      </c>
      <c r="S314" s="211"/>
      <c r="T314" s="213">
        <f>SUM(T315:T371)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4" t="s">
        <v>84</v>
      </c>
      <c r="AT314" s="215" t="s">
        <v>75</v>
      </c>
      <c r="AU314" s="215" t="s">
        <v>84</v>
      </c>
      <c r="AY314" s="214" t="s">
        <v>175</v>
      </c>
      <c r="BK314" s="216">
        <f>SUM(BK315:BK371)</f>
        <v>0</v>
      </c>
    </row>
    <row r="315" s="2" customFormat="1" ht="16.5" customHeight="1">
      <c r="A315" s="39"/>
      <c r="B315" s="40"/>
      <c r="C315" s="219" t="s">
        <v>440</v>
      </c>
      <c r="D315" s="219" t="s">
        <v>177</v>
      </c>
      <c r="E315" s="220" t="s">
        <v>441</v>
      </c>
      <c r="F315" s="221" t="s">
        <v>442</v>
      </c>
      <c r="G315" s="222" t="s">
        <v>192</v>
      </c>
      <c r="H315" s="223">
        <v>10.022</v>
      </c>
      <c r="I315" s="224"/>
      <c r="J315" s="225">
        <f>ROUND(I315*H315,2)</f>
        <v>0</v>
      </c>
      <c r="K315" s="221" t="s">
        <v>181</v>
      </c>
      <c r="L315" s="45"/>
      <c r="M315" s="226" t="s">
        <v>1</v>
      </c>
      <c r="N315" s="227" t="s">
        <v>41</v>
      </c>
      <c r="O315" s="92"/>
      <c r="P315" s="228">
        <f>O315*H315</f>
        <v>0</v>
      </c>
      <c r="Q315" s="228">
        <v>2.50201</v>
      </c>
      <c r="R315" s="228">
        <f>Q315*H315</f>
        <v>25.07514422</v>
      </c>
      <c r="S315" s="228">
        <v>0</v>
      </c>
      <c r="T315" s="229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0" t="s">
        <v>182</v>
      </c>
      <c r="AT315" s="230" t="s">
        <v>177</v>
      </c>
      <c r="AU315" s="230" t="s">
        <v>86</v>
      </c>
      <c r="AY315" s="18" t="s">
        <v>175</v>
      </c>
      <c r="BE315" s="231">
        <f>IF(N315="základní",J315,0)</f>
        <v>0</v>
      </c>
      <c r="BF315" s="231">
        <f>IF(N315="snížená",J315,0)</f>
        <v>0</v>
      </c>
      <c r="BG315" s="231">
        <f>IF(N315="zákl. přenesená",J315,0)</f>
        <v>0</v>
      </c>
      <c r="BH315" s="231">
        <f>IF(N315="sníž. přenesená",J315,0)</f>
        <v>0</v>
      </c>
      <c r="BI315" s="231">
        <f>IF(N315="nulová",J315,0)</f>
        <v>0</v>
      </c>
      <c r="BJ315" s="18" t="s">
        <v>84</v>
      </c>
      <c r="BK315" s="231">
        <f>ROUND(I315*H315,2)</f>
        <v>0</v>
      </c>
      <c r="BL315" s="18" t="s">
        <v>182</v>
      </c>
      <c r="BM315" s="230" t="s">
        <v>443</v>
      </c>
    </row>
    <row r="316" s="13" customFormat="1">
      <c r="A316" s="13"/>
      <c r="B316" s="232"/>
      <c r="C316" s="233"/>
      <c r="D316" s="234" t="s">
        <v>184</v>
      </c>
      <c r="E316" s="235" t="s">
        <v>1</v>
      </c>
      <c r="F316" s="236" t="s">
        <v>444</v>
      </c>
      <c r="G316" s="233"/>
      <c r="H316" s="237">
        <v>1.9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184</v>
      </c>
      <c r="AU316" s="243" t="s">
        <v>86</v>
      </c>
      <c r="AV316" s="13" t="s">
        <v>86</v>
      </c>
      <c r="AW316" s="13" t="s">
        <v>32</v>
      </c>
      <c r="AX316" s="13" t="s">
        <v>76</v>
      </c>
      <c r="AY316" s="243" t="s">
        <v>175</v>
      </c>
    </row>
    <row r="317" s="13" customFormat="1">
      <c r="A317" s="13"/>
      <c r="B317" s="232"/>
      <c r="C317" s="233"/>
      <c r="D317" s="234" t="s">
        <v>184</v>
      </c>
      <c r="E317" s="235" t="s">
        <v>1</v>
      </c>
      <c r="F317" s="236" t="s">
        <v>445</v>
      </c>
      <c r="G317" s="233"/>
      <c r="H317" s="237">
        <v>7.548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184</v>
      </c>
      <c r="AU317" s="243" t="s">
        <v>86</v>
      </c>
      <c r="AV317" s="13" t="s">
        <v>86</v>
      </c>
      <c r="AW317" s="13" t="s">
        <v>32</v>
      </c>
      <c r="AX317" s="13" t="s">
        <v>76</v>
      </c>
      <c r="AY317" s="243" t="s">
        <v>175</v>
      </c>
    </row>
    <row r="318" s="13" customFormat="1">
      <c r="A318" s="13"/>
      <c r="B318" s="232"/>
      <c r="C318" s="233"/>
      <c r="D318" s="234" t="s">
        <v>184</v>
      </c>
      <c r="E318" s="235" t="s">
        <v>1</v>
      </c>
      <c r="F318" s="236" t="s">
        <v>446</v>
      </c>
      <c r="G318" s="233"/>
      <c r="H318" s="237">
        <v>0.57399999999999992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184</v>
      </c>
      <c r="AU318" s="243" t="s">
        <v>86</v>
      </c>
      <c r="AV318" s="13" t="s">
        <v>86</v>
      </c>
      <c r="AW318" s="13" t="s">
        <v>32</v>
      </c>
      <c r="AX318" s="13" t="s">
        <v>76</v>
      </c>
      <c r="AY318" s="243" t="s">
        <v>175</v>
      </c>
    </row>
    <row r="319" s="15" customFormat="1">
      <c r="A319" s="15"/>
      <c r="B319" s="254"/>
      <c r="C319" s="255"/>
      <c r="D319" s="234" t="s">
        <v>184</v>
      </c>
      <c r="E319" s="256" t="s">
        <v>1</v>
      </c>
      <c r="F319" s="257" t="s">
        <v>201</v>
      </c>
      <c r="G319" s="255"/>
      <c r="H319" s="258">
        <v>10.022</v>
      </c>
      <c r="I319" s="259"/>
      <c r="J319" s="255"/>
      <c r="K319" s="255"/>
      <c r="L319" s="260"/>
      <c r="M319" s="261"/>
      <c r="N319" s="262"/>
      <c r="O319" s="262"/>
      <c r="P319" s="262"/>
      <c r="Q319" s="262"/>
      <c r="R319" s="262"/>
      <c r="S319" s="262"/>
      <c r="T319" s="263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4" t="s">
        <v>184</v>
      </c>
      <c r="AU319" s="264" t="s">
        <v>86</v>
      </c>
      <c r="AV319" s="15" t="s">
        <v>182</v>
      </c>
      <c r="AW319" s="15" t="s">
        <v>32</v>
      </c>
      <c r="AX319" s="15" t="s">
        <v>84</v>
      </c>
      <c r="AY319" s="264" t="s">
        <v>175</v>
      </c>
    </row>
    <row r="320" s="2" customFormat="1" ht="24.15" customHeight="1">
      <c r="A320" s="39"/>
      <c r="B320" s="40"/>
      <c r="C320" s="219" t="s">
        <v>447</v>
      </c>
      <c r="D320" s="219" t="s">
        <v>177</v>
      </c>
      <c r="E320" s="220" t="s">
        <v>448</v>
      </c>
      <c r="F320" s="221" t="s">
        <v>449</v>
      </c>
      <c r="G320" s="222" t="s">
        <v>180</v>
      </c>
      <c r="H320" s="223">
        <v>11.95</v>
      </c>
      <c r="I320" s="224"/>
      <c r="J320" s="225">
        <f>ROUND(I320*H320,2)</f>
        <v>0</v>
      </c>
      <c r="K320" s="221" t="s">
        <v>181</v>
      </c>
      <c r="L320" s="45"/>
      <c r="M320" s="226" t="s">
        <v>1</v>
      </c>
      <c r="N320" s="227" t="s">
        <v>41</v>
      </c>
      <c r="O320" s="92"/>
      <c r="P320" s="228">
        <f>O320*H320</f>
        <v>0</v>
      </c>
      <c r="Q320" s="228">
        <v>0.00533</v>
      </c>
      <c r="R320" s="228">
        <f>Q320*H320</f>
        <v>0.063693499999999992</v>
      </c>
      <c r="S320" s="228">
        <v>0</v>
      </c>
      <c r="T320" s="229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0" t="s">
        <v>182</v>
      </c>
      <c r="AT320" s="230" t="s">
        <v>177</v>
      </c>
      <c r="AU320" s="230" t="s">
        <v>86</v>
      </c>
      <c r="AY320" s="18" t="s">
        <v>175</v>
      </c>
      <c r="BE320" s="231">
        <f>IF(N320="základní",J320,0)</f>
        <v>0</v>
      </c>
      <c r="BF320" s="231">
        <f>IF(N320="snížená",J320,0)</f>
        <v>0</v>
      </c>
      <c r="BG320" s="231">
        <f>IF(N320="zákl. přenesená",J320,0)</f>
        <v>0</v>
      </c>
      <c r="BH320" s="231">
        <f>IF(N320="sníž. přenesená",J320,0)</f>
        <v>0</v>
      </c>
      <c r="BI320" s="231">
        <f>IF(N320="nulová",J320,0)</f>
        <v>0</v>
      </c>
      <c r="BJ320" s="18" t="s">
        <v>84</v>
      </c>
      <c r="BK320" s="231">
        <f>ROUND(I320*H320,2)</f>
        <v>0</v>
      </c>
      <c r="BL320" s="18" t="s">
        <v>182</v>
      </c>
      <c r="BM320" s="230" t="s">
        <v>450</v>
      </c>
    </row>
    <row r="321" s="13" customFormat="1">
      <c r="A321" s="13"/>
      <c r="B321" s="232"/>
      <c r="C321" s="233"/>
      <c r="D321" s="234" t="s">
        <v>184</v>
      </c>
      <c r="E321" s="235" t="s">
        <v>1</v>
      </c>
      <c r="F321" s="236" t="s">
        <v>451</v>
      </c>
      <c r="G321" s="233"/>
      <c r="H321" s="237">
        <v>11.95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184</v>
      </c>
      <c r="AU321" s="243" t="s">
        <v>86</v>
      </c>
      <c r="AV321" s="13" t="s">
        <v>86</v>
      </c>
      <c r="AW321" s="13" t="s">
        <v>32</v>
      </c>
      <c r="AX321" s="13" t="s">
        <v>84</v>
      </c>
      <c r="AY321" s="243" t="s">
        <v>175</v>
      </c>
    </row>
    <row r="322" s="2" customFormat="1" ht="24.15" customHeight="1">
      <c r="A322" s="39"/>
      <c r="B322" s="40"/>
      <c r="C322" s="219" t="s">
        <v>452</v>
      </c>
      <c r="D322" s="219" t="s">
        <v>177</v>
      </c>
      <c r="E322" s="220" t="s">
        <v>453</v>
      </c>
      <c r="F322" s="221" t="s">
        <v>454</v>
      </c>
      <c r="G322" s="222" t="s">
        <v>180</v>
      </c>
      <c r="H322" s="223">
        <v>11.95</v>
      </c>
      <c r="I322" s="224"/>
      <c r="J322" s="225">
        <f>ROUND(I322*H322,2)</f>
        <v>0</v>
      </c>
      <c r="K322" s="221" t="s">
        <v>181</v>
      </c>
      <c r="L322" s="45"/>
      <c r="M322" s="226" t="s">
        <v>1</v>
      </c>
      <c r="N322" s="227" t="s">
        <v>41</v>
      </c>
      <c r="O322" s="92"/>
      <c r="P322" s="228">
        <f>O322*H322</f>
        <v>0</v>
      </c>
      <c r="Q322" s="228">
        <v>0</v>
      </c>
      <c r="R322" s="228">
        <f>Q322*H322</f>
        <v>0</v>
      </c>
      <c r="S322" s="228">
        <v>0</v>
      </c>
      <c r="T322" s="229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0" t="s">
        <v>182</v>
      </c>
      <c r="AT322" s="230" t="s">
        <v>177</v>
      </c>
      <c r="AU322" s="230" t="s">
        <v>86</v>
      </c>
      <c r="AY322" s="18" t="s">
        <v>175</v>
      </c>
      <c r="BE322" s="231">
        <f>IF(N322="základní",J322,0)</f>
        <v>0</v>
      </c>
      <c r="BF322" s="231">
        <f>IF(N322="snížená",J322,0)</f>
        <v>0</v>
      </c>
      <c r="BG322" s="231">
        <f>IF(N322="zákl. přenesená",J322,0)</f>
        <v>0</v>
      </c>
      <c r="BH322" s="231">
        <f>IF(N322="sníž. přenesená",J322,0)</f>
        <v>0</v>
      </c>
      <c r="BI322" s="231">
        <f>IF(N322="nulová",J322,0)</f>
        <v>0</v>
      </c>
      <c r="BJ322" s="18" t="s">
        <v>84</v>
      </c>
      <c r="BK322" s="231">
        <f>ROUND(I322*H322,2)</f>
        <v>0</v>
      </c>
      <c r="BL322" s="18" t="s">
        <v>182</v>
      </c>
      <c r="BM322" s="230" t="s">
        <v>455</v>
      </c>
    </row>
    <row r="323" s="2" customFormat="1" ht="24.15" customHeight="1">
      <c r="A323" s="39"/>
      <c r="B323" s="40"/>
      <c r="C323" s="219" t="s">
        <v>456</v>
      </c>
      <c r="D323" s="219" t="s">
        <v>177</v>
      </c>
      <c r="E323" s="220" t="s">
        <v>457</v>
      </c>
      <c r="F323" s="221" t="s">
        <v>458</v>
      </c>
      <c r="G323" s="222" t="s">
        <v>180</v>
      </c>
      <c r="H323" s="223">
        <v>6.216</v>
      </c>
      <c r="I323" s="224"/>
      <c r="J323" s="225">
        <f>ROUND(I323*H323,2)</f>
        <v>0</v>
      </c>
      <c r="K323" s="221" t="s">
        <v>181</v>
      </c>
      <c r="L323" s="45"/>
      <c r="M323" s="226" t="s">
        <v>1</v>
      </c>
      <c r="N323" s="227" t="s">
        <v>41</v>
      </c>
      <c r="O323" s="92"/>
      <c r="P323" s="228">
        <f>O323*H323</f>
        <v>0</v>
      </c>
      <c r="Q323" s="228">
        <v>0.00737</v>
      </c>
      <c r="R323" s="228">
        <f>Q323*H323</f>
        <v>0.04581192</v>
      </c>
      <c r="S323" s="228">
        <v>0</v>
      </c>
      <c r="T323" s="229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30" t="s">
        <v>182</v>
      </c>
      <c r="AT323" s="230" t="s">
        <v>177</v>
      </c>
      <c r="AU323" s="230" t="s">
        <v>86</v>
      </c>
      <c r="AY323" s="18" t="s">
        <v>175</v>
      </c>
      <c r="BE323" s="231">
        <f>IF(N323="základní",J323,0)</f>
        <v>0</v>
      </c>
      <c r="BF323" s="231">
        <f>IF(N323="snížená",J323,0)</f>
        <v>0</v>
      </c>
      <c r="BG323" s="231">
        <f>IF(N323="zákl. přenesená",J323,0)</f>
        <v>0</v>
      </c>
      <c r="BH323" s="231">
        <f>IF(N323="sníž. přenesená",J323,0)</f>
        <v>0</v>
      </c>
      <c r="BI323" s="231">
        <f>IF(N323="nulová",J323,0)</f>
        <v>0</v>
      </c>
      <c r="BJ323" s="18" t="s">
        <v>84</v>
      </c>
      <c r="BK323" s="231">
        <f>ROUND(I323*H323,2)</f>
        <v>0</v>
      </c>
      <c r="BL323" s="18" t="s">
        <v>182</v>
      </c>
      <c r="BM323" s="230" t="s">
        <v>459</v>
      </c>
    </row>
    <row r="324" s="2" customFormat="1">
      <c r="A324" s="39"/>
      <c r="B324" s="40"/>
      <c r="C324" s="41"/>
      <c r="D324" s="234" t="s">
        <v>266</v>
      </c>
      <c r="E324" s="41"/>
      <c r="F324" s="275" t="s">
        <v>460</v>
      </c>
      <c r="G324" s="41"/>
      <c r="H324" s="41"/>
      <c r="I324" s="276"/>
      <c r="J324" s="41"/>
      <c r="K324" s="41"/>
      <c r="L324" s="45"/>
      <c r="M324" s="277"/>
      <c r="N324" s="278"/>
      <c r="O324" s="92"/>
      <c r="P324" s="92"/>
      <c r="Q324" s="92"/>
      <c r="R324" s="92"/>
      <c r="S324" s="92"/>
      <c r="T324" s="93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T324" s="18" t="s">
        <v>266</v>
      </c>
      <c r="AU324" s="18" t="s">
        <v>86</v>
      </c>
    </row>
    <row r="325" s="13" customFormat="1">
      <c r="A325" s="13"/>
      <c r="B325" s="232"/>
      <c r="C325" s="233"/>
      <c r="D325" s="234" t="s">
        <v>184</v>
      </c>
      <c r="E325" s="235" t="s">
        <v>1</v>
      </c>
      <c r="F325" s="236" t="s">
        <v>461</v>
      </c>
      <c r="G325" s="233"/>
      <c r="H325" s="237">
        <v>6.216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184</v>
      </c>
      <c r="AU325" s="243" t="s">
        <v>86</v>
      </c>
      <c r="AV325" s="13" t="s">
        <v>86</v>
      </c>
      <c r="AW325" s="13" t="s">
        <v>32</v>
      </c>
      <c r="AX325" s="13" t="s">
        <v>84</v>
      </c>
      <c r="AY325" s="243" t="s">
        <v>175</v>
      </c>
    </row>
    <row r="326" s="2" customFormat="1" ht="24.15" customHeight="1">
      <c r="A326" s="39"/>
      <c r="B326" s="40"/>
      <c r="C326" s="219" t="s">
        <v>462</v>
      </c>
      <c r="D326" s="219" t="s">
        <v>177</v>
      </c>
      <c r="E326" s="220" t="s">
        <v>463</v>
      </c>
      <c r="F326" s="221" t="s">
        <v>464</v>
      </c>
      <c r="G326" s="222" t="s">
        <v>180</v>
      </c>
      <c r="H326" s="223">
        <v>25.714</v>
      </c>
      <c r="I326" s="224"/>
      <c r="J326" s="225">
        <f>ROUND(I326*H326,2)</f>
        <v>0</v>
      </c>
      <c r="K326" s="221" t="s">
        <v>181</v>
      </c>
      <c r="L326" s="45"/>
      <c r="M326" s="226" t="s">
        <v>1</v>
      </c>
      <c r="N326" s="227" t="s">
        <v>41</v>
      </c>
      <c r="O326" s="92"/>
      <c r="P326" s="228">
        <f>O326*H326</f>
        <v>0</v>
      </c>
      <c r="Q326" s="228">
        <v>0.00081</v>
      </c>
      <c r="R326" s="228">
        <f>Q326*H326</f>
        <v>0.020828339999999996</v>
      </c>
      <c r="S326" s="228">
        <v>0</v>
      </c>
      <c r="T326" s="229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0" t="s">
        <v>182</v>
      </c>
      <c r="AT326" s="230" t="s">
        <v>177</v>
      </c>
      <c r="AU326" s="230" t="s">
        <v>86</v>
      </c>
      <c r="AY326" s="18" t="s">
        <v>175</v>
      </c>
      <c r="BE326" s="231">
        <f>IF(N326="základní",J326,0)</f>
        <v>0</v>
      </c>
      <c r="BF326" s="231">
        <f>IF(N326="snížená",J326,0)</f>
        <v>0</v>
      </c>
      <c r="BG326" s="231">
        <f>IF(N326="zákl. přenesená",J326,0)</f>
        <v>0</v>
      </c>
      <c r="BH326" s="231">
        <f>IF(N326="sníž. přenesená",J326,0)</f>
        <v>0</v>
      </c>
      <c r="BI326" s="231">
        <f>IF(N326="nulová",J326,0)</f>
        <v>0</v>
      </c>
      <c r="BJ326" s="18" t="s">
        <v>84</v>
      </c>
      <c r="BK326" s="231">
        <f>ROUND(I326*H326,2)</f>
        <v>0</v>
      </c>
      <c r="BL326" s="18" t="s">
        <v>182</v>
      </c>
      <c r="BM326" s="230" t="s">
        <v>465</v>
      </c>
    </row>
    <row r="327" s="13" customFormat="1">
      <c r="A327" s="13"/>
      <c r="B327" s="232"/>
      <c r="C327" s="233"/>
      <c r="D327" s="234" t="s">
        <v>184</v>
      </c>
      <c r="E327" s="235" t="s">
        <v>1</v>
      </c>
      <c r="F327" s="236" t="s">
        <v>445</v>
      </c>
      <c r="G327" s="233"/>
      <c r="H327" s="237">
        <v>7.548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184</v>
      </c>
      <c r="AU327" s="243" t="s">
        <v>86</v>
      </c>
      <c r="AV327" s="13" t="s">
        <v>86</v>
      </c>
      <c r="AW327" s="13" t="s">
        <v>32</v>
      </c>
      <c r="AX327" s="13" t="s">
        <v>76</v>
      </c>
      <c r="AY327" s="243" t="s">
        <v>175</v>
      </c>
    </row>
    <row r="328" s="13" customFormat="1">
      <c r="A328" s="13"/>
      <c r="B328" s="232"/>
      <c r="C328" s="233"/>
      <c r="D328" s="234" t="s">
        <v>184</v>
      </c>
      <c r="E328" s="235" t="s">
        <v>1</v>
      </c>
      <c r="F328" s="236" t="s">
        <v>451</v>
      </c>
      <c r="G328" s="233"/>
      <c r="H328" s="237">
        <v>11.95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184</v>
      </c>
      <c r="AU328" s="243" t="s">
        <v>86</v>
      </c>
      <c r="AV328" s="13" t="s">
        <v>86</v>
      </c>
      <c r="AW328" s="13" t="s">
        <v>32</v>
      </c>
      <c r="AX328" s="13" t="s">
        <v>76</v>
      </c>
      <c r="AY328" s="243" t="s">
        <v>175</v>
      </c>
    </row>
    <row r="329" s="13" customFormat="1">
      <c r="A329" s="13"/>
      <c r="B329" s="232"/>
      <c r="C329" s="233"/>
      <c r="D329" s="234" t="s">
        <v>184</v>
      </c>
      <c r="E329" s="235" t="s">
        <v>1</v>
      </c>
      <c r="F329" s="236" t="s">
        <v>461</v>
      </c>
      <c r="G329" s="233"/>
      <c r="H329" s="237">
        <v>6.216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184</v>
      </c>
      <c r="AU329" s="243" t="s">
        <v>86</v>
      </c>
      <c r="AV329" s="13" t="s">
        <v>86</v>
      </c>
      <c r="AW329" s="13" t="s">
        <v>32</v>
      </c>
      <c r="AX329" s="13" t="s">
        <v>76</v>
      </c>
      <c r="AY329" s="243" t="s">
        <v>175</v>
      </c>
    </row>
    <row r="330" s="15" customFormat="1">
      <c r="A330" s="15"/>
      <c r="B330" s="254"/>
      <c r="C330" s="255"/>
      <c r="D330" s="234" t="s">
        <v>184</v>
      </c>
      <c r="E330" s="256" t="s">
        <v>1</v>
      </c>
      <c r="F330" s="257" t="s">
        <v>201</v>
      </c>
      <c r="G330" s="255"/>
      <c r="H330" s="258">
        <v>25.714</v>
      </c>
      <c r="I330" s="259"/>
      <c r="J330" s="255"/>
      <c r="K330" s="255"/>
      <c r="L330" s="260"/>
      <c r="M330" s="261"/>
      <c r="N330" s="262"/>
      <c r="O330" s="262"/>
      <c r="P330" s="262"/>
      <c r="Q330" s="262"/>
      <c r="R330" s="262"/>
      <c r="S330" s="262"/>
      <c r="T330" s="263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4" t="s">
        <v>184</v>
      </c>
      <c r="AU330" s="264" t="s">
        <v>86</v>
      </c>
      <c r="AV330" s="15" t="s">
        <v>182</v>
      </c>
      <c r="AW330" s="15" t="s">
        <v>32</v>
      </c>
      <c r="AX330" s="15" t="s">
        <v>84</v>
      </c>
      <c r="AY330" s="264" t="s">
        <v>175</v>
      </c>
    </row>
    <row r="331" s="2" customFormat="1" ht="24.15" customHeight="1">
      <c r="A331" s="39"/>
      <c r="B331" s="40"/>
      <c r="C331" s="219" t="s">
        <v>466</v>
      </c>
      <c r="D331" s="219" t="s">
        <v>177</v>
      </c>
      <c r="E331" s="220" t="s">
        <v>467</v>
      </c>
      <c r="F331" s="221" t="s">
        <v>468</v>
      </c>
      <c r="G331" s="222" t="s">
        <v>180</v>
      </c>
      <c r="H331" s="223">
        <v>25.714</v>
      </c>
      <c r="I331" s="224"/>
      <c r="J331" s="225">
        <f>ROUND(I331*H331,2)</f>
        <v>0</v>
      </c>
      <c r="K331" s="221" t="s">
        <v>181</v>
      </c>
      <c r="L331" s="45"/>
      <c r="M331" s="226" t="s">
        <v>1</v>
      </c>
      <c r="N331" s="227" t="s">
        <v>41</v>
      </c>
      <c r="O331" s="92"/>
      <c r="P331" s="228">
        <f>O331*H331</f>
        <v>0</v>
      </c>
      <c r="Q331" s="228">
        <v>0</v>
      </c>
      <c r="R331" s="228">
        <f>Q331*H331</f>
        <v>0</v>
      </c>
      <c r="S331" s="228">
        <v>0</v>
      </c>
      <c r="T331" s="229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0" t="s">
        <v>182</v>
      </c>
      <c r="AT331" s="230" t="s">
        <v>177</v>
      </c>
      <c r="AU331" s="230" t="s">
        <v>86</v>
      </c>
      <c r="AY331" s="18" t="s">
        <v>175</v>
      </c>
      <c r="BE331" s="231">
        <f>IF(N331="základní",J331,0)</f>
        <v>0</v>
      </c>
      <c r="BF331" s="231">
        <f>IF(N331="snížená",J331,0)</f>
        <v>0</v>
      </c>
      <c r="BG331" s="231">
        <f>IF(N331="zákl. přenesená",J331,0)</f>
        <v>0</v>
      </c>
      <c r="BH331" s="231">
        <f>IF(N331="sníž. přenesená",J331,0)</f>
        <v>0</v>
      </c>
      <c r="BI331" s="231">
        <f>IF(N331="nulová",J331,0)</f>
        <v>0</v>
      </c>
      <c r="BJ331" s="18" t="s">
        <v>84</v>
      </c>
      <c r="BK331" s="231">
        <f>ROUND(I331*H331,2)</f>
        <v>0</v>
      </c>
      <c r="BL331" s="18" t="s">
        <v>182</v>
      </c>
      <c r="BM331" s="230" t="s">
        <v>469</v>
      </c>
    </row>
    <row r="332" s="2" customFormat="1" ht="21.75" customHeight="1">
      <c r="A332" s="39"/>
      <c r="B332" s="40"/>
      <c r="C332" s="219" t="s">
        <v>470</v>
      </c>
      <c r="D332" s="219" t="s">
        <v>177</v>
      </c>
      <c r="E332" s="220" t="s">
        <v>471</v>
      </c>
      <c r="F332" s="221" t="s">
        <v>472</v>
      </c>
      <c r="G332" s="222" t="s">
        <v>192</v>
      </c>
      <c r="H332" s="223">
        <v>7.333</v>
      </c>
      <c r="I332" s="224"/>
      <c r="J332" s="225">
        <f>ROUND(I332*H332,2)</f>
        <v>0</v>
      </c>
      <c r="K332" s="221" t="s">
        <v>181</v>
      </c>
      <c r="L332" s="45"/>
      <c r="M332" s="226" t="s">
        <v>1</v>
      </c>
      <c r="N332" s="227" t="s">
        <v>41</v>
      </c>
      <c r="O332" s="92"/>
      <c r="P332" s="228">
        <f>O332*H332</f>
        <v>0</v>
      </c>
      <c r="Q332" s="228">
        <v>2.50195</v>
      </c>
      <c r="R332" s="228">
        <f>Q332*H332</f>
        <v>18.34679935</v>
      </c>
      <c r="S332" s="228">
        <v>0</v>
      </c>
      <c r="T332" s="229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30" t="s">
        <v>182</v>
      </c>
      <c r="AT332" s="230" t="s">
        <v>177</v>
      </c>
      <c r="AU332" s="230" t="s">
        <v>86</v>
      </c>
      <c r="AY332" s="18" t="s">
        <v>175</v>
      </c>
      <c r="BE332" s="231">
        <f>IF(N332="základní",J332,0)</f>
        <v>0</v>
      </c>
      <c r="BF332" s="231">
        <f>IF(N332="snížená",J332,0)</f>
        <v>0</v>
      </c>
      <c r="BG332" s="231">
        <f>IF(N332="zákl. přenesená",J332,0)</f>
        <v>0</v>
      </c>
      <c r="BH332" s="231">
        <f>IF(N332="sníž. přenesená",J332,0)</f>
        <v>0</v>
      </c>
      <c r="BI332" s="231">
        <f>IF(N332="nulová",J332,0)</f>
        <v>0</v>
      </c>
      <c r="BJ332" s="18" t="s">
        <v>84</v>
      </c>
      <c r="BK332" s="231">
        <f>ROUND(I332*H332,2)</f>
        <v>0</v>
      </c>
      <c r="BL332" s="18" t="s">
        <v>182</v>
      </c>
      <c r="BM332" s="230" t="s">
        <v>473</v>
      </c>
    </row>
    <row r="333" s="13" customFormat="1">
      <c r="A333" s="13"/>
      <c r="B333" s="232"/>
      <c r="C333" s="233"/>
      <c r="D333" s="234" t="s">
        <v>184</v>
      </c>
      <c r="E333" s="235" t="s">
        <v>1</v>
      </c>
      <c r="F333" s="236" t="s">
        <v>474</v>
      </c>
      <c r="G333" s="233"/>
      <c r="H333" s="237">
        <v>6.89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184</v>
      </c>
      <c r="AU333" s="243" t="s">
        <v>86</v>
      </c>
      <c r="AV333" s="13" t="s">
        <v>86</v>
      </c>
      <c r="AW333" s="13" t="s">
        <v>32</v>
      </c>
      <c r="AX333" s="13" t="s">
        <v>76</v>
      </c>
      <c r="AY333" s="243" t="s">
        <v>175</v>
      </c>
    </row>
    <row r="334" s="13" customFormat="1">
      <c r="A334" s="13"/>
      <c r="B334" s="232"/>
      <c r="C334" s="233"/>
      <c r="D334" s="234" t="s">
        <v>184</v>
      </c>
      <c r="E334" s="235" t="s">
        <v>1</v>
      </c>
      <c r="F334" s="236" t="s">
        <v>475</v>
      </c>
      <c r="G334" s="233"/>
      <c r="H334" s="237">
        <v>0.443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184</v>
      </c>
      <c r="AU334" s="243" t="s">
        <v>86</v>
      </c>
      <c r="AV334" s="13" t="s">
        <v>86</v>
      </c>
      <c r="AW334" s="13" t="s">
        <v>32</v>
      </c>
      <c r="AX334" s="13" t="s">
        <v>76</v>
      </c>
      <c r="AY334" s="243" t="s">
        <v>175</v>
      </c>
    </row>
    <row r="335" s="15" customFormat="1">
      <c r="A335" s="15"/>
      <c r="B335" s="254"/>
      <c r="C335" s="255"/>
      <c r="D335" s="234" t="s">
        <v>184</v>
      </c>
      <c r="E335" s="256" t="s">
        <v>1</v>
      </c>
      <c r="F335" s="257" t="s">
        <v>201</v>
      </c>
      <c r="G335" s="255"/>
      <c r="H335" s="258">
        <v>7.333</v>
      </c>
      <c r="I335" s="259"/>
      <c r="J335" s="255"/>
      <c r="K335" s="255"/>
      <c r="L335" s="260"/>
      <c r="M335" s="261"/>
      <c r="N335" s="262"/>
      <c r="O335" s="262"/>
      <c r="P335" s="262"/>
      <c r="Q335" s="262"/>
      <c r="R335" s="262"/>
      <c r="S335" s="262"/>
      <c r="T335" s="263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4" t="s">
        <v>184</v>
      </c>
      <c r="AU335" s="264" t="s">
        <v>86</v>
      </c>
      <c r="AV335" s="15" t="s">
        <v>182</v>
      </c>
      <c r="AW335" s="15" t="s">
        <v>32</v>
      </c>
      <c r="AX335" s="15" t="s">
        <v>84</v>
      </c>
      <c r="AY335" s="264" t="s">
        <v>175</v>
      </c>
    </row>
    <row r="336" s="2" customFormat="1" ht="24.15" customHeight="1">
      <c r="A336" s="39"/>
      <c r="B336" s="40"/>
      <c r="C336" s="219" t="s">
        <v>476</v>
      </c>
      <c r="D336" s="219" t="s">
        <v>177</v>
      </c>
      <c r="E336" s="220" t="s">
        <v>477</v>
      </c>
      <c r="F336" s="221" t="s">
        <v>478</v>
      </c>
      <c r="G336" s="222" t="s">
        <v>234</v>
      </c>
      <c r="H336" s="223">
        <v>0.024</v>
      </c>
      <c r="I336" s="224"/>
      <c r="J336" s="225">
        <f>ROUND(I336*H336,2)</f>
        <v>0</v>
      </c>
      <c r="K336" s="221" t="s">
        <v>181</v>
      </c>
      <c r="L336" s="45"/>
      <c r="M336" s="226" t="s">
        <v>1</v>
      </c>
      <c r="N336" s="227" t="s">
        <v>41</v>
      </c>
      <c r="O336" s="92"/>
      <c r="P336" s="228">
        <f>O336*H336</f>
        <v>0</v>
      </c>
      <c r="Q336" s="228">
        <v>1.04927</v>
      </c>
      <c r="R336" s="228">
        <f>Q336*H336</f>
        <v>0.02518248</v>
      </c>
      <c r="S336" s="228">
        <v>0</v>
      </c>
      <c r="T336" s="229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0" t="s">
        <v>182</v>
      </c>
      <c r="AT336" s="230" t="s">
        <v>177</v>
      </c>
      <c r="AU336" s="230" t="s">
        <v>86</v>
      </c>
      <c r="AY336" s="18" t="s">
        <v>175</v>
      </c>
      <c r="BE336" s="231">
        <f>IF(N336="základní",J336,0)</f>
        <v>0</v>
      </c>
      <c r="BF336" s="231">
        <f>IF(N336="snížená",J336,0)</f>
        <v>0</v>
      </c>
      <c r="BG336" s="231">
        <f>IF(N336="zákl. přenesená",J336,0)</f>
        <v>0</v>
      </c>
      <c r="BH336" s="231">
        <f>IF(N336="sníž. přenesená",J336,0)</f>
        <v>0</v>
      </c>
      <c r="BI336" s="231">
        <f>IF(N336="nulová",J336,0)</f>
        <v>0</v>
      </c>
      <c r="BJ336" s="18" t="s">
        <v>84</v>
      </c>
      <c r="BK336" s="231">
        <f>ROUND(I336*H336,2)</f>
        <v>0</v>
      </c>
      <c r="BL336" s="18" t="s">
        <v>182</v>
      </c>
      <c r="BM336" s="230" t="s">
        <v>479</v>
      </c>
    </row>
    <row r="337" s="13" customFormat="1">
      <c r="A337" s="13"/>
      <c r="B337" s="232"/>
      <c r="C337" s="233"/>
      <c r="D337" s="234" t="s">
        <v>184</v>
      </c>
      <c r="E337" s="235" t="s">
        <v>1</v>
      </c>
      <c r="F337" s="236" t="s">
        <v>480</v>
      </c>
      <c r="G337" s="233"/>
      <c r="H337" s="237">
        <v>0.024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184</v>
      </c>
      <c r="AU337" s="243" t="s">
        <v>86</v>
      </c>
      <c r="AV337" s="13" t="s">
        <v>86</v>
      </c>
      <c r="AW337" s="13" t="s">
        <v>32</v>
      </c>
      <c r="AX337" s="13" t="s">
        <v>84</v>
      </c>
      <c r="AY337" s="243" t="s">
        <v>175</v>
      </c>
    </row>
    <row r="338" s="2" customFormat="1" ht="24.15" customHeight="1">
      <c r="A338" s="39"/>
      <c r="B338" s="40"/>
      <c r="C338" s="219" t="s">
        <v>481</v>
      </c>
      <c r="D338" s="219" t="s">
        <v>177</v>
      </c>
      <c r="E338" s="220" t="s">
        <v>482</v>
      </c>
      <c r="F338" s="221" t="s">
        <v>483</v>
      </c>
      <c r="G338" s="222" t="s">
        <v>234</v>
      </c>
      <c r="H338" s="223">
        <v>0.449</v>
      </c>
      <c r="I338" s="224"/>
      <c r="J338" s="225">
        <f>ROUND(I338*H338,2)</f>
        <v>0</v>
      </c>
      <c r="K338" s="221" t="s">
        <v>181</v>
      </c>
      <c r="L338" s="45"/>
      <c r="M338" s="226" t="s">
        <v>1</v>
      </c>
      <c r="N338" s="227" t="s">
        <v>41</v>
      </c>
      <c r="O338" s="92"/>
      <c r="P338" s="228">
        <f>O338*H338</f>
        <v>0</v>
      </c>
      <c r="Q338" s="228">
        <v>1.0627700000000002</v>
      </c>
      <c r="R338" s="228">
        <f>Q338*H338</f>
        <v>0.47718373000000008</v>
      </c>
      <c r="S338" s="228">
        <v>0</v>
      </c>
      <c r="T338" s="229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0" t="s">
        <v>182</v>
      </c>
      <c r="AT338" s="230" t="s">
        <v>177</v>
      </c>
      <c r="AU338" s="230" t="s">
        <v>86</v>
      </c>
      <c r="AY338" s="18" t="s">
        <v>175</v>
      </c>
      <c r="BE338" s="231">
        <f>IF(N338="základní",J338,0)</f>
        <v>0</v>
      </c>
      <c r="BF338" s="231">
        <f>IF(N338="snížená",J338,0)</f>
        <v>0</v>
      </c>
      <c r="BG338" s="231">
        <f>IF(N338="zákl. přenesená",J338,0)</f>
        <v>0</v>
      </c>
      <c r="BH338" s="231">
        <f>IF(N338="sníž. přenesená",J338,0)</f>
        <v>0</v>
      </c>
      <c r="BI338" s="231">
        <f>IF(N338="nulová",J338,0)</f>
        <v>0</v>
      </c>
      <c r="BJ338" s="18" t="s">
        <v>84</v>
      </c>
      <c r="BK338" s="231">
        <f>ROUND(I338*H338,2)</f>
        <v>0</v>
      </c>
      <c r="BL338" s="18" t="s">
        <v>182</v>
      </c>
      <c r="BM338" s="230" t="s">
        <v>484</v>
      </c>
    </row>
    <row r="339" s="13" customFormat="1">
      <c r="A339" s="13"/>
      <c r="B339" s="232"/>
      <c r="C339" s="233"/>
      <c r="D339" s="234" t="s">
        <v>184</v>
      </c>
      <c r="E339" s="235" t="s">
        <v>1</v>
      </c>
      <c r="F339" s="236" t="s">
        <v>485</v>
      </c>
      <c r="G339" s="233"/>
      <c r="H339" s="237">
        <v>0.449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184</v>
      </c>
      <c r="AU339" s="243" t="s">
        <v>86</v>
      </c>
      <c r="AV339" s="13" t="s">
        <v>86</v>
      </c>
      <c r="AW339" s="13" t="s">
        <v>32</v>
      </c>
      <c r="AX339" s="13" t="s">
        <v>84</v>
      </c>
      <c r="AY339" s="243" t="s">
        <v>175</v>
      </c>
    </row>
    <row r="340" s="2" customFormat="1" ht="24.15" customHeight="1">
      <c r="A340" s="39"/>
      <c r="B340" s="40"/>
      <c r="C340" s="219" t="s">
        <v>486</v>
      </c>
      <c r="D340" s="219" t="s">
        <v>177</v>
      </c>
      <c r="E340" s="220" t="s">
        <v>487</v>
      </c>
      <c r="F340" s="221" t="s">
        <v>488</v>
      </c>
      <c r="G340" s="222" t="s">
        <v>180</v>
      </c>
      <c r="H340" s="223">
        <v>62</v>
      </c>
      <c r="I340" s="224"/>
      <c r="J340" s="225">
        <f>ROUND(I340*H340,2)</f>
        <v>0</v>
      </c>
      <c r="K340" s="221" t="s">
        <v>181</v>
      </c>
      <c r="L340" s="45"/>
      <c r="M340" s="226" t="s">
        <v>1</v>
      </c>
      <c r="N340" s="227" t="s">
        <v>41</v>
      </c>
      <c r="O340" s="92"/>
      <c r="P340" s="228">
        <f>O340*H340</f>
        <v>0</v>
      </c>
      <c r="Q340" s="228">
        <v>0.012959999999999998</v>
      </c>
      <c r="R340" s="228">
        <f>Q340*H340</f>
        <v>0.80352</v>
      </c>
      <c r="S340" s="228">
        <v>0</v>
      </c>
      <c r="T340" s="229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0" t="s">
        <v>182</v>
      </c>
      <c r="AT340" s="230" t="s">
        <v>177</v>
      </c>
      <c r="AU340" s="230" t="s">
        <v>86</v>
      </c>
      <c r="AY340" s="18" t="s">
        <v>175</v>
      </c>
      <c r="BE340" s="231">
        <f>IF(N340="základní",J340,0)</f>
        <v>0</v>
      </c>
      <c r="BF340" s="231">
        <f>IF(N340="snížená",J340,0)</f>
        <v>0</v>
      </c>
      <c r="BG340" s="231">
        <f>IF(N340="zákl. přenesená",J340,0)</f>
        <v>0</v>
      </c>
      <c r="BH340" s="231">
        <f>IF(N340="sníž. přenesená",J340,0)</f>
        <v>0</v>
      </c>
      <c r="BI340" s="231">
        <f>IF(N340="nulová",J340,0)</f>
        <v>0</v>
      </c>
      <c r="BJ340" s="18" t="s">
        <v>84</v>
      </c>
      <c r="BK340" s="231">
        <f>ROUND(I340*H340,2)</f>
        <v>0</v>
      </c>
      <c r="BL340" s="18" t="s">
        <v>182</v>
      </c>
      <c r="BM340" s="230" t="s">
        <v>489</v>
      </c>
    </row>
    <row r="341" s="13" customFormat="1">
      <c r="A341" s="13"/>
      <c r="B341" s="232"/>
      <c r="C341" s="233"/>
      <c r="D341" s="234" t="s">
        <v>184</v>
      </c>
      <c r="E341" s="235" t="s">
        <v>1</v>
      </c>
      <c r="F341" s="236" t="s">
        <v>490</v>
      </c>
      <c r="G341" s="233"/>
      <c r="H341" s="237">
        <v>62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184</v>
      </c>
      <c r="AU341" s="243" t="s">
        <v>86</v>
      </c>
      <c r="AV341" s="13" t="s">
        <v>86</v>
      </c>
      <c r="AW341" s="13" t="s">
        <v>32</v>
      </c>
      <c r="AX341" s="13" t="s">
        <v>84</v>
      </c>
      <c r="AY341" s="243" t="s">
        <v>175</v>
      </c>
    </row>
    <row r="342" s="2" customFormat="1" ht="24.15" customHeight="1">
      <c r="A342" s="39"/>
      <c r="B342" s="40"/>
      <c r="C342" s="219" t="s">
        <v>491</v>
      </c>
      <c r="D342" s="219" t="s">
        <v>177</v>
      </c>
      <c r="E342" s="220" t="s">
        <v>492</v>
      </c>
      <c r="F342" s="221" t="s">
        <v>493</v>
      </c>
      <c r="G342" s="222" t="s">
        <v>180</v>
      </c>
      <c r="H342" s="223">
        <v>62</v>
      </c>
      <c r="I342" s="224"/>
      <c r="J342" s="225">
        <f>ROUND(I342*H342,2)</f>
        <v>0</v>
      </c>
      <c r="K342" s="221" t="s">
        <v>181</v>
      </c>
      <c r="L342" s="45"/>
      <c r="M342" s="226" t="s">
        <v>1</v>
      </c>
      <c r="N342" s="227" t="s">
        <v>41</v>
      </c>
      <c r="O342" s="92"/>
      <c r="P342" s="228">
        <f>O342*H342</f>
        <v>0</v>
      </c>
      <c r="Q342" s="228">
        <v>0</v>
      </c>
      <c r="R342" s="228">
        <f>Q342*H342</f>
        <v>0</v>
      </c>
      <c r="S342" s="228">
        <v>0</v>
      </c>
      <c r="T342" s="229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0" t="s">
        <v>182</v>
      </c>
      <c r="AT342" s="230" t="s">
        <v>177</v>
      </c>
      <c r="AU342" s="230" t="s">
        <v>86</v>
      </c>
      <c r="AY342" s="18" t="s">
        <v>175</v>
      </c>
      <c r="BE342" s="231">
        <f>IF(N342="základní",J342,0)</f>
        <v>0</v>
      </c>
      <c r="BF342" s="231">
        <f>IF(N342="snížená",J342,0)</f>
        <v>0</v>
      </c>
      <c r="BG342" s="231">
        <f>IF(N342="zákl. přenesená",J342,0)</f>
        <v>0</v>
      </c>
      <c r="BH342" s="231">
        <f>IF(N342="sníž. přenesená",J342,0)</f>
        <v>0</v>
      </c>
      <c r="BI342" s="231">
        <f>IF(N342="nulová",J342,0)</f>
        <v>0</v>
      </c>
      <c r="BJ342" s="18" t="s">
        <v>84</v>
      </c>
      <c r="BK342" s="231">
        <f>ROUND(I342*H342,2)</f>
        <v>0</v>
      </c>
      <c r="BL342" s="18" t="s">
        <v>182</v>
      </c>
      <c r="BM342" s="230" t="s">
        <v>494</v>
      </c>
    </row>
    <row r="343" s="2" customFormat="1" ht="24.15" customHeight="1">
      <c r="A343" s="39"/>
      <c r="B343" s="40"/>
      <c r="C343" s="219" t="s">
        <v>495</v>
      </c>
      <c r="D343" s="219" t="s">
        <v>177</v>
      </c>
      <c r="E343" s="220" t="s">
        <v>496</v>
      </c>
      <c r="F343" s="221" t="s">
        <v>497</v>
      </c>
      <c r="G343" s="222" t="s">
        <v>180</v>
      </c>
      <c r="H343" s="223">
        <v>10</v>
      </c>
      <c r="I343" s="224"/>
      <c r="J343" s="225">
        <f>ROUND(I343*H343,2)</f>
        <v>0</v>
      </c>
      <c r="K343" s="221" t="s">
        <v>1</v>
      </c>
      <c r="L343" s="45"/>
      <c r="M343" s="226" t="s">
        <v>1</v>
      </c>
      <c r="N343" s="227" t="s">
        <v>41</v>
      </c>
      <c r="O343" s="92"/>
      <c r="P343" s="228">
        <f>O343*H343</f>
        <v>0</v>
      </c>
      <c r="Q343" s="228">
        <v>0.00081</v>
      </c>
      <c r="R343" s="228">
        <f>Q343*H343</f>
        <v>0.0081</v>
      </c>
      <c r="S343" s="228">
        <v>0</v>
      </c>
      <c r="T343" s="229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30" t="s">
        <v>182</v>
      </c>
      <c r="AT343" s="230" t="s">
        <v>177</v>
      </c>
      <c r="AU343" s="230" t="s">
        <v>86</v>
      </c>
      <c r="AY343" s="18" t="s">
        <v>175</v>
      </c>
      <c r="BE343" s="231">
        <f>IF(N343="základní",J343,0)</f>
        <v>0</v>
      </c>
      <c r="BF343" s="231">
        <f>IF(N343="snížená",J343,0)</f>
        <v>0</v>
      </c>
      <c r="BG343" s="231">
        <f>IF(N343="zákl. přenesená",J343,0)</f>
        <v>0</v>
      </c>
      <c r="BH343" s="231">
        <f>IF(N343="sníž. přenesená",J343,0)</f>
        <v>0</v>
      </c>
      <c r="BI343" s="231">
        <f>IF(N343="nulová",J343,0)</f>
        <v>0</v>
      </c>
      <c r="BJ343" s="18" t="s">
        <v>84</v>
      </c>
      <c r="BK343" s="231">
        <f>ROUND(I343*H343,2)</f>
        <v>0</v>
      </c>
      <c r="BL343" s="18" t="s">
        <v>182</v>
      </c>
      <c r="BM343" s="230" t="s">
        <v>498</v>
      </c>
    </row>
    <row r="344" s="2" customFormat="1" ht="16.5" customHeight="1">
      <c r="A344" s="39"/>
      <c r="B344" s="40"/>
      <c r="C344" s="219" t="s">
        <v>499</v>
      </c>
      <c r="D344" s="219" t="s">
        <v>177</v>
      </c>
      <c r="E344" s="220" t="s">
        <v>500</v>
      </c>
      <c r="F344" s="221" t="s">
        <v>501</v>
      </c>
      <c r="G344" s="222" t="s">
        <v>234</v>
      </c>
      <c r="H344" s="223">
        <v>0.91</v>
      </c>
      <c r="I344" s="224"/>
      <c r="J344" s="225">
        <f>ROUND(I344*H344,2)</f>
        <v>0</v>
      </c>
      <c r="K344" s="221" t="s">
        <v>181</v>
      </c>
      <c r="L344" s="45"/>
      <c r="M344" s="226" t="s">
        <v>1</v>
      </c>
      <c r="N344" s="227" t="s">
        <v>41</v>
      </c>
      <c r="O344" s="92"/>
      <c r="P344" s="228">
        <f>O344*H344</f>
        <v>0</v>
      </c>
      <c r="Q344" s="228">
        <v>1.0627700000000002</v>
      </c>
      <c r="R344" s="228">
        <f>Q344*H344</f>
        <v>0.9671207</v>
      </c>
      <c r="S344" s="228">
        <v>0</v>
      </c>
      <c r="T344" s="229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0" t="s">
        <v>182</v>
      </c>
      <c r="AT344" s="230" t="s">
        <v>177</v>
      </c>
      <c r="AU344" s="230" t="s">
        <v>86</v>
      </c>
      <c r="AY344" s="18" t="s">
        <v>175</v>
      </c>
      <c r="BE344" s="231">
        <f>IF(N344="základní",J344,0)</f>
        <v>0</v>
      </c>
      <c r="BF344" s="231">
        <f>IF(N344="snížená",J344,0)</f>
        <v>0</v>
      </c>
      <c r="BG344" s="231">
        <f>IF(N344="zákl. přenesená",J344,0)</f>
        <v>0</v>
      </c>
      <c r="BH344" s="231">
        <f>IF(N344="sníž. přenesená",J344,0)</f>
        <v>0</v>
      </c>
      <c r="BI344" s="231">
        <f>IF(N344="nulová",J344,0)</f>
        <v>0</v>
      </c>
      <c r="BJ344" s="18" t="s">
        <v>84</v>
      </c>
      <c r="BK344" s="231">
        <f>ROUND(I344*H344,2)</f>
        <v>0</v>
      </c>
      <c r="BL344" s="18" t="s">
        <v>182</v>
      </c>
      <c r="BM344" s="230" t="s">
        <v>502</v>
      </c>
    </row>
    <row r="345" s="13" customFormat="1">
      <c r="A345" s="13"/>
      <c r="B345" s="232"/>
      <c r="C345" s="233"/>
      <c r="D345" s="234" t="s">
        <v>184</v>
      </c>
      <c r="E345" s="235" t="s">
        <v>1</v>
      </c>
      <c r="F345" s="236" t="s">
        <v>503</v>
      </c>
      <c r="G345" s="233"/>
      <c r="H345" s="237">
        <v>0.13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184</v>
      </c>
      <c r="AU345" s="243" t="s">
        <v>86</v>
      </c>
      <c r="AV345" s="13" t="s">
        <v>86</v>
      </c>
      <c r="AW345" s="13" t="s">
        <v>32</v>
      </c>
      <c r="AX345" s="13" t="s">
        <v>76</v>
      </c>
      <c r="AY345" s="243" t="s">
        <v>175</v>
      </c>
    </row>
    <row r="346" s="13" customFormat="1">
      <c r="A346" s="13"/>
      <c r="B346" s="232"/>
      <c r="C346" s="233"/>
      <c r="D346" s="234" t="s">
        <v>184</v>
      </c>
      <c r="E346" s="235" t="s">
        <v>1</v>
      </c>
      <c r="F346" s="236" t="s">
        <v>504</v>
      </c>
      <c r="G346" s="233"/>
      <c r="H346" s="237">
        <v>0.208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184</v>
      </c>
      <c r="AU346" s="243" t="s">
        <v>86</v>
      </c>
      <c r="AV346" s="13" t="s">
        <v>86</v>
      </c>
      <c r="AW346" s="13" t="s">
        <v>32</v>
      </c>
      <c r="AX346" s="13" t="s">
        <v>76</v>
      </c>
      <c r="AY346" s="243" t="s">
        <v>175</v>
      </c>
    </row>
    <row r="347" s="13" customFormat="1">
      <c r="A347" s="13"/>
      <c r="B347" s="232"/>
      <c r="C347" s="233"/>
      <c r="D347" s="234" t="s">
        <v>184</v>
      </c>
      <c r="E347" s="235" t="s">
        <v>1</v>
      </c>
      <c r="F347" s="236" t="s">
        <v>505</v>
      </c>
      <c r="G347" s="233"/>
      <c r="H347" s="237">
        <v>0.533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184</v>
      </c>
      <c r="AU347" s="243" t="s">
        <v>86</v>
      </c>
      <c r="AV347" s="13" t="s">
        <v>86</v>
      </c>
      <c r="AW347" s="13" t="s">
        <v>32</v>
      </c>
      <c r="AX347" s="13" t="s">
        <v>76</v>
      </c>
      <c r="AY347" s="243" t="s">
        <v>175</v>
      </c>
    </row>
    <row r="348" s="13" customFormat="1">
      <c r="A348" s="13"/>
      <c r="B348" s="232"/>
      <c r="C348" s="233"/>
      <c r="D348" s="234" t="s">
        <v>184</v>
      </c>
      <c r="E348" s="235" t="s">
        <v>1</v>
      </c>
      <c r="F348" s="236" t="s">
        <v>506</v>
      </c>
      <c r="G348" s="233"/>
      <c r="H348" s="237">
        <v>0.039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184</v>
      </c>
      <c r="AU348" s="243" t="s">
        <v>86</v>
      </c>
      <c r="AV348" s="13" t="s">
        <v>86</v>
      </c>
      <c r="AW348" s="13" t="s">
        <v>32</v>
      </c>
      <c r="AX348" s="13" t="s">
        <v>76</v>
      </c>
      <c r="AY348" s="243" t="s">
        <v>175</v>
      </c>
    </row>
    <row r="349" s="15" customFormat="1">
      <c r="A349" s="15"/>
      <c r="B349" s="254"/>
      <c r="C349" s="255"/>
      <c r="D349" s="234" t="s">
        <v>184</v>
      </c>
      <c r="E349" s="256" t="s">
        <v>1</v>
      </c>
      <c r="F349" s="257" t="s">
        <v>201</v>
      </c>
      <c r="G349" s="255"/>
      <c r="H349" s="258">
        <v>0.91</v>
      </c>
      <c r="I349" s="259"/>
      <c r="J349" s="255"/>
      <c r="K349" s="255"/>
      <c r="L349" s="260"/>
      <c r="M349" s="261"/>
      <c r="N349" s="262"/>
      <c r="O349" s="262"/>
      <c r="P349" s="262"/>
      <c r="Q349" s="262"/>
      <c r="R349" s="262"/>
      <c r="S349" s="262"/>
      <c r="T349" s="263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64" t="s">
        <v>184</v>
      </c>
      <c r="AU349" s="264" t="s">
        <v>86</v>
      </c>
      <c r="AV349" s="15" t="s">
        <v>182</v>
      </c>
      <c r="AW349" s="15" t="s">
        <v>32</v>
      </c>
      <c r="AX349" s="15" t="s">
        <v>84</v>
      </c>
      <c r="AY349" s="264" t="s">
        <v>175</v>
      </c>
    </row>
    <row r="350" s="2" customFormat="1" ht="24.15" customHeight="1">
      <c r="A350" s="39"/>
      <c r="B350" s="40"/>
      <c r="C350" s="219" t="s">
        <v>507</v>
      </c>
      <c r="D350" s="219" t="s">
        <v>177</v>
      </c>
      <c r="E350" s="220" t="s">
        <v>508</v>
      </c>
      <c r="F350" s="221" t="s">
        <v>509</v>
      </c>
      <c r="G350" s="222" t="s">
        <v>342</v>
      </c>
      <c r="H350" s="223">
        <v>436</v>
      </c>
      <c r="I350" s="224"/>
      <c r="J350" s="225">
        <f>ROUND(I350*H350,2)</f>
        <v>0</v>
      </c>
      <c r="K350" s="221" t="s">
        <v>181</v>
      </c>
      <c r="L350" s="45"/>
      <c r="M350" s="226" t="s">
        <v>1</v>
      </c>
      <c r="N350" s="227" t="s">
        <v>41</v>
      </c>
      <c r="O350" s="92"/>
      <c r="P350" s="228">
        <f>O350*H350</f>
        <v>0</v>
      </c>
      <c r="Q350" s="228">
        <v>0.066600000000000008</v>
      </c>
      <c r="R350" s="228">
        <f>Q350*H350</f>
        <v>29.0376</v>
      </c>
      <c r="S350" s="228">
        <v>0</v>
      </c>
      <c r="T350" s="229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30" t="s">
        <v>182</v>
      </c>
      <c r="AT350" s="230" t="s">
        <v>177</v>
      </c>
      <c r="AU350" s="230" t="s">
        <v>86</v>
      </c>
      <c r="AY350" s="18" t="s">
        <v>175</v>
      </c>
      <c r="BE350" s="231">
        <f>IF(N350="základní",J350,0)</f>
        <v>0</v>
      </c>
      <c r="BF350" s="231">
        <f>IF(N350="snížená",J350,0)</f>
        <v>0</v>
      </c>
      <c r="BG350" s="231">
        <f>IF(N350="zákl. přenesená",J350,0)</f>
        <v>0</v>
      </c>
      <c r="BH350" s="231">
        <f>IF(N350="sníž. přenesená",J350,0)</f>
        <v>0</v>
      </c>
      <c r="BI350" s="231">
        <f>IF(N350="nulová",J350,0)</f>
        <v>0</v>
      </c>
      <c r="BJ350" s="18" t="s">
        <v>84</v>
      </c>
      <c r="BK350" s="231">
        <f>ROUND(I350*H350,2)</f>
        <v>0</v>
      </c>
      <c r="BL350" s="18" t="s">
        <v>182</v>
      </c>
      <c r="BM350" s="230" t="s">
        <v>510</v>
      </c>
    </row>
    <row r="351" s="13" customFormat="1">
      <c r="A351" s="13"/>
      <c r="B351" s="232"/>
      <c r="C351" s="233"/>
      <c r="D351" s="234" t="s">
        <v>184</v>
      </c>
      <c r="E351" s="235" t="s">
        <v>1</v>
      </c>
      <c r="F351" s="236" t="s">
        <v>511</v>
      </c>
      <c r="G351" s="233"/>
      <c r="H351" s="237">
        <v>62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184</v>
      </c>
      <c r="AU351" s="243" t="s">
        <v>86</v>
      </c>
      <c r="AV351" s="13" t="s">
        <v>86</v>
      </c>
      <c r="AW351" s="13" t="s">
        <v>32</v>
      </c>
      <c r="AX351" s="13" t="s">
        <v>76</v>
      </c>
      <c r="AY351" s="243" t="s">
        <v>175</v>
      </c>
    </row>
    <row r="352" s="13" customFormat="1">
      <c r="A352" s="13"/>
      <c r="B352" s="232"/>
      <c r="C352" s="233"/>
      <c r="D352" s="234" t="s">
        <v>184</v>
      </c>
      <c r="E352" s="235" t="s">
        <v>1</v>
      </c>
      <c r="F352" s="236" t="s">
        <v>512</v>
      </c>
      <c r="G352" s="233"/>
      <c r="H352" s="237">
        <v>22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184</v>
      </c>
      <c r="AU352" s="243" t="s">
        <v>86</v>
      </c>
      <c r="AV352" s="13" t="s">
        <v>86</v>
      </c>
      <c r="AW352" s="13" t="s">
        <v>32</v>
      </c>
      <c r="AX352" s="13" t="s">
        <v>76</v>
      </c>
      <c r="AY352" s="243" t="s">
        <v>175</v>
      </c>
    </row>
    <row r="353" s="13" customFormat="1">
      <c r="A353" s="13"/>
      <c r="B353" s="232"/>
      <c r="C353" s="233"/>
      <c r="D353" s="234" t="s">
        <v>184</v>
      </c>
      <c r="E353" s="235" t="s">
        <v>1</v>
      </c>
      <c r="F353" s="236" t="s">
        <v>513</v>
      </c>
      <c r="G353" s="233"/>
      <c r="H353" s="237">
        <v>10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184</v>
      </c>
      <c r="AU353" s="243" t="s">
        <v>86</v>
      </c>
      <c r="AV353" s="13" t="s">
        <v>86</v>
      </c>
      <c r="AW353" s="13" t="s">
        <v>32</v>
      </c>
      <c r="AX353" s="13" t="s">
        <v>76</v>
      </c>
      <c r="AY353" s="243" t="s">
        <v>175</v>
      </c>
    </row>
    <row r="354" s="13" customFormat="1">
      <c r="A354" s="13"/>
      <c r="B354" s="232"/>
      <c r="C354" s="233"/>
      <c r="D354" s="234" t="s">
        <v>184</v>
      </c>
      <c r="E354" s="235" t="s">
        <v>1</v>
      </c>
      <c r="F354" s="236" t="s">
        <v>514</v>
      </c>
      <c r="G354" s="233"/>
      <c r="H354" s="237">
        <v>6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184</v>
      </c>
      <c r="AU354" s="243" t="s">
        <v>86</v>
      </c>
      <c r="AV354" s="13" t="s">
        <v>86</v>
      </c>
      <c r="AW354" s="13" t="s">
        <v>32</v>
      </c>
      <c r="AX354" s="13" t="s">
        <v>76</v>
      </c>
      <c r="AY354" s="243" t="s">
        <v>175</v>
      </c>
    </row>
    <row r="355" s="13" customFormat="1">
      <c r="A355" s="13"/>
      <c r="B355" s="232"/>
      <c r="C355" s="233"/>
      <c r="D355" s="234" t="s">
        <v>184</v>
      </c>
      <c r="E355" s="235" t="s">
        <v>1</v>
      </c>
      <c r="F355" s="236" t="s">
        <v>515</v>
      </c>
      <c r="G355" s="233"/>
      <c r="H355" s="237">
        <v>24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184</v>
      </c>
      <c r="AU355" s="243" t="s">
        <v>86</v>
      </c>
      <c r="AV355" s="13" t="s">
        <v>86</v>
      </c>
      <c r="AW355" s="13" t="s">
        <v>32</v>
      </c>
      <c r="AX355" s="13" t="s">
        <v>76</v>
      </c>
      <c r="AY355" s="243" t="s">
        <v>175</v>
      </c>
    </row>
    <row r="356" s="13" customFormat="1">
      <c r="A356" s="13"/>
      <c r="B356" s="232"/>
      <c r="C356" s="233"/>
      <c r="D356" s="234" t="s">
        <v>184</v>
      </c>
      <c r="E356" s="235" t="s">
        <v>1</v>
      </c>
      <c r="F356" s="236" t="s">
        <v>516</v>
      </c>
      <c r="G356" s="233"/>
      <c r="H356" s="237">
        <v>18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184</v>
      </c>
      <c r="AU356" s="243" t="s">
        <v>86</v>
      </c>
      <c r="AV356" s="13" t="s">
        <v>86</v>
      </c>
      <c r="AW356" s="13" t="s">
        <v>32</v>
      </c>
      <c r="AX356" s="13" t="s">
        <v>76</v>
      </c>
      <c r="AY356" s="243" t="s">
        <v>175</v>
      </c>
    </row>
    <row r="357" s="13" customFormat="1">
      <c r="A357" s="13"/>
      <c r="B357" s="232"/>
      <c r="C357" s="233"/>
      <c r="D357" s="234" t="s">
        <v>184</v>
      </c>
      <c r="E357" s="235" t="s">
        <v>1</v>
      </c>
      <c r="F357" s="236" t="s">
        <v>517</v>
      </c>
      <c r="G357" s="233"/>
      <c r="H357" s="237">
        <v>24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184</v>
      </c>
      <c r="AU357" s="243" t="s">
        <v>86</v>
      </c>
      <c r="AV357" s="13" t="s">
        <v>86</v>
      </c>
      <c r="AW357" s="13" t="s">
        <v>32</v>
      </c>
      <c r="AX357" s="13" t="s">
        <v>76</v>
      </c>
      <c r="AY357" s="243" t="s">
        <v>175</v>
      </c>
    </row>
    <row r="358" s="13" customFormat="1">
      <c r="A358" s="13"/>
      <c r="B358" s="232"/>
      <c r="C358" s="233"/>
      <c r="D358" s="234" t="s">
        <v>184</v>
      </c>
      <c r="E358" s="235" t="s">
        <v>1</v>
      </c>
      <c r="F358" s="236" t="s">
        <v>518</v>
      </c>
      <c r="G358" s="233"/>
      <c r="H358" s="237">
        <v>270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184</v>
      </c>
      <c r="AU358" s="243" t="s">
        <v>86</v>
      </c>
      <c r="AV358" s="13" t="s">
        <v>86</v>
      </c>
      <c r="AW358" s="13" t="s">
        <v>32</v>
      </c>
      <c r="AX358" s="13" t="s">
        <v>76</v>
      </c>
      <c r="AY358" s="243" t="s">
        <v>175</v>
      </c>
    </row>
    <row r="359" s="15" customFormat="1">
      <c r="A359" s="15"/>
      <c r="B359" s="254"/>
      <c r="C359" s="255"/>
      <c r="D359" s="234" t="s">
        <v>184</v>
      </c>
      <c r="E359" s="256" t="s">
        <v>1</v>
      </c>
      <c r="F359" s="257" t="s">
        <v>201</v>
      </c>
      <c r="G359" s="255"/>
      <c r="H359" s="258">
        <v>436</v>
      </c>
      <c r="I359" s="259"/>
      <c r="J359" s="255"/>
      <c r="K359" s="255"/>
      <c r="L359" s="260"/>
      <c r="M359" s="261"/>
      <c r="N359" s="262"/>
      <c r="O359" s="262"/>
      <c r="P359" s="262"/>
      <c r="Q359" s="262"/>
      <c r="R359" s="262"/>
      <c r="S359" s="262"/>
      <c r="T359" s="263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4" t="s">
        <v>184</v>
      </c>
      <c r="AU359" s="264" t="s">
        <v>86</v>
      </c>
      <c r="AV359" s="15" t="s">
        <v>182</v>
      </c>
      <c r="AW359" s="15" t="s">
        <v>32</v>
      </c>
      <c r="AX359" s="15" t="s">
        <v>84</v>
      </c>
      <c r="AY359" s="264" t="s">
        <v>175</v>
      </c>
    </row>
    <row r="360" s="2" customFormat="1" ht="16.5" customHeight="1">
      <c r="A360" s="39"/>
      <c r="B360" s="40"/>
      <c r="C360" s="219" t="s">
        <v>519</v>
      </c>
      <c r="D360" s="219" t="s">
        <v>177</v>
      </c>
      <c r="E360" s="220" t="s">
        <v>520</v>
      </c>
      <c r="F360" s="221" t="s">
        <v>521</v>
      </c>
      <c r="G360" s="222" t="s">
        <v>192</v>
      </c>
      <c r="H360" s="223">
        <v>0.63</v>
      </c>
      <c r="I360" s="224"/>
      <c r="J360" s="225">
        <f>ROUND(I360*H360,2)</f>
        <v>0</v>
      </c>
      <c r="K360" s="221" t="s">
        <v>181</v>
      </c>
      <c r="L360" s="45"/>
      <c r="M360" s="226" t="s">
        <v>1</v>
      </c>
      <c r="N360" s="227" t="s">
        <v>41</v>
      </c>
      <c r="O360" s="92"/>
      <c r="P360" s="228">
        <f>O360*H360</f>
        <v>0</v>
      </c>
      <c r="Q360" s="228">
        <v>2.50198</v>
      </c>
      <c r="R360" s="228">
        <f>Q360*H360</f>
        <v>1.5762474</v>
      </c>
      <c r="S360" s="228">
        <v>0</v>
      </c>
      <c r="T360" s="229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30" t="s">
        <v>182</v>
      </c>
      <c r="AT360" s="230" t="s">
        <v>177</v>
      </c>
      <c r="AU360" s="230" t="s">
        <v>86</v>
      </c>
      <c r="AY360" s="18" t="s">
        <v>175</v>
      </c>
      <c r="BE360" s="231">
        <f>IF(N360="základní",J360,0)</f>
        <v>0</v>
      </c>
      <c r="BF360" s="231">
        <f>IF(N360="snížená",J360,0)</f>
        <v>0</v>
      </c>
      <c r="BG360" s="231">
        <f>IF(N360="zákl. přenesená",J360,0)</f>
        <v>0</v>
      </c>
      <c r="BH360" s="231">
        <f>IF(N360="sníž. přenesená",J360,0)</f>
        <v>0</v>
      </c>
      <c r="BI360" s="231">
        <f>IF(N360="nulová",J360,0)</f>
        <v>0</v>
      </c>
      <c r="BJ360" s="18" t="s">
        <v>84</v>
      </c>
      <c r="BK360" s="231">
        <f>ROUND(I360*H360,2)</f>
        <v>0</v>
      </c>
      <c r="BL360" s="18" t="s">
        <v>182</v>
      </c>
      <c r="BM360" s="230" t="s">
        <v>522</v>
      </c>
    </row>
    <row r="361" s="13" customFormat="1">
      <c r="A361" s="13"/>
      <c r="B361" s="232"/>
      <c r="C361" s="233"/>
      <c r="D361" s="234" t="s">
        <v>184</v>
      </c>
      <c r="E361" s="235" t="s">
        <v>1</v>
      </c>
      <c r="F361" s="236" t="s">
        <v>523</v>
      </c>
      <c r="G361" s="233"/>
      <c r="H361" s="237">
        <v>0.63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184</v>
      </c>
      <c r="AU361" s="243" t="s">
        <v>86</v>
      </c>
      <c r="AV361" s="13" t="s">
        <v>86</v>
      </c>
      <c r="AW361" s="13" t="s">
        <v>32</v>
      </c>
      <c r="AX361" s="13" t="s">
        <v>84</v>
      </c>
      <c r="AY361" s="243" t="s">
        <v>175</v>
      </c>
    </row>
    <row r="362" s="2" customFormat="1" ht="16.5" customHeight="1">
      <c r="A362" s="39"/>
      <c r="B362" s="40"/>
      <c r="C362" s="219" t="s">
        <v>524</v>
      </c>
      <c r="D362" s="219" t="s">
        <v>177</v>
      </c>
      <c r="E362" s="220" t="s">
        <v>525</v>
      </c>
      <c r="F362" s="221" t="s">
        <v>526</v>
      </c>
      <c r="G362" s="222" t="s">
        <v>180</v>
      </c>
      <c r="H362" s="223">
        <v>4.2</v>
      </c>
      <c r="I362" s="224"/>
      <c r="J362" s="225">
        <f>ROUND(I362*H362,2)</f>
        <v>0</v>
      </c>
      <c r="K362" s="221" t="s">
        <v>181</v>
      </c>
      <c r="L362" s="45"/>
      <c r="M362" s="226" t="s">
        <v>1</v>
      </c>
      <c r="N362" s="227" t="s">
        <v>41</v>
      </c>
      <c r="O362" s="92"/>
      <c r="P362" s="228">
        <f>O362*H362</f>
        <v>0</v>
      </c>
      <c r="Q362" s="228">
        <v>0.01117</v>
      </c>
      <c r="R362" s="228">
        <f>Q362*H362</f>
        <v>0.046914</v>
      </c>
      <c r="S362" s="228">
        <v>0</v>
      </c>
      <c r="T362" s="229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30" t="s">
        <v>182</v>
      </c>
      <c r="AT362" s="230" t="s">
        <v>177</v>
      </c>
      <c r="AU362" s="230" t="s">
        <v>86</v>
      </c>
      <c r="AY362" s="18" t="s">
        <v>175</v>
      </c>
      <c r="BE362" s="231">
        <f>IF(N362="základní",J362,0)</f>
        <v>0</v>
      </c>
      <c r="BF362" s="231">
        <f>IF(N362="snížená",J362,0)</f>
        <v>0</v>
      </c>
      <c r="BG362" s="231">
        <f>IF(N362="zákl. přenesená",J362,0)</f>
        <v>0</v>
      </c>
      <c r="BH362" s="231">
        <f>IF(N362="sníž. přenesená",J362,0)</f>
        <v>0</v>
      </c>
      <c r="BI362" s="231">
        <f>IF(N362="nulová",J362,0)</f>
        <v>0</v>
      </c>
      <c r="BJ362" s="18" t="s">
        <v>84</v>
      </c>
      <c r="BK362" s="231">
        <f>ROUND(I362*H362,2)</f>
        <v>0</v>
      </c>
      <c r="BL362" s="18" t="s">
        <v>182</v>
      </c>
      <c r="BM362" s="230" t="s">
        <v>527</v>
      </c>
    </row>
    <row r="363" s="13" customFormat="1">
      <c r="A363" s="13"/>
      <c r="B363" s="232"/>
      <c r="C363" s="233"/>
      <c r="D363" s="234" t="s">
        <v>184</v>
      </c>
      <c r="E363" s="235" t="s">
        <v>1</v>
      </c>
      <c r="F363" s="236" t="s">
        <v>528</v>
      </c>
      <c r="G363" s="233"/>
      <c r="H363" s="237">
        <v>4.2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184</v>
      </c>
      <c r="AU363" s="243" t="s">
        <v>86</v>
      </c>
      <c r="AV363" s="13" t="s">
        <v>86</v>
      </c>
      <c r="AW363" s="13" t="s">
        <v>32</v>
      </c>
      <c r="AX363" s="13" t="s">
        <v>84</v>
      </c>
      <c r="AY363" s="243" t="s">
        <v>175</v>
      </c>
    </row>
    <row r="364" s="2" customFormat="1" ht="16.5" customHeight="1">
      <c r="A364" s="39"/>
      <c r="B364" s="40"/>
      <c r="C364" s="219" t="s">
        <v>529</v>
      </c>
      <c r="D364" s="219" t="s">
        <v>177</v>
      </c>
      <c r="E364" s="220" t="s">
        <v>530</v>
      </c>
      <c r="F364" s="221" t="s">
        <v>531</v>
      </c>
      <c r="G364" s="222" t="s">
        <v>180</v>
      </c>
      <c r="H364" s="223">
        <v>4.2</v>
      </c>
      <c r="I364" s="224"/>
      <c r="J364" s="225">
        <f>ROUND(I364*H364,2)</f>
        <v>0</v>
      </c>
      <c r="K364" s="221" t="s">
        <v>181</v>
      </c>
      <c r="L364" s="45"/>
      <c r="M364" s="226" t="s">
        <v>1</v>
      </c>
      <c r="N364" s="227" t="s">
        <v>41</v>
      </c>
      <c r="O364" s="92"/>
      <c r="P364" s="228">
        <f>O364*H364</f>
        <v>0</v>
      </c>
      <c r="Q364" s="228">
        <v>0</v>
      </c>
      <c r="R364" s="228">
        <f>Q364*H364</f>
        <v>0</v>
      </c>
      <c r="S364" s="228">
        <v>0</v>
      </c>
      <c r="T364" s="229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0" t="s">
        <v>182</v>
      </c>
      <c r="AT364" s="230" t="s">
        <v>177</v>
      </c>
      <c r="AU364" s="230" t="s">
        <v>86</v>
      </c>
      <c r="AY364" s="18" t="s">
        <v>175</v>
      </c>
      <c r="BE364" s="231">
        <f>IF(N364="základní",J364,0)</f>
        <v>0</v>
      </c>
      <c r="BF364" s="231">
        <f>IF(N364="snížená",J364,0)</f>
        <v>0</v>
      </c>
      <c r="BG364" s="231">
        <f>IF(N364="zákl. přenesená",J364,0)</f>
        <v>0</v>
      </c>
      <c r="BH364" s="231">
        <f>IF(N364="sníž. přenesená",J364,0)</f>
        <v>0</v>
      </c>
      <c r="BI364" s="231">
        <f>IF(N364="nulová",J364,0)</f>
        <v>0</v>
      </c>
      <c r="BJ364" s="18" t="s">
        <v>84</v>
      </c>
      <c r="BK364" s="231">
        <f>ROUND(I364*H364,2)</f>
        <v>0</v>
      </c>
      <c r="BL364" s="18" t="s">
        <v>182</v>
      </c>
      <c r="BM364" s="230" t="s">
        <v>532</v>
      </c>
    </row>
    <row r="365" s="2" customFormat="1" ht="24.15" customHeight="1">
      <c r="A365" s="39"/>
      <c r="B365" s="40"/>
      <c r="C365" s="219" t="s">
        <v>533</v>
      </c>
      <c r="D365" s="219" t="s">
        <v>177</v>
      </c>
      <c r="E365" s="220" t="s">
        <v>534</v>
      </c>
      <c r="F365" s="221" t="s">
        <v>535</v>
      </c>
      <c r="G365" s="222" t="s">
        <v>234</v>
      </c>
      <c r="H365" s="223">
        <v>0.06</v>
      </c>
      <c r="I365" s="224"/>
      <c r="J365" s="225">
        <f>ROUND(I365*H365,2)</f>
        <v>0</v>
      </c>
      <c r="K365" s="221" t="s">
        <v>181</v>
      </c>
      <c r="L365" s="45"/>
      <c r="M365" s="226" t="s">
        <v>1</v>
      </c>
      <c r="N365" s="227" t="s">
        <v>41</v>
      </c>
      <c r="O365" s="92"/>
      <c r="P365" s="228">
        <f>O365*H365</f>
        <v>0</v>
      </c>
      <c r="Q365" s="228">
        <v>1.05291</v>
      </c>
      <c r="R365" s="228">
        <f>Q365*H365</f>
        <v>0.0631746</v>
      </c>
      <c r="S365" s="228">
        <v>0</v>
      </c>
      <c r="T365" s="229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30" t="s">
        <v>182</v>
      </c>
      <c r="AT365" s="230" t="s">
        <v>177</v>
      </c>
      <c r="AU365" s="230" t="s">
        <v>86</v>
      </c>
      <c r="AY365" s="18" t="s">
        <v>175</v>
      </c>
      <c r="BE365" s="231">
        <f>IF(N365="základní",J365,0)</f>
        <v>0</v>
      </c>
      <c r="BF365" s="231">
        <f>IF(N365="snížená",J365,0)</f>
        <v>0</v>
      </c>
      <c r="BG365" s="231">
        <f>IF(N365="zákl. přenesená",J365,0)</f>
        <v>0</v>
      </c>
      <c r="BH365" s="231">
        <f>IF(N365="sníž. přenesená",J365,0)</f>
        <v>0</v>
      </c>
      <c r="BI365" s="231">
        <f>IF(N365="nulová",J365,0)</f>
        <v>0</v>
      </c>
      <c r="BJ365" s="18" t="s">
        <v>84</v>
      </c>
      <c r="BK365" s="231">
        <f>ROUND(I365*H365,2)</f>
        <v>0</v>
      </c>
      <c r="BL365" s="18" t="s">
        <v>182</v>
      </c>
      <c r="BM365" s="230" t="s">
        <v>536</v>
      </c>
    </row>
    <row r="366" s="13" customFormat="1">
      <c r="A366" s="13"/>
      <c r="B366" s="232"/>
      <c r="C366" s="233"/>
      <c r="D366" s="234" t="s">
        <v>184</v>
      </c>
      <c r="E366" s="235" t="s">
        <v>1</v>
      </c>
      <c r="F366" s="236" t="s">
        <v>537</v>
      </c>
      <c r="G366" s="233"/>
      <c r="H366" s="237">
        <v>0.06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184</v>
      </c>
      <c r="AU366" s="243" t="s">
        <v>86</v>
      </c>
      <c r="AV366" s="13" t="s">
        <v>86</v>
      </c>
      <c r="AW366" s="13" t="s">
        <v>32</v>
      </c>
      <c r="AX366" s="13" t="s">
        <v>84</v>
      </c>
      <c r="AY366" s="243" t="s">
        <v>175</v>
      </c>
    </row>
    <row r="367" s="2" customFormat="1" ht="37.8" customHeight="1">
      <c r="A367" s="39"/>
      <c r="B367" s="40"/>
      <c r="C367" s="219" t="s">
        <v>538</v>
      </c>
      <c r="D367" s="219" t="s">
        <v>177</v>
      </c>
      <c r="E367" s="220" t="s">
        <v>539</v>
      </c>
      <c r="F367" s="221" t="s">
        <v>540</v>
      </c>
      <c r="G367" s="222" t="s">
        <v>342</v>
      </c>
      <c r="H367" s="223">
        <v>19</v>
      </c>
      <c r="I367" s="224"/>
      <c r="J367" s="225">
        <f>ROUND(I367*H367,2)</f>
        <v>0</v>
      </c>
      <c r="K367" s="221" t="s">
        <v>1</v>
      </c>
      <c r="L367" s="45"/>
      <c r="M367" s="226" t="s">
        <v>1</v>
      </c>
      <c r="N367" s="227" t="s">
        <v>41</v>
      </c>
      <c r="O367" s="92"/>
      <c r="P367" s="228">
        <f>O367*H367</f>
        <v>0</v>
      </c>
      <c r="Q367" s="228">
        <v>0</v>
      </c>
      <c r="R367" s="228">
        <f>Q367*H367</f>
        <v>0</v>
      </c>
      <c r="S367" s="228">
        <v>0</v>
      </c>
      <c r="T367" s="229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0" t="s">
        <v>182</v>
      </c>
      <c r="AT367" s="230" t="s">
        <v>177</v>
      </c>
      <c r="AU367" s="230" t="s">
        <v>86</v>
      </c>
      <c r="AY367" s="18" t="s">
        <v>175</v>
      </c>
      <c r="BE367" s="231">
        <f>IF(N367="základní",J367,0)</f>
        <v>0</v>
      </c>
      <c r="BF367" s="231">
        <f>IF(N367="snížená",J367,0)</f>
        <v>0</v>
      </c>
      <c r="BG367" s="231">
        <f>IF(N367="zákl. přenesená",J367,0)</f>
        <v>0</v>
      </c>
      <c r="BH367" s="231">
        <f>IF(N367="sníž. přenesená",J367,0)</f>
        <v>0</v>
      </c>
      <c r="BI367" s="231">
        <f>IF(N367="nulová",J367,0)</f>
        <v>0</v>
      </c>
      <c r="BJ367" s="18" t="s">
        <v>84</v>
      </c>
      <c r="BK367" s="231">
        <f>ROUND(I367*H367,2)</f>
        <v>0</v>
      </c>
      <c r="BL367" s="18" t="s">
        <v>182</v>
      </c>
      <c r="BM367" s="230" t="s">
        <v>541</v>
      </c>
    </row>
    <row r="368" s="2" customFormat="1" ht="24.15" customHeight="1">
      <c r="A368" s="39"/>
      <c r="B368" s="40"/>
      <c r="C368" s="219" t="s">
        <v>542</v>
      </c>
      <c r="D368" s="219" t="s">
        <v>177</v>
      </c>
      <c r="E368" s="220" t="s">
        <v>543</v>
      </c>
      <c r="F368" s="221" t="s">
        <v>544</v>
      </c>
      <c r="G368" s="222" t="s">
        <v>437</v>
      </c>
      <c r="H368" s="223">
        <v>30</v>
      </c>
      <c r="I368" s="224"/>
      <c r="J368" s="225">
        <f>ROUND(I368*H368,2)</f>
        <v>0</v>
      </c>
      <c r="K368" s="221" t="s">
        <v>1</v>
      </c>
      <c r="L368" s="45"/>
      <c r="M368" s="226" t="s">
        <v>1</v>
      </c>
      <c r="N368" s="227" t="s">
        <v>41</v>
      </c>
      <c r="O368" s="92"/>
      <c r="P368" s="228">
        <f>O368*H368</f>
        <v>0</v>
      </c>
      <c r="Q368" s="228">
        <v>0</v>
      </c>
      <c r="R368" s="228">
        <f>Q368*H368</f>
        <v>0</v>
      </c>
      <c r="S368" s="228">
        <v>0</v>
      </c>
      <c r="T368" s="229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30" t="s">
        <v>182</v>
      </c>
      <c r="AT368" s="230" t="s">
        <v>177</v>
      </c>
      <c r="AU368" s="230" t="s">
        <v>86</v>
      </c>
      <c r="AY368" s="18" t="s">
        <v>175</v>
      </c>
      <c r="BE368" s="231">
        <f>IF(N368="základní",J368,0)</f>
        <v>0</v>
      </c>
      <c r="BF368" s="231">
        <f>IF(N368="snížená",J368,0)</f>
        <v>0</v>
      </c>
      <c r="BG368" s="231">
        <f>IF(N368="zákl. přenesená",J368,0)</f>
        <v>0</v>
      </c>
      <c r="BH368" s="231">
        <f>IF(N368="sníž. přenesená",J368,0)</f>
        <v>0</v>
      </c>
      <c r="BI368" s="231">
        <f>IF(N368="nulová",J368,0)</f>
        <v>0</v>
      </c>
      <c r="BJ368" s="18" t="s">
        <v>84</v>
      </c>
      <c r="BK368" s="231">
        <f>ROUND(I368*H368,2)</f>
        <v>0</v>
      </c>
      <c r="BL368" s="18" t="s">
        <v>182</v>
      </c>
      <c r="BM368" s="230" t="s">
        <v>545</v>
      </c>
    </row>
    <row r="369" s="13" customFormat="1">
      <c r="A369" s="13"/>
      <c r="B369" s="232"/>
      <c r="C369" s="233"/>
      <c r="D369" s="234" t="s">
        <v>184</v>
      </c>
      <c r="E369" s="235" t="s">
        <v>1</v>
      </c>
      <c r="F369" s="236" t="s">
        <v>546</v>
      </c>
      <c r="G369" s="233"/>
      <c r="H369" s="237">
        <v>30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184</v>
      </c>
      <c r="AU369" s="243" t="s">
        <v>86</v>
      </c>
      <c r="AV369" s="13" t="s">
        <v>86</v>
      </c>
      <c r="AW369" s="13" t="s">
        <v>32</v>
      </c>
      <c r="AX369" s="13" t="s">
        <v>84</v>
      </c>
      <c r="AY369" s="243" t="s">
        <v>175</v>
      </c>
    </row>
    <row r="370" s="2" customFormat="1" ht="24.15" customHeight="1">
      <c r="A370" s="39"/>
      <c r="B370" s="40"/>
      <c r="C370" s="219" t="s">
        <v>547</v>
      </c>
      <c r="D370" s="219" t="s">
        <v>177</v>
      </c>
      <c r="E370" s="220" t="s">
        <v>548</v>
      </c>
      <c r="F370" s="221" t="s">
        <v>549</v>
      </c>
      <c r="G370" s="222" t="s">
        <v>437</v>
      </c>
      <c r="H370" s="223">
        <v>10</v>
      </c>
      <c r="I370" s="224"/>
      <c r="J370" s="225">
        <f>ROUND(I370*H370,2)</f>
        <v>0</v>
      </c>
      <c r="K370" s="221" t="s">
        <v>1</v>
      </c>
      <c r="L370" s="45"/>
      <c r="M370" s="226" t="s">
        <v>1</v>
      </c>
      <c r="N370" s="227" t="s">
        <v>41</v>
      </c>
      <c r="O370" s="92"/>
      <c r="P370" s="228">
        <f>O370*H370</f>
        <v>0</v>
      </c>
      <c r="Q370" s="228">
        <v>0</v>
      </c>
      <c r="R370" s="228">
        <f>Q370*H370</f>
        <v>0</v>
      </c>
      <c r="S370" s="228">
        <v>0</v>
      </c>
      <c r="T370" s="229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0" t="s">
        <v>182</v>
      </c>
      <c r="AT370" s="230" t="s">
        <v>177</v>
      </c>
      <c r="AU370" s="230" t="s">
        <v>86</v>
      </c>
      <c r="AY370" s="18" t="s">
        <v>175</v>
      </c>
      <c r="BE370" s="231">
        <f>IF(N370="základní",J370,0)</f>
        <v>0</v>
      </c>
      <c r="BF370" s="231">
        <f>IF(N370="snížená",J370,0)</f>
        <v>0</v>
      </c>
      <c r="BG370" s="231">
        <f>IF(N370="zákl. přenesená",J370,0)</f>
        <v>0</v>
      </c>
      <c r="BH370" s="231">
        <f>IF(N370="sníž. přenesená",J370,0)</f>
        <v>0</v>
      </c>
      <c r="BI370" s="231">
        <f>IF(N370="nulová",J370,0)</f>
        <v>0</v>
      </c>
      <c r="BJ370" s="18" t="s">
        <v>84</v>
      </c>
      <c r="BK370" s="231">
        <f>ROUND(I370*H370,2)</f>
        <v>0</v>
      </c>
      <c r="BL370" s="18" t="s">
        <v>182</v>
      </c>
      <c r="BM370" s="230" t="s">
        <v>550</v>
      </c>
    </row>
    <row r="371" s="13" customFormat="1">
      <c r="A371" s="13"/>
      <c r="B371" s="232"/>
      <c r="C371" s="233"/>
      <c r="D371" s="234" t="s">
        <v>184</v>
      </c>
      <c r="E371" s="235" t="s">
        <v>1</v>
      </c>
      <c r="F371" s="236" t="s">
        <v>551</v>
      </c>
      <c r="G371" s="233"/>
      <c r="H371" s="237">
        <v>10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184</v>
      </c>
      <c r="AU371" s="243" t="s">
        <v>86</v>
      </c>
      <c r="AV371" s="13" t="s">
        <v>86</v>
      </c>
      <c r="AW371" s="13" t="s">
        <v>32</v>
      </c>
      <c r="AX371" s="13" t="s">
        <v>84</v>
      </c>
      <c r="AY371" s="243" t="s">
        <v>175</v>
      </c>
    </row>
    <row r="372" s="12" customFormat="1" ht="22.8" customHeight="1">
      <c r="A372" s="12"/>
      <c r="B372" s="203"/>
      <c r="C372" s="204"/>
      <c r="D372" s="205" t="s">
        <v>75</v>
      </c>
      <c r="E372" s="217" t="s">
        <v>202</v>
      </c>
      <c r="F372" s="217" t="s">
        <v>552</v>
      </c>
      <c r="G372" s="204"/>
      <c r="H372" s="204"/>
      <c r="I372" s="207"/>
      <c r="J372" s="218">
        <f>BK372</f>
        <v>0</v>
      </c>
      <c r="K372" s="204"/>
      <c r="L372" s="209"/>
      <c r="M372" s="210"/>
      <c r="N372" s="211"/>
      <c r="O372" s="211"/>
      <c r="P372" s="212">
        <f>SUM(P373:P392)</f>
        <v>0</v>
      </c>
      <c r="Q372" s="211"/>
      <c r="R372" s="212">
        <f>SUM(R373:R392)</f>
        <v>18.346536</v>
      </c>
      <c r="S372" s="211"/>
      <c r="T372" s="213">
        <f>SUM(T373:T392)</f>
        <v>0</v>
      </c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R372" s="214" t="s">
        <v>84</v>
      </c>
      <c r="AT372" s="215" t="s">
        <v>75</v>
      </c>
      <c r="AU372" s="215" t="s">
        <v>84</v>
      </c>
      <c r="AY372" s="214" t="s">
        <v>175</v>
      </c>
      <c r="BK372" s="216">
        <f>SUM(BK373:BK392)</f>
        <v>0</v>
      </c>
    </row>
    <row r="373" s="2" customFormat="1" ht="21.75" customHeight="1">
      <c r="A373" s="39"/>
      <c r="B373" s="40"/>
      <c r="C373" s="219" t="s">
        <v>553</v>
      </c>
      <c r="D373" s="219" t="s">
        <v>177</v>
      </c>
      <c r="E373" s="220" t="s">
        <v>554</v>
      </c>
      <c r="F373" s="221" t="s">
        <v>555</v>
      </c>
      <c r="G373" s="222" t="s">
        <v>180</v>
      </c>
      <c r="H373" s="223">
        <v>4.8</v>
      </c>
      <c r="I373" s="224"/>
      <c r="J373" s="225">
        <f>ROUND(I373*H373,2)</f>
        <v>0</v>
      </c>
      <c r="K373" s="221" t="s">
        <v>181</v>
      </c>
      <c r="L373" s="45"/>
      <c r="M373" s="226" t="s">
        <v>1</v>
      </c>
      <c r="N373" s="227" t="s">
        <v>41</v>
      </c>
      <c r="O373" s="92"/>
      <c r="P373" s="228">
        <f>O373*H373</f>
        <v>0</v>
      </c>
      <c r="Q373" s="228">
        <v>0</v>
      </c>
      <c r="R373" s="228">
        <f>Q373*H373</f>
        <v>0</v>
      </c>
      <c r="S373" s="228">
        <v>0</v>
      </c>
      <c r="T373" s="229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30" t="s">
        <v>182</v>
      </c>
      <c r="AT373" s="230" t="s">
        <v>177</v>
      </c>
      <c r="AU373" s="230" t="s">
        <v>86</v>
      </c>
      <c r="AY373" s="18" t="s">
        <v>175</v>
      </c>
      <c r="BE373" s="231">
        <f>IF(N373="základní",J373,0)</f>
        <v>0</v>
      </c>
      <c r="BF373" s="231">
        <f>IF(N373="snížená",J373,0)</f>
        <v>0</v>
      </c>
      <c r="BG373" s="231">
        <f>IF(N373="zákl. přenesená",J373,0)</f>
        <v>0</v>
      </c>
      <c r="BH373" s="231">
        <f>IF(N373="sníž. přenesená",J373,0)</f>
        <v>0</v>
      </c>
      <c r="BI373" s="231">
        <f>IF(N373="nulová",J373,0)</f>
        <v>0</v>
      </c>
      <c r="BJ373" s="18" t="s">
        <v>84</v>
      </c>
      <c r="BK373" s="231">
        <f>ROUND(I373*H373,2)</f>
        <v>0</v>
      </c>
      <c r="BL373" s="18" t="s">
        <v>182</v>
      </c>
      <c r="BM373" s="230" t="s">
        <v>556</v>
      </c>
    </row>
    <row r="374" s="13" customFormat="1">
      <c r="A374" s="13"/>
      <c r="B374" s="232"/>
      <c r="C374" s="233"/>
      <c r="D374" s="234" t="s">
        <v>184</v>
      </c>
      <c r="E374" s="235" t="s">
        <v>1</v>
      </c>
      <c r="F374" s="236" t="s">
        <v>557</v>
      </c>
      <c r="G374" s="233"/>
      <c r="H374" s="237">
        <v>130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184</v>
      </c>
      <c r="AU374" s="243" t="s">
        <v>86</v>
      </c>
      <c r="AV374" s="13" t="s">
        <v>86</v>
      </c>
      <c r="AW374" s="13" t="s">
        <v>32</v>
      </c>
      <c r="AX374" s="13" t="s">
        <v>76</v>
      </c>
      <c r="AY374" s="243" t="s">
        <v>175</v>
      </c>
    </row>
    <row r="375" s="13" customFormat="1">
      <c r="A375" s="13"/>
      <c r="B375" s="232"/>
      <c r="C375" s="233"/>
      <c r="D375" s="234" t="s">
        <v>184</v>
      </c>
      <c r="E375" s="235" t="s">
        <v>1</v>
      </c>
      <c r="F375" s="236" t="s">
        <v>558</v>
      </c>
      <c r="G375" s="233"/>
      <c r="H375" s="237">
        <v>4.8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184</v>
      </c>
      <c r="AU375" s="243" t="s">
        <v>86</v>
      </c>
      <c r="AV375" s="13" t="s">
        <v>86</v>
      </c>
      <c r="AW375" s="13" t="s">
        <v>32</v>
      </c>
      <c r="AX375" s="13" t="s">
        <v>84</v>
      </c>
      <c r="AY375" s="243" t="s">
        <v>175</v>
      </c>
    </row>
    <row r="376" s="2" customFormat="1" ht="21.75" customHeight="1">
      <c r="A376" s="39"/>
      <c r="B376" s="40"/>
      <c r="C376" s="219" t="s">
        <v>559</v>
      </c>
      <c r="D376" s="219" t="s">
        <v>177</v>
      </c>
      <c r="E376" s="220" t="s">
        <v>560</v>
      </c>
      <c r="F376" s="221" t="s">
        <v>561</v>
      </c>
      <c r="G376" s="222" t="s">
        <v>180</v>
      </c>
      <c r="H376" s="223">
        <v>149.8</v>
      </c>
      <c r="I376" s="224"/>
      <c r="J376" s="225">
        <f>ROUND(I376*H376,2)</f>
        <v>0</v>
      </c>
      <c r="K376" s="221" t="s">
        <v>181</v>
      </c>
      <c r="L376" s="45"/>
      <c r="M376" s="226" t="s">
        <v>1</v>
      </c>
      <c r="N376" s="227" t="s">
        <v>41</v>
      </c>
      <c r="O376" s="92"/>
      <c r="P376" s="228">
        <f>O376*H376</f>
        <v>0</v>
      </c>
      <c r="Q376" s="228">
        <v>0</v>
      </c>
      <c r="R376" s="228">
        <f>Q376*H376</f>
        <v>0</v>
      </c>
      <c r="S376" s="228">
        <v>0</v>
      </c>
      <c r="T376" s="229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0" t="s">
        <v>182</v>
      </c>
      <c r="AT376" s="230" t="s">
        <v>177</v>
      </c>
      <c r="AU376" s="230" t="s">
        <v>86</v>
      </c>
      <c r="AY376" s="18" t="s">
        <v>175</v>
      </c>
      <c r="BE376" s="231">
        <f>IF(N376="základní",J376,0)</f>
        <v>0</v>
      </c>
      <c r="BF376" s="231">
        <f>IF(N376="snížená",J376,0)</f>
        <v>0</v>
      </c>
      <c r="BG376" s="231">
        <f>IF(N376="zákl. přenesená",J376,0)</f>
        <v>0</v>
      </c>
      <c r="BH376" s="231">
        <f>IF(N376="sníž. přenesená",J376,0)</f>
        <v>0</v>
      </c>
      <c r="BI376" s="231">
        <f>IF(N376="nulová",J376,0)</f>
        <v>0</v>
      </c>
      <c r="BJ376" s="18" t="s">
        <v>84</v>
      </c>
      <c r="BK376" s="231">
        <f>ROUND(I376*H376,2)</f>
        <v>0</v>
      </c>
      <c r="BL376" s="18" t="s">
        <v>182</v>
      </c>
      <c r="BM376" s="230" t="s">
        <v>562</v>
      </c>
    </row>
    <row r="377" s="13" customFormat="1">
      <c r="A377" s="13"/>
      <c r="B377" s="232"/>
      <c r="C377" s="233"/>
      <c r="D377" s="234" t="s">
        <v>184</v>
      </c>
      <c r="E377" s="235" t="s">
        <v>1</v>
      </c>
      <c r="F377" s="236" t="s">
        <v>563</v>
      </c>
      <c r="G377" s="233"/>
      <c r="H377" s="237">
        <v>130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184</v>
      </c>
      <c r="AU377" s="243" t="s">
        <v>86</v>
      </c>
      <c r="AV377" s="13" t="s">
        <v>86</v>
      </c>
      <c r="AW377" s="13" t="s">
        <v>32</v>
      </c>
      <c r="AX377" s="13" t="s">
        <v>76</v>
      </c>
      <c r="AY377" s="243" t="s">
        <v>175</v>
      </c>
    </row>
    <row r="378" s="13" customFormat="1">
      <c r="A378" s="13"/>
      <c r="B378" s="232"/>
      <c r="C378" s="233"/>
      <c r="D378" s="234" t="s">
        <v>184</v>
      </c>
      <c r="E378" s="235" t="s">
        <v>1</v>
      </c>
      <c r="F378" s="236" t="s">
        <v>564</v>
      </c>
      <c r="G378" s="233"/>
      <c r="H378" s="237">
        <v>15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184</v>
      </c>
      <c r="AU378" s="243" t="s">
        <v>86</v>
      </c>
      <c r="AV378" s="13" t="s">
        <v>86</v>
      </c>
      <c r="AW378" s="13" t="s">
        <v>32</v>
      </c>
      <c r="AX378" s="13" t="s">
        <v>76</v>
      </c>
      <c r="AY378" s="243" t="s">
        <v>175</v>
      </c>
    </row>
    <row r="379" s="13" customFormat="1">
      <c r="A379" s="13"/>
      <c r="B379" s="232"/>
      <c r="C379" s="233"/>
      <c r="D379" s="234" t="s">
        <v>184</v>
      </c>
      <c r="E379" s="235" t="s">
        <v>1</v>
      </c>
      <c r="F379" s="236" t="s">
        <v>565</v>
      </c>
      <c r="G379" s="233"/>
      <c r="H379" s="237">
        <v>4.8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184</v>
      </c>
      <c r="AU379" s="243" t="s">
        <v>86</v>
      </c>
      <c r="AV379" s="13" t="s">
        <v>86</v>
      </c>
      <c r="AW379" s="13" t="s">
        <v>32</v>
      </c>
      <c r="AX379" s="13" t="s">
        <v>76</v>
      </c>
      <c r="AY379" s="243" t="s">
        <v>175</v>
      </c>
    </row>
    <row r="380" s="15" customFormat="1">
      <c r="A380" s="15"/>
      <c r="B380" s="254"/>
      <c r="C380" s="255"/>
      <c r="D380" s="234" t="s">
        <v>184</v>
      </c>
      <c r="E380" s="256" t="s">
        <v>1</v>
      </c>
      <c r="F380" s="257" t="s">
        <v>201</v>
      </c>
      <c r="G380" s="255"/>
      <c r="H380" s="258">
        <v>149.8</v>
      </c>
      <c r="I380" s="259"/>
      <c r="J380" s="255"/>
      <c r="K380" s="255"/>
      <c r="L380" s="260"/>
      <c r="M380" s="261"/>
      <c r="N380" s="262"/>
      <c r="O380" s="262"/>
      <c r="P380" s="262"/>
      <c r="Q380" s="262"/>
      <c r="R380" s="262"/>
      <c r="S380" s="262"/>
      <c r="T380" s="263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4" t="s">
        <v>184</v>
      </c>
      <c r="AU380" s="264" t="s">
        <v>86</v>
      </c>
      <c r="AV380" s="15" t="s">
        <v>182</v>
      </c>
      <c r="AW380" s="15" t="s">
        <v>32</v>
      </c>
      <c r="AX380" s="15" t="s">
        <v>84</v>
      </c>
      <c r="AY380" s="264" t="s">
        <v>175</v>
      </c>
    </row>
    <row r="381" s="2" customFormat="1" ht="33" customHeight="1">
      <c r="A381" s="39"/>
      <c r="B381" s="40"/>
      <c r="C381" s="219" t="s">
        <v>566</v>
      </c>
      <c r="D381" s="219" t="s">
        <v>177</v>
      </c>
      <c r="E381" s="220" t="s">
        <v>567</v>
      </c>
      <c r="F381" s="221" t="s">
        <v>568</v>
      </c>
      <c r="G381" s="222" t="s">
        <v>180</v>
      </c>
      <c r="H381" s="223">
        <v>134.80000000000002</v>
      </c>
      <c r="I381" s="224"/>
      <c r="J381" s="225">
        <f>ROUND(I381*H381,2)</f>
        <v>0</v>
      </c>
      <c r="K381" s="221" t="s">
        <v>181</v>
      </c>
      <c r="L381" s="45"/>
      <c r="M381" s="226" t="s">
        <v>1</v>
      </c>
      <c r="N381" s="227" t="s">
        <v>41</v>
      </c>
      <c r="O381" s="92"/>
      <c r="P381" s="228">
        <f>O381*H381</f>
        <v>0</v>
      </c>
      <c r="Q381" s="228">
        <v>0.090620000000000016</v>
      </c>
      <c r="R381" s="228">
        <f>Q381*H381</f>
        <v>12.215576000000002</v>
      </c>
      <c r="S381" s="228">
        <v>0</v>
      </c>
      <c r="T381" s="229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0" t="s">
        <v>182</v>
      </c>
      <c r="AT381" s="230" t="s">
        <v>177</v>
      </c>
      <c r="AU381" s="230" t="s">
        <v>86</v>
      </c>
      <c r="AY381" s="18" t="s">
        <v>175</v>
      </c>
      <c r="BE381" s="231">
        <f>IF(N381="základní",J381,0)</f>
        <v>0</v>
      </c>
      <c r="BF381" s="231">
        <f>IF(N381="snížená",J381,0)</f>
        <v>0</v>
      </c>
      <c r="BG381" s="231">
        <f>IF(N381="zákl. přenesená",J381,0)</f>
        <v>0</v>
      </c>
      <c r="BH381" s="231">
        <f>IF(N381="sníž. přenesená",J381,0)</f>
        <v>0</v>
      </c>
      <c r="BI381" s="231">
        <f>IF(N381="nulová",J381,0)</f>
        <v>0</v>
      </c>
      <c r="BJ381" s="18" t="s">
        <v>84</v>
      </c>
      <c r="BK381" s="231">
        <f>ROUND(I381*H381,2)</f>
        <v>0</v>
      </c>
      <c r="BL381" s="18" t="s">
        <v>182</v>
      </c>
      <c r="BM381" s="230" t="s">
        <v>569</v>
      </c>
    </row>
    <row r="382" s="13" customFormat="1">
      <c r="A382" s="13"/>
      <c r="B382" s="232"/>
      <c r="C382" s="233"/>
      <c r="D382" s="234" t="s">
        <v>184</v>
      </c>
      <c r="E382" s="235" t="s">
        <v>1</v>
      </c>
      <c r="F382" s="236" t="s">
        <v>570</v>
      </c>
      <c r="G382" s="233"/>
      <c r="H382" s="237">
        <v>115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184</v>
      </c>
      <c r="AU382" s="243" t="s">
        <v>86</v>
      </c>
      <c r="AV382" s="13" t="s">
        <v>86</v>
      </c>
      <c r="AW382" s="13" t="s">
        <v>32</v>
      </c>
      <c r="AX382" s="13" t="s">
        <v>76</v>
      </c>
      <c r="AY382" s="243" t="s">
        <v>175</v>
      </c>
    </row>
    <row r="383" s="13" customFormat="1">
      <c r="A383" s="13"/>
      <c r="B383" s="232"/>
      <c r="C383" s="233"/>
      <c r="D383" s="234" t="s">
        <v>184</v>
      </c>
      <c r="E383" s="235" t="s">
        <v>1</v>
      </c>
      <c r="F383" s="236" t="s">
        <v>571</v>
      </c>
      <c r="G383" s="233"/>
      <c r="H383" s="237">
        <v>15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184</v>
      </c>
      <c r="AU383" s="243" t="s">
        <v>86</v>
      </c>
      <c r="AV383" s="13" t="s">
        <v>86</v>
      </c>
      <c r="AW383" s="13" t="s">
        <v>32</v>
      </c>
      <c r="AX383" s="13" t="s">
        <v>76</v>
      </c>
      <c r="AY383" s="243" t="s">
        <v>175</v>
      </c>
    </row>
    <row r="384" s="13" customFormat="1">
      <c r="A384" s="13"/>
      <c r="B384" s="232"/>
      <c r="C384" s="233"/>
      <c r="D384" s="234" t="s">
        <v>184</v>
      </c>
      <c r="E384" s="235" t="s">
        <v>1</v>
      </c>
      <c r="F384" s="236" t="s">
        <v>565</v>
      </c>
      <c r="G384" s="233"/>
      <c r="H384" s="237">
        <v>4.8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184</v>
      </c>
      <c r="AU384" s="243" t="s">
        <v>86</v>
      </c>
      <c r="AV384" s="13" t="s">
        <v>86</v>
      </c>
      <c r="AW384" s="13" t="s">
        <v>32</v>
      </c>
      <c r="AX384" s="13" t="s">
        <v>76</v>
      </c>
      <c r="AY384" s="243" t="s">
        <v>175</v>
      </c>
    </row>
    <row r="385" s="15" customFormat="1">
      <c r="A385" s="15"/>
      <c r="B385" s="254"/>
      <c r="C385" s="255"/>
      <c r="D385" s="234" t="s">
        <v>184</v>
      </c>
      <c r="E385" s="256" t="s">
        <v>1</v>
      </c>
      <c r="F385" s="257" t="s">
        <v>201</v>
      </c>
      <c r="G385" s="255"/>
      <c r="H385" s="258">
        <v>134.80000000000002</v>
      </c>
      <c r="I385" s="259"/>
      <c r="J385" s="255"/>
      <c r="K385" s="255"/>
      <c r="L385" s="260"/>
      <c r="M385" s="261"/>
      <c r="N385" s="262"/>
      <c r="O385" s="262"/>
      <c r="P385" s="262"/>
      <c r="Q385" s="262"/>
      <c r="R385" s="262"/>
      <c r="S385" s="262"/>
      <c r="T385" s="263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64" t="s">
        <v>184</v>
      </c>
      <c r="AU385" s="264" t="s">
        <v>86</v>
      </c>
      <c r="AV385" s="15" t="s">
        <v>182</v>
      </c>
      <c r="AW385" s="15" t="s">
        <v>32</v>
      </c>
      <c r="AX385" s="15" t="s">
        <v>84</v>
      </c>
      <c r="AY385" s="264" t="s">
        <v>175</v>
      </c>
    </row>
    <row r="386" s="2" customFormat="1" ht="24.15" customHeight="1">
      <c r="A386" s="39"/>
      <c r="B386" s="40"/>
      <c r="C386" s="265" t="s">
        <v>572</v>
      </c>
      <c r="D386" s="265" t="s">
        <v>247</v>
      </c>
      <c r="E386" s="266" t="s">
        <v>573</v>
      </c>
      <c r="F386" s="267" t="s">
        <v>574</v>
      </c>
      <c r="G386" s="268" t="s">
        <v>180</v>
      </c>
      <c r="H386" s="269">
        <v>35.75</v>
      </c>
      <c r="I386" s="270"/>
      <c r="J386" s="271">
        <f>ROUND(I386*H386,2)</f>
        <v>0</v>
      </c>
      <c r="K386" s="267" t="s">
        <v>181</v>
      </c>
      <c r="L386" s="272"/>
      <c r="M386" s="273" t="s">
        <v>1</v>
      </c>
      <c r="N386" s="274" t="s">
        <v>41</v>
      </c>
      <c r="O386" s="92"/>
      <c r="P386" s="228">
        <f>O386*H386</f>
        <v>0</v>
      </c>
      <c r="Q386" s="228">
        <v>0.152</v>
      </c>
      <c r="R386" s="228">
        <f>Q386*H386</f>
        <v>5.434</v>
      </c>
      <c r="S386" s="228">
        <v>0</v>
      </c>
      <c r="T386" s="229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30" t="s">
        <v>216</v>
      </c>
      <c r="AT386" s="230" t="s">
        <v>247</v>
      </c>
      <c r="AU386" s="230" t="s">
        <v>86</v>
      </c>
      <c r="AY386" s="18" t="s">
        <v>175</v>
      </c>
      <c r="BE386" s="231">
        <f>IF(N386="základní",J386,0)</f>
        <v>0</v>
      </c>
      <c r="BF386" s="231">
        <f>IF(N386="snížená",J386,0)</f>
        <v>0</v>
      </c>
      <c r="BG386" s="231">
        <f>IF(N386="zákl. přenesená",J386,0)</f>
        <v>0</v>
      </c>
      <c r="BH386" s="231">
        <f>IF(N386="sníž. přenesená",J386,0)</f>
        <v>0</v>
      </c>
      <c r="BI386" s="231">
        <f>IF(N386="nulová",J386,0)</f>
        <v>0</v>
      </c>
      <c r="BJ386" s="18" t="s">
        <v>84</v>
      </c>
      <c r="BK386" s="231">
        <f>ROUND(I386*H386,2)</f>
        <v>0</v>
      </c>
      <c r="BL386" s="18" t="s">
        <v>182</v>
      </c>
      <c r="BM386" s="230" t="s">
        <v>575</v>
      </c>
    </row>
    <row r="387" s="13" customFormat="1">
      <c r="A387" s="13"/>
      <c r="B387" s="232"/>
      <c r="C387" s="233"/>
      <c r="D387" s="234" t="s">
        <v>184</v>
      </c>
      <c r="E387" s="235" t="s">
        <v>1</v>
      </c>
      <c r="F387" s="236" t="s">
        <v>576</v>
      </c>
      <c r="G387" s="233"/>
      <c r="H387" s="237">
        <v>15.75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184</v>
      </c>
      <c r="AU387" s="243" t="s">
        <v>86</v>
      </c>
      <c r="AV387" s="13" t="s">
        <v>86</v>
      </c>
      <c r="AW387" s="13" t="s">
        <v>32</v>
      </c>
      <c r="AX387" s="13" t="s">
        <v>76</v>
      </c>
      <c r="AY387" s="243" t="s">
        <v>175</v>
      </c>
    </row>
    <row r="388" s="13" customFormat="1">
      <c r="A388" s="13"/>
      <c r="B388" s="232"/>
      <c r="C388" s="233"/>
      <c r="D388" s="234" t="s">
        <v>184</v>
      </c>
      <c r="E388" s="235" t="s">
        <v>1</v>
      </c>
      <c r="F388" s="236" t="s">
        <v>577</v>
      </c>
      <c r="G388" s="233"/>
      <c r="H388" s="237">
        <v>20</v>
      </c>
      <c r="I388" s="238"/>
      <c r="J388" s="233"/>
      <c r="K388" s="233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184</v>
      </c>
      <c r="AU388" s="243" t="s">
        <v>86</v>
      </c>
      <c r="AV388" s="13" t="s">
        <v>86</v>
      </c>
      <c r="AW388" s="13" t="s">
        <v>32</v>
      </c>
      <c r="AX388" s="13" t="s">
        <v>76</v>
      </c>
      <c r="AY388" s="243" t="s">
        <v>175</v>
      </c>
    </row>
    <row r="389" s="15" customFormat="1">
      <c r="A389" s="15"/>
      <c r="B389" s="254"/>
      <c r="C389" s="255"/>
      <c r="D389" s="234" t="s">
        <v>184</v>
      </c>
      <c r="E389" s="256" t="s">
        <v>1</v>
      </c>
      <c r="F389" s="257" t="s">
        <v>201</v>
      </c>
      <c r="G389" s="255"/>
      <c r="H389" s="258">
        <v>35.75</v>
      </c>
      <c r="I389" s="259"/>
      <c r="J389" s="255"/>
      <c r="K389" s="255"/>
      <c r="L389" s="260"/>
      <c r="M389" s="261"/>
      <c r="N389" s="262"/>
      <c r="O389" s="262"/>
      <c r="P389" s="262"/>
      <c r="Q389" s="262"/>
      <c r="R389" s="262"/>
      <c r="S389" s="262"/>
      <c r="T389" s="263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64" t="s">
        <v>184</v>
      </c>
      <c r="AU389" s="264" t="s">
        <v>86</v>
      </c>
      <c r="AV389" s="15" t="s">
        <v>182</v>
      </c>
      <c r="AW389" s="15" t="s">
        <v>32</v>
      </c>
      <c r="AX389" s="15" t="s">
        <v>84</v>
      </c>
      <c r="AY389" s="264" t="s">
        <v>175</v>
      </c>
    </row>
    <row r="390" s="2" customFormat="1" ht="24.15" customHeight="1">
      <c r="A390" s="39"/>
      <c r="B390" s="40"/>
      <c r="C390" s="265" t="s">
        <v>578</v>
      </c>
      <c r="D390" s="265" t="s">
        <v>247</v>
      </c>
      <c r="E390" s="266" t="s">
        <v>579</v>
      </c>
      <c r="F390" s="267" t="s">
        <v>580</v>
      </c>
      <c r="G390" s="268" t="s">
        <v>180</v>
      </c>
      <c r="H390" s="269">
        <v>5.28</v>
      </c>
      <c r="I390" s="270"/>
      <c r="J390" s="271">
        <f>ROUND(I390*H390,2)</f>
        <v>0</v>
      </c>
      <c r="K390" s="267" t="s">
        <v>181</v>
      </c>
      <c r="L390" s="272"/>
      <c r="M390" s="273" t="s">
        <v>1</v>
      </c>
      <c r="N390" s="274" t="s">
        <v>41</v>
      </c>
      <c r="O390" s="92"/>
      <c r="P390" s="228">
        <f>O390*H390</f>
        <v>0</v>
      </c>
      <c r="Q390" s="228">
        <v>0.13200000000000002</v>
      </c>
      <c r="R390" s="228">
        <f>Q390*H390</f>
        <v>0.69696</v>
      </c>
      <c r="S390" s="228">
        <v>0</v>
      </c>
      <c r="T390" s="229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30" t="s">
        <v>216</v>
      </c>
      <c r="AT390" s="230" t="s">
        <v>247</v>
      </c>
      <c r="AU390" s="230" t="s">
        <v>86</v>
      </c>
      <c r="AY390" s="18" t="s">
        <v>175</v>
      </c>
      <c r="BE390" s="231">
        <f>IF(N390="základní",J390,0)</f>
        <v>0</v>
      </c>
      <c r="BF390" s="231">
        <f>IF(N390="snížená",J390,0)</f>
        <v>0</v>
      </c>
      <c r="BG390" s="231">
        <f>IF(N390="zákl. přenesená",J390,0)</f>
        <v>0</v>
      </c>
      <c r="BH390" s="231">
        <f>IF(N390="sníž. přenesená",J390,0)</f>
        <v>0</v>
      </c>
      <c r="BI390" s="231">
        <f>IF(N390="nulová",J390,0)</f>
        <v>0</v>
      </c>
      <c r="BJ390" s="18" t="s">
        <v>84</v>
      </c>
      <c r="BK390" s="231">
        <f>ROUND(I390*H390,2)</f>
        <v>0</v>
      </c>
      <c r="BL390" s="18" t="s">
        <v>182</v>
      </c>
      <c r="BM390" s="230" t="s">
        <v>581</v>
      </c>
    </row>
    <row r="391" s="13" customFormat="1">
      <c r="A391" s="13"/>
      <c r="B391" s="232"/>
      <c r="C391" s="233"/>
      <c r="D391" s="234" t="s">
        <v>184</v>
      </c>
      <c r="E391" s="235" t="s">
        <v>1</v>
      </c>
      <c r="F391" s="236" t="s">
        <v>582</v>
      </c>
      <c r="G391" s="233"/>
      <c r="H391" s="237">
        <v>5.28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184</v>
      </c>
      <c r="AU391" s="243" t="s">
        <v>86</v>
      </c>
      <c r="AV391" s="13" t="s">
        <v>86</v>
      </c>
      <c r="AW391" s="13" t="s">
        <v>32</v>
      </c>
      <c r="AX391" s="13" t="s">
        <v>84</v>
      </c>
      <c r="AY391" s="243" t="s">
        <v>175</v>
      </c>
    </row>
    <row r="392" s="2" customFormat="1" ht="33" customHeight="1">
      <c r="A392" s="39"/>
      <c r="B392" s="40"/>
      <c r="C392" s="219" t="s">
        <v>583</v>
      </c>
      <c r="D392" s="219" t="s">
        <v>177</v>
      </c>
      <c r="E392" s="220" t="s">
        <v>584</v>
      </c>
      <c r="F392" s="221" t="s">
        <v>585</v>
      </c>
      <c r="G392" s="222" t="s">
        <v>180</v>
      </c>
      <c r="H392" s="223">
        <v>115</v>
      </c>
      <c r="I392" s="224"/>
      <c r="J392" s="225">
        <f>ROUND(I392*H392,2)</f>
        <v>0</v>
      </c>
      <c r="K392" s="221" t="s">
        <v>1</v>
      </c>
      <c r="L392" s="45"/>
      <c r="M392" s="226" t="s">
        <v>1</v>
      </c>
      <c r="N392" s="227" t="s">
        <v>41</v>
      </c>
      <c r="O392" s="92"/>
      <c r="P392" s="228">
        <f>O392*H392</f>
        <v>0</v>
      </c>
      <c r="Q392" s="228">
        <v>0</v>
      </c>
      <c r="R392" s="228">
        <f>Q392*H392</f>
        <v>0</v>
      </c>
      <c r="S392" s="228">
        <v>0</v>
      </c>
      <c r="T392" s="229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30" t="s">
        <v>182</v>
      </c>
      <c r="AT392" s="230" t="s">
        <v>177</v>
      </c>
      <c r="AU392" s="230" t="s">
        <v>86</v>
      </c>
      <c r="AY392" s="18" t="s">
        <v>175</v>
      </c>
      <c r="BE392" s="231">
        <f>IF(N392="základní",J392,0)</f>
        <v>0</v>
      </c>
      <c r="BF392" s="231">
        <f>IF(N392="snížená",J392,0)</f>
        <v>0</v>
      </c>
      <c r="BG392" s="231">
        <f>IF(N392="zákl. přenesená",J392,0)</f>
        <v>0</v>
      </c>
      <c r="BH392" s="231">
        <f>IF(N392="sníž. přenesená",J392,0)</f>
        <v>0</v>
      </c>
      <c r="BI392" s="231">
        <f>IF(N392="nulová",J392,0)</f>
        <v>0</v>
      </c>
      <c r="BJ392" s="18" t="s">
        <v>84</v>
      </c>
      <c r="BK392" s="231">
        <f>ROUND(I392*H392,2)</f>
        <v>0</v>
      </c>
      <c r="BL392" s="18" t="s">
        <v>182</v>
      </c>
      <c r="BM392" s="230" t="s">
        <v>586</v>
      </c>
    </row>
    <row r="393" s="12" customFormat="1" ht="22.8" customHeight="1">
      <c r="A393" s="12"/>
      <c r="B393" s="203"/>
      <c r="C393" s="204"/>
      <c r="D393" s="205" t="s">
        <v>75</v>
      </c>
      <c r="E393" s="217" t="s">
        <v>207</v>
      </c>
      <c r="F393" s="217" t="s">
        <v>587</v>
      </c>
      <c r="G393" s="204"/>
      <c r="H393" s="204"/>
      <c r="I393" s="207"/>
      <c r="J393" s="218">
        <f>BK393</f>
        <v>0</v>
      </c>
      <c r="K393" s="204"/>
      <c r="L393" s="209"/>
      <c r="M393" s="210"/>
      <c r="N393" s="211"/>
      <c r="O393" s="211"/>
      <c r="P393" s="212">
        <f>SUM(P394:P660)</f>
        <v>0</v>
      </c>
      <c r="Q393" s="211"/>
      <c r="R393" s="212">
        <f>SUM(R394:R660)</f>
        <v>567.76099084</v>
      </c>
      <c r="S393" s="211"/>
      <c r="T393" s="213">
        <f>SUM(T394:T660)</f>
        <v>0.0218498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R393" s="214" t="s">
        <v>84</v>
      </c>
      <c r="AT393" s="215" t="s">
        <v>75</v>
      </c>
      <c r="AU393" s="215" t="s">
        <v>84</v>
      </c>
      <c r="AY393" s="214" t="s">
        <v>175</v>
      </c>
      <c r="BK393" s="216">
        <f>SUM(BK394:BK660)</f>
        <v>0</v>
      </c>
    </row>
    <row r="394" s="2" customFormat="1" ht="24.15" customHeight="1">
      <c r="A394" s="39"/>
      <c r="B394" s="40"/>
      <c r="C394" s="219" t="s">
        <v>588</v>
      </c>
      <c r="D394" s="219" t="s">
        <v>177</v>
      </c>
      <c r="E394" s="220" t="s">
        <v>589</v>
      </c>
      <c r="F394" s="221" t="s">
        <v>590</v>
      </c>
      <c r="G394" s="222" t="s">
        <v>180</v>
      </c>
      <c r="H394" s="223">
        <v>73.39</v>
      </c>
      <c r="I394" s="224"/>
      <c r="J394" s="225">
        <f>ROUND(I394*H394,2)</f>
        <v>0</v>
      </c>
      <c r="K394" s="221" t="s">
        <v>181</v>
      </c>
      <c r="L394" s="45"/>
      <c r="M394" s="226" t="s">
        <v>1</v>
      </c>
      <c r="N394" s="227" t="s">
        <v>41</v>
      </c>
      <c r="O394" s="92"/>
      <c r="P394" s="228">
        <f>O394*H394</f>
        <v>0</v>
      </c>
      <c r="Q394" s="228">
        <v>0.00735</v>
      </c>
      <c r="R394" s="228">
        <f>Q394*H394</f>
        <v>0.53941649999999992</v>
      </c>
      <c r="S394" s="228">
        <v>0</v>
      </c>
      <c r="T394" s="229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30" t="s">
        <v>182</v>
      </c>
      <c r="AT394" s="230" t="s">
        <v>177</v>
      </c>
      <c r="AU394" s="230" t="s">
        <v>86</v>
      </c>
      <c r="AY394" s="18" t="s">
        <v>175</v>
      </c>
      <c r="BE394" s="231">
        <f>IF(N394="základní",J394,0)</f>
        <v>0</v>
      </c>
      <c r="BF394" s="231">
        <f>IF(N394="snížená",J394,0)</f>
        <v>0</v>
      </c>
      <c r="BG394" s="231">
        <f>IF(N394="zákl. přenesená",J394,0)</f>
        <v>0</v>
      </c>
      <c r="BH394" s="231">
        <f>IF(N394="sníž. přenesená",J394,0)</f>
        <v>0</v>
      </c>
      <c r="BI394" s="231">
        <f>IF(N394="nulová",J394,0)</f>
        <v>0</v>
      </c>
      <c r="BJ394" s="18" t="s">
        <v>84</v>
      </c>
      <c r="BK394" s="231">
        <f>ROUND(I394*H394,2)</f>
        <v>0</v>
      </c>
      <c r="BL394" s="18" t="s">
        <v>182</v>
      </c>
      <c r="BM394" s="230" t="s">
        <v>591</v>
      </c>
    </row>
    <row r="395" s="13" customFormat="1">
      <c r="A395" s="13"/>
      <c r="B395" s="232"/>
      <c r="C395" s="233"/>
      <c r="D395" s="234" t="s">
        <v>184</v>
      </c>
      <c r="E395" s="235" t="s">
        <v>1</v>
      </c>
      <c r="F395" s="236" t="s">
        <v>592</v>
      </c>
      <c r="G395" s="233"/>
      <c r="H395" s="237">
        <v>73.39</v>
      </c>
      <c r="I395" s="238"/>
      <c r="J395" s="233"/>
      <c r="K395" s="233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184</v>
      </c>
      <c r="AU395" s="243" t="s">
        <v>86</v>
      </c>
      <c r="AV395" s="13" t="s">
        <v>86</v>
      </c>
      <c r="AW395" s="13" t="s">
        <v>32</v>
      </c>
      <c r="AX395" s="13" t="s">
        <v>84</v>
      </c>
      <c r="AY395" s="243" t="s">
        <v>175</v>
      </c>
    </row>
    <row r="396" s="2" customFormat="1" ht="24.15" customHeight="1">
      <c r="A396" s="39"/>
      <c r="B396" s="40"/>
      <c r="C396" s="219" t="s">
        <v>593</v>
      </c>
      <c r="D396" s="219" t="s">
        <v>177</v>
      </c>
      <c r="E396" s="220" t="s">
        <v>594</v>
      </c>
      <c r="F396" s="221" t="s">
        <v>595</v>
      </c>
      <c r="G396" s="222" t="s">
        <v>180</v>
      </c>
      <c r="H396" s="223">
        <v>73.39</v>
      </c>
      <c r="I396" s="224"/>
      <c r="J396" s="225">
        <f>ROUND(I396*H396,2)</f>
        <v>0</v>
      </c>
      <c r="K396" s="221" t="s">
        <v>181</v>
      </c>
      <c r="L396" s="45"/>
      <c r="M396" s="226" t="s">
        <v>1</v>
      </c>
      <c r="N396" s="227" t="s">
        <v>41</v>
      </c>
      <c r="O396" s="92"/>
      <c r="P396" s="228">
        <f>O396*H396</f>
        <v>0</v>
      </c>
      <c r="Q396" s="228">
        <v>0.01838</v>
      </c>
      <c r="R396" s="228">
        <f>Q396*H396</f>
        <v>1.3489082000000002</v>
      </c>
      <c r="S396" s="228">
        <v>0</v>
      </c>
      <c r="T396" s="229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30" t="s">
        <v>182</v>
      </c>
      <c r="AT396" s="230" t="s">
        <v>177</v>
      </c>
      <c r="AU396" s="230" t="s">
        <v>86</v>
      </c>
      <c r="AY396" s="18" t="s">
        <v>175</v>
      </c>
      <c r="BE396" s="231">
        <f>IF(N396="základní",J396,0)</f>
        <v>0</v>
      </c>
      <c r="BF396" s="231">
        <f>IF(N396="snížená",J396,0)</f>
        <v>0</v>
      </c>
      <c r="BG396" s="231">
        <f>IF(N396="zákl. přenesená",J396,0)</f>
        <v>0</v>
      </c>
      <c r="BH396" s="231">
        <f>IF(N396="sníž. přenesená",J396,0)</f>
        <v>0</v>
      </c>
      <c r="BI396" s="231">
        <f>IF(N396="nulová",J396,0)</f>
        <v>0</v>
      </c>
      <c r="BJ396" s="18" t="s">
        <v>84</v>
      </c>
      <c r="BK396" s="231">
        <f>ROUND(I396*H396,2)</f>
        <v>0</v>
      </c>
      <c r="BL396" s="18" t="s">
        <v>182</v>
      </c>
      <c r="BM396" s="230" t="s">
        <v>596</v>
      </c>
    </row>
    <row r="397" s="14" customFormat="1">
      <c r="A397" s="14"/>
      <c r="B397" s="244"/>
      <c r="C397" s="245"/>
      <c r="D397" s="234" t="s">
        <v>184</v>
      </c>
      <c r="E397" s="246" t="s">
        <v>1</v>
      </c>
      <c r="F397" s="247" t="s">
        <v>597</v>
      </c>
      <c r="G397" s="245"/>
      <c r="H397" s="246" t="s">
        <v>1</v>
      </c>
      <c r="I397" s="248"/>
      <c r="J397" s="245"/>
      <c r="K397" s="245"/>
      <c r="L397" s="249"/>
      <c r="M397" s="250"/>
      <c r="N397" s="251"/>
      <c r="O397" s="251"/>
      <c r="P397" s="251"/>
      <c r="Q397" s="251"/>
      <c r="R397" s="251"/>
      <c r="S397" s="251"/>
      <c r="T397" s="252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3" t="s">
        <v>184</v>
      </c>
      <c r="AU397" s="253" t="s">
        <v>86</v>
      </c>
      <c r="AV397" s="14" t="s">
        <v>84</v>
      </c>
      <c r="AW397" s="14" t="s">
        <v>32</v>
      </c>
      <c r="AX397" s="14" t="s">
        <v>76</v>
      </c>
      <c r="AY397" s="253" t="s">
        <v>175</v>
      </c>
    </row>
    <row r="398" s="13" customFormat="1">
      <c r="A398" s="13"/>
      <c r="B398" s="232"/>
      <c r="C398" s="233"/>
      <c r="D398" s="234" t="s">
        <v>184</v>
      </c>
      <c r="E398" s="235" t="s">
        <v>1</v>
      </c>
      <c r="F398" s="236" t="s">
        <v>592</v>
      </c>
      <c r="G398" s="233"/>
      <c r="H398" s="237">
        <v>73.39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184</v>
      </c>
      <c r="AU398" s="243" t="s">
        <v>86</v>
      </c>
      <c r="AV398" s="13" t="s">
        <v>86</v>
      </c>
      <c r="AW398" s="13" t="s">
        <v>32</v>
      </c>
      <c r="AX398" s="13" t="s">
        <v>84</v>
      </c>
      <c r="AY398" s="243" t="s">
        <v>175</v>
      </c>
    </row>
    <row r="399" s="2" customFormat="1" ht="37.8" customHeight="1">
      <c r="A399" s="39"/>
      <c r="B399" s="40"/>
      <c r="C399" s="219" t="s">
        <v>598</v>
      </c>
      <c r="D399" s="219" t="s">
        <v>177</v>
      </c>
      <c r="E399" s="220" t="s">
        <v>599</v>
      </c>
      <c r="F399" s="221" t="s">
        <v>600</v>
      </c>
      <c r="G399" s="222" t="s">
        <v>180</v>
      </c>
      <c r="H399" s="223">
        <v>707.04</v>
      </c>
      <c r="I399" s="224"/>
      <c r="J399" s="225">
        <f>ROUND(I399*H399,2)</f>
        <v>0</v>
      </c>
      <c r="K399" s="221" t="s">
        <v>181</v>
      </c>
      <c r="L399" s="45"/>
      <c r="M399" s="226" t="s">
        <v>1</v>
      </c>
      <c r="N399" s="227" t="s">
        <v>41</v>
      </c>
      <c r="O399" s="92"/>
      <c r="P399" s="228">
        <f>O399*H399</f>
        <v>0</v>
      </c>
      <c r="Q399" s="228">
        <v>0.029499999999999996</v>
      </c>
      <c r="R399" s="228">
        <f>Q399*H399</f>
        <v>20.85768</v>
      </c>
      <c r="S399" s="228">
        <v>0</v>
      </c>
      <c r="T399" s="229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30" t="s">
        <v>182</v>
      </c>
      <c r="AT399" s="230" t="s">
        <v>177</v>
      </c>
      <c r="AU399" s="230" t="s">
        <v>86</v>
      </c>
      <c r="AY399" s="18" t="s">
        <v>175</v>
      </c>
      <c r="BE399" s="231">
        <f>IF(N399="základní",J399,0)</f>
        <v>0</v>
      </c>
      <c r="BF399" s="231">
        <f>IF(N399="snížená",J399,0)</f>
        <v>0</v>
      </c>
      <c r="BG399" s="231">
        <f>IF(N399="zákl. přenesená",J399,0)</f>
        <v>0</v>
      </c>
      <c r="BH399" s="231">
        <f>IF(N399="sníž. přenesená",J399,0)</f>
        <v>0</v>
      </c>
      <c r="BI399" s="231">
        <f>IF(N399="nulová",J399,0)</f>
        <v>0</v>
      </c>
      <c r="BJ399" s="18" t="s">
        <v>84</v>
      </c>
      <c r="BK399" s="231">
        <f>ROUND(I399*H399,2)</f>
        <v>0</v>
      </c>
      <c r="BL399" s="18" t="s">
        <v>182</v>
      </c>
      <c r="BM399" s="230" t="s">
        <v>601</v>
      </c>
    </row>
    <row r="400" s="14" customFormat="1">
      <c r="A400" s="14"/>
      <c r="B400" s="244"/>
      <c r="C400" s="245"/>
      <c r="D400" s="234" t="s">
        <v>184</v>
      </c>
      <c r="E400" s="246" t="s">
        <v>1</v>
      </c>
      <c r="F400" s="247" t="s">
        <v>602</v>
      </c>
      <c r="G400" s="245"/>
      <c r="H400" s="246" t="s">
        <v>1</v>
      </c>
      <c r="I400" s="248"/>
      <c r="J400" s="245"/>
      <c r="K400" s="245"/>
      <c r="L400" s="249"/>
      <c r="M400" s="250"/>
      <c r="N400" s="251"/>
      <c r="O400" s="251"/>
      <c r="P400" s="251"/>
      <c r="Q400" s="251"/>
      <c r="R400" s="251"/>
      <c r="S400" s="251"/>
      <c r="T400" s="252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3" t="s">
        <v>184</v>
      </c>
      <c r="AU400" s="253" t="s">
        <v>86</v>
      </c>
      <c r="AV400" s="14" t="s">
        <v>84</v>
      </c>
      <c r="AW400" s="14" t="s">
        <v>32</v>
      </c>
      <c r="AX400" s="14" t="s">
        <v>76</v>
      </c>
      <c r="AY400" s="253" t="s">
        <v>175</v>
      </c>
    </row>
    <row r="401" s="13" customFormat="1">
      <c r="A401" s="13"/>
      <c r="B401" s="232"/>
      <c r="C401" s="233"/>
      <c r="D401" s="234" t="s">
        <v>184</v>
      </c>
      <c r="E401" s="235" t="s">
        <v>1</v>
      </c>
      <c r="F401" s="236" t="s">
        <v>603</v>
      </c>
      <c r="G401" s="233"/>
      <c r="H401" s="237">
        <v>240.01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184</v>
      </c>
      <c r="AU401" s="243" t="s">
        <v>86</v>
      </c>
      <c r="AV401" s="13" t="s">
        <v>86</v>
      </c>
      <c r="AW401" s="13" t="s">
        <v>32</v>
      </c>
      <c r="AX401" s="13" t="s">
        <v>76</v>
      </c>
      <c r="AY401" s="243" t="s">
        <v>175</v>
      </c>
    </row>
    <row r="402" s="13" customFormat="1">
      <c r="A402" s="13"/>
      <c r="B402" s="232"/>
      <c r="C402" s="233"/>
      <c r="D402" s="234" t="s">
        <v>184</v>
      </c>
      <c r="E402" s="235" t="s">
        <v>1</v>
      </c>
      <c r="F402" s="236" t="s">
        <v>604</v>
      </c>
      <c r="G402" s="233"/>
      <c r="H402" s="237">
        <v>149.23</v>
      </c>
      <c r="I402" s="238"/>
      <c r="J402" s="233"/>
      <c r="K402" s="233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184</v>
      </c>
      <c r="AU402" s="243" t="s">
        <v>86</v>
      </c>
      <c r="AV402" s="13" t="s">
        <v>86</v>
      </c>
      <c r="AW402" s="13" t="s">
        <v>32</v>
      </c>
      <c r="AX402" s="13" t="s">
        <v>76</v>
      </c>
      <c r="AY402" s="243" t="s">
        <v>175</v>
      </c>
    </row>
    <row r="403" s="13" customFormat="1">
      <c r="A403" s="13"/>
      <c r="B403" s="232"/>
      <c r="C403" s="233"/>
      <c r="D403" s="234" t="s">
        <v>184</v>
      </c>
      <c r="E403" s="235" t="s">
        <v>1</v>
      </c>
      <c r="F403" s="236" t="s">
        <v>605</v>
      </c>
      <c r="G403" s="233"/>
      <c r="H403" s="237">
        <v>93.37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184</v>
      </c>
      <c r="AU403" s="243" t="s">
        <v>86</v>
      </c>
      <c r="AV403" s="13" t="s">
        <v>86</v>
      </c>
      <c r="AW403" s="13" t="s">
        <v>32</v>
      </c>
      <c r="AX403" s="13" t="s">
        <v>76</v>
      </c>
      <c r="AY403" s="243" t="s">
        <v>175</v>
      </c>
    </row>
    <row r="404" s="13" customFormat="1">
      <c r="A404" s="13"/>
      <c r="B404" s="232"/>
      <c r="C404" s="233"/>
      <c r="D404" s="234" t="s">
        <v>184</v>
      </c>
      <c r="E404" s="235" t="s">
        <v>1</v>
      </c>
      <c r="F404" s="236" t="s">
        <v>606</v>
      </c>
      <c r="G404" s="233"/>
      <c r="H404" s="237">
        <v>94.08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184</v>
      </c>
      <c r="AU404" s="243" t="s">
        <v>86</v>
      </c>
      <c r="AV404" s="13" t="s">
        <v>86</v>
      </c>
      <c r="AW404" s="13" t="s">
        <v>32</v>
      </c>
      <c r="AX404" s="13" t="s">
        <v>76</v>
      </c>
      <c r="AY404" s="243" t="s">
        <v>175</v>
      </c>
    </row>
    <row r="405" s="13" customFormat="1">
      <c r="A405" s="13"/>
      <c r="B405" s="232"/>
      <c r="C405" s="233"/>
      <c r="D405" s="234" t="s">
        <v>184</v>
      </c>
      <c r="E405" s="235" t="s">
        <v>1</v>
      </c>
      <c r="F405" s="236" t="s">
        <v>607</v>
      </c>
      <c r="G405" s="233"/>
      <c r="H405" s="237">
        <v>101.87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184</v>
      </c>
      <c r="AU405" s="243" t="s">
        <v>86</v>
      </c>
      <c r="AV405" s="13" t="s">
        <v>86</v>
      </c>
      <c r="AW405" s="13" t="s">
        <v>32</v>
      </c>
      <c r="AX405" s="13" t="s">
        <v>76</v>
      </c>
      <c r="AY405" s="243" t="s">
        <v>175</v>
      </c>
    </row>
    <row r="406" s="13" customFormat="1">
      <c r="A406" s="13"/>
      <c r="B406" s="232"/>
      <c r="C406" s="233"/>
      <c r="D406" s="234" t="s">
        <v>184</v>
      </c>
      <c r="E406" s="235" t="s">
        <v>1</v>
      </c>
      <c r="F406" s="236" t="s">
        <v>608</v>
      </c>
      <c r="G406" s="233"/>
      <c r="H406" s="237">
        <v>28.48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184</v>
      </c>
      <c r="AU406" s="243" t="s">
        <v>86</v>
      </c>
      <c r="AV406" s="13" t="s">
        <v>86</v>
      </c>
      <c r="AW406" s="13" t="s">
        <v>32</v>
      </c>
      <c r="AX406" s="13" t="s">
        <v>76</v>
      </c>
      <c r="AY406" s="243" t="s">
        <v>175</v>
      </c>
    </row>
    <row r="407" s="15" customFormat="1">
      <c r="A407" s="15"/>
      <c r="B407" s="254"/>
      <c r="C407" s="255"/>
      <c r="D407" s="234" t="s">
        <v>184</v>
      </c>
      <c r="E407" s="256" t="s">
        <v>1</v>
      </c>
      <c r="F407" s="257" t="s">
        <v>201</v>
      </c>
      <c r="G407" s="255"/>
      <c r="H407" s="258">
        <v>707.04000000000008</v>
      </c>
      <c r="I407" s="259"/>
      <c r="J407" s="255"/>
      <c r="K407" s="255"/>
      <c r="L407" s="260"/>
      <c r="M407" s="261"/>
      <c r="N407" s="262"/>
      <c r="O407" s="262"/>
      <c r="P407" s="262"/>
      <c r="Q407" s="262"/>
      <c r="R407" s="262"/>
      <c r="S407" s="262"/>
      <c r="T407" s="263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4" t="s">
        <v>184</v>
      </c>
      <c r="AU407" s="264" t="s">
        <v>86</v>
      </c>
      <c r="AV407" s="15" t="s">
        <v>182</v>
      </c>
      <c r="AW407" s="15" t="s">
        <v>32</v>
      </c>
      <c r="AX407" s="15" t="s">
        <v>84</v>
      </c>
      <c r="AY407" s="264" t="s">
        <v>175</v>
      </c>
    </row>
    <row r="408" s="2" customFormat="1" ht="37.8" customHeight="1">
      <c r="A408" s="39"/>
      <c r="B408" s="40"/>
      <c r="C408" s="219" t="s">
        <v>609</v>
      </c>
      <c r="D408" s="219" t="s">
        <v>177</v>
      </c>
      <c r="E408" s="220" t="s">
        <v>610</v>
      </c>
      <c r="F408" s="221" t="s">
        <v>611</v>
      </c>
      <c r="G408" s="222" t="s">
        <v>180</v>
      </c>
      <c r="H408" s="223">
        <v>3460.14</v>
      </c>
      <c r="I408" s="224"/>
      <c r="J408" s="225">
        <f>ROUND(I408*H408,2)</f>
        <v>0</v>
      </c>
      <c r="K408" s="221" t="s">
        <v>181</v>
      </c>
      <c r="L408" s="45"/>
      <c r="M408" s="226" t="s">
        <v>1</v>
      </c>
      <c r="N408" s="227" t="s">
        <v>41</v>
      </c>
      <c r="O408" s="92"/>
      <c r="P408" s="228">
        <f>O408*H408</f>
        <v>0</v>
      </c>
      <c r="Q408" s="228">
        <v>0.011</v>
      </c>
      <c r="R408" s="228">
        <f>Q408*H408</f>
        <v>38.061539999999992</v>
      </c>
      <c r="S408" s="228">
        <v>0</v>
      </c>
      <c r="T408" s="229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30" t="s">
        <v>182</v>
      </c>
      <c r="AT408" s="230" t="s">
        <v>177</v>
      </c>
      <c r="AU408" s="230" t="s">
        <v>86</v>
      </c>
      <c r="AY408" s="18" t="s">
        <v>175</v>
      </c>
      <c r="BE408" s="231">
        <f>IF(N408="základní",J408,0)</f>
        <v>0</v>
      </c>
      <c r="BF408" s="231">
        <f>IF(N408="snížená",J408,0)</f>
        <v>0</v>
      </c>
      <c r="BG408" s="231">
        <f>IF(N408="zákl. přenesená",J408,0)</f>
        <v>0</v>
      </c>
      <c r="BH408" s="231">
        <f>IF(N408="sníž. přenesená",J408,0)</f>
        <v>0</v>
      </c>
      <c r="BI408" s="231">
        <f>IF(N408="nulová",J408,0)</f>
        <v>0</v>
      </c>
      <c r="BJ408" s="18" t="s">
        <v>84</v>
      </c>
      <c r="BK408" s="231">
        <f>ROUND(I408*H408,2)</f>
        <v>0</v>
      </c>
      <c r="BL408" s="18" t="s">
        <v>182</v>
      </c>
      <c r="BM408" s="230" t="s">
        <v>612</v>
      </c>
    </row>
    <row r="409" s="14" customFormat="1">
      <c r="A409" s="14"/>
      <c r="B409" s="244"/>
      <c r="C409" s="245"/>
      <c r="D409" s="234" t="s">
        <v>184</v>
      </c>
      <c r="E409" s="246" t="s">
        <v>1</v>
      </c>
      <c r="F409" s="247" t="s">
        <v>613</v>
      </c>
      <c r="G409" s="245"/>
      <c r="H409" s="246" t="s">
        <v>1</v>
      </c>
      <c r="I409" s="248"/>
      <c r="J409" s="245"/>
      <c r="K409" s="245"/>
      <c r="L409" s="249"/>
      <c r="M409" s="250"/>
      <c r="N409" s="251"/>
      <c r="O409" s="251"/>
      <c r="P409" s="251"/>
      <c r="Q409" s="251"/>
      <c r="R409" s="251"/>
      <c r="S409" s="251"/>
      <c r="T409" s="252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3" t="s">
        <v>184</v>
      </c>
      <c r="AU409" s="253" t="s">
        <v>86</v>
      </c>
      <c r="AV409" s="14" t="s">
        <v>84</v>
      </c>
      <c r="AW409" s="14" t="s">
        <v>32</v>
      </c>
      <c r="AX409" s="14" t="s">
        <v>76</v>
      </c>
      <c r="AY409" s="253" t="s">
        <v>175</v>
      </c>
    </row>
    <row r="410" s="13" customFormat="1">
      <c r="A410" s="13"/>
      <c r="B410" s="232"/>
      <c r="C410" s="233"/>
      <c r="D410" s="234" t="s">
        <v>184</v>
      </c>
      <c r="E410" s="235" t="s">
        <v>1</v>
      </c>
      <c r="F410" s="236" t="s">
        <v>614</v>
      </c>
      <c r="G410" s="233"/>
      <c r="H410" s="237">
        <v>1440.06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184</v>
      </c>
      <c r="AU410" s="243" t="s">
        <v>86</v>
      </c>
      <c r="AV410" s="13" t="s">
        <v>86</v>
      </c>
      <c r="AW410" s="13" t="s">
        <v>32</v>
      </c>
      <c r="AX410" s="13" t="s">
        <v>76</v>
      </c>
      <c r="AY410" s="243" t="s">
        <v>175</v>
      </c>
    </row>
    <row r="411" s="13" customFormat="1">
      <c r="A411" s="13"/>
      <c r="B411" s="232"/>
      <c r="C411" s="233"/>
      <c r="D411" s="234" t="s">
        <v>184</v>
      </c>
      <c r="E411" s="235" t="s">
        <v>1</v>
      </c>
      <c r="F411" s="236" t="s">
        <v>615</v>
      </c>
      <c r="G411" s="233"/>
      <c r="H411" s="237">
        <v>895.38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184</v>
      </c>
      <c r="AU411" s="243" t="s">
        <v>86</v>
      </c>
      <c r="AV411" s="13" t="s">
        <v>86</v>
      </c>
      <c r="AW411" s="13" t="s">
        <v>32</v>
      </c>
      <c r="AX411" s="13" t="s">
        <v>76</v>
      </c>
      <c r="AY411" s="243" t="s">
        <v>175</v>
      </c>
    </row>
    <row r="412" s="13" customFormat="1">
      <c r="A412" s="13"/>
      <c r="B412" s="232"/>
      <c r="C412" s="233"/>
      <c r="D412" s="234" t="s">
        <v>184</v>
      </c>
      <c r="E412" s="235" t="s">
        <v>1</v>
      </c>
      <c r="F412" s="236" t="s">
        <v>616</v>
      </c>
      <c r="G412" s="233"/>
      <c r="H412" s="237">
        <v>560.22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184</v>
      </c>
      <c r="AU412" s="243" t="s">
        <v>86</v>
      </c>
      <c r="AV412" s="13" t="s">
        <v>86</v>
      </c>
      <c r="AW412" s="13" t="s">
        <v>32</v>
      </c>
      <c r="AX412" s="13" t="s">
        <v>76</v>
      </c>
      <c r="AY412" s="243" t="s">
        <v>175</v>
      </c>
    </row>
    <row r="413" s="13" customFormat="1">
      <c r="A413" s="13"/>
      <c r="B413" s="232"/>
      <c r="C413" s="233"/>
      <c r="D413" s="234" t="s">
        <v>184</v>
      </c>
      <c r="E413" s="235" t="s">
        <v>1</v>
      </c>
      <c r="F413" s="236" t="s">
        <v>617</v>
      </c>
      <c r="G413" s="233"/>
      <c r="H413" s="237">
        <v>564.48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184</v>
      </c>
      <c r="AU413" s="243" t="s">
        <v>86</v>
      </c>
      <c r="AV413" s="13" t="s">
        <v>86</v>
      </c>
      <c r="AW413" s="13" t="s">
        <v>32</v>
      </c>
      <c r="AX413" s="13" t="s">
        <v>76</v>
      </c>
      <c r="AY413" s="243" t="s">
        <v>175</v>
      </c>
    </row>
    <row r="414" s="15" customFormat="1">
      <c r="A414" s="15"/>
      <c r="B414" s="254"/>
      <c r="C414" s="255"/>
      <c r="D414" s="234" t="s">
        <v>184</v>
      </c>
      <c r="E414" s="256" t="s">
        <v>1</v>
      </c>
      <c r="F414" s="257" t="s">
        <v>201</v>
      </c>
      <c r="G414" s="255"/>
      <c r="H414" s="258">
        <v>3460.14</v>
      </c>
      <c r="I414" s="259"/>
      <c r="J414" s="255"/>
      <c r="K414" s="255"/>
      <c r="L414" s="260"/>
      <c r="M414" s="261"/>
      <c r="N414" s="262"/>
      <c r="O414" s="262"/>
      <c r="P414" s="262"/>
      <c r="Q414" s="262"/>
      <c r="R414" s="262"/>
      <c r="S414" s="262"/>
      <c r="T414" s="263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64" t="s">
        <v>184</v>
      </c>
      <c r="AU414" s="264" t="s">
        <v>86</v>
      </c>
      <c r="AV414" s="15" t="s">
        <v>182</v>
      </c>
      <c r="AW414" s="15" t="s">
        <v>32</v>
      </c>
      <c r="AX414" s="15" t="s">
        <v>84</v>
      </c>
      <c r="AY414" s="264" t="s">
        <v>175</v>
      </c>
    </row>
    <row r="415" s="2" customFormat="1" ht="21.75" customHeight="1">
      <c r="A415" s="39"/>
      <c r="B415" s="40"/>
      <c r="C415" s="219" t="s">
        <v>618</v>
      </c>
      <c r="D415" s="219" t="s">
        <v>177</v>
      </c>
      <c r="E415" s="220" t="s">
        <v>619</v>
      </c>
      <c r="F415" s="221" t="s">
        <v>620</v>
      </c>
      <c r="G415" s="222" t="s">
        <v>180</v>
      </c>
      <c r="H415" s="223">
        <v>300</v>
      </c>
      <c r="I415" s="224"/>
      <c r="J415" s="225">
        <f>ROUND(I415*H415,2)</f>
        <v>0</v>
      </c>
      <c r="K415" s="221" t="s">
        <v>181</v>
      </c>
      <c r="L415" s="45"/>
      <c r="M415" s="226" t="s">
        <v>1</v>
      </c>
      <c r="N415" s="227" t="s">
        <v>41</v>
      </c>
      <c r="O415" s="92"/>
      <c r="P415" s="228">
        <f>O415*H415</f>
        <v>0</v>
      </c>
      <c r="Q415" s="228">
        <v>0.00571</v>
      </c>
      <c r="R415" s="228">
        <f>Q415*H415</f>
        <v>1.713</v>
      </c>
      <c r="S415" s="228">
        <v>0</v>
      </c>
      <c r="T415" s="229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30" t="s">
        <v>182</v>
      </c>
      <c r="AT415" s="230" t="s">
        <v>177</v>
      </c>
      <c r="AU415" s="230" t="s">
        <v>86</v>
      </c>
      <c r="AY415" s="18" t="s">
        <v>175</v>
      </c>
      <c r="BE415" s="231">
        <f>IF(N415="základní",J415,0)</f>
        <v>0</v>
      </c>
      <c r="BF415" s="231">
        <f>IF(N415="snížená",J415,0)</f>
        <v>0</v>
      </c>
      <c r="BG415" s="231">
        <f>IF(N415="zákl. přenesená",J415,0)</f>
        <v>0</v>
      </c>
      <c r="BH415" s="231">
        <f>IF(N415="sníž. přenesená",J415,0)</f>
        <v>0</v>
      </c>
      <c r="BI415" s="231">
        <f>IF(N415="nulová",J415,0)</f>
        <v>0</v>
      </c>
      <c r="BJ415" s="18" t="s">
        <v>84</v>
      </c>
      <c r="BK415" s="231">
        <f>ROUND(I415*H415,2)</f>
        <v>0</v>
      </c>
      <c r="BL415" s="18" t="s">
        <v>182</v>
      </c>
      <c r="BM415" s="230" t="s">
        <v>621</v>
      </c>
    </row>
    <row r="416" s="13" customFormat="1">
      <c r="A416" s="13"/>
      <c r="B416" s="232"/>
      <c r="C416" s="233"/>
      <c r="D416" s="234" t="s">
        <v>184</v>
      </c>
      <c r="E416" s="235" t="s">
        <v>1</v>
      </c>
      <c r="F416" s="236" t="s">
        <v>622</v>
      </c>
      <c r="G416" s="233"/>
      <c r="H416" s="237">
        <v>300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184</v>
      </c>
      <c r="AU416" s="243" t="s">
        <v>86</v>
      </c>
      <c r="AV416" s="13" t="s">
        <v>86</v>
      </c>
      <c r="AW416" s="13" t="s">
        <v>32</v>
      </c>
      <c r="AX416" s="13" t="s">
        <v>84</v>
      </c>
      <c r="AY416" s="243" t="s">
        <v>175</v>
      </c>
    </row>
    <row r="417" s="2" customFormat="1" ht="24.15" customHeight="1">
      <c r="A417" s="39"/>
      <c r="B417" s="40"/>
      <c r="C417" s="219" t="s">
        <v>623</v>
      </c>
      <c r="D417" s="219" t="s">
        <v>177</v>
      </c>
      <c r="E417" s="220" t="s">
        <v>624</v>
      </c>
      <c r="F417" s="221" t="s">
        <v>625</v>
      </c>
      <c r="G417" s="222" t="s">
        <v>180</v>
      </c>
      <c r="H417" s="223">
        <v>5407.4</v>
      </c>
      <c r="I417" s="224"/>
      <c r="J417" s="225">
        <f>ROUND(I417*H417,2)</f>
        <v>0</v>
      </c>
      <c r="K417" s="221" t="s">
        <v>181</v>
      </c>
      <c r="L417" s="45"/>
      <c r="M417" s="226" t="s">
        <v>1</v>
      </c>
      <c r="N417" s="227" t="s">
        <v>41</v>
      </c>
      <c r="O417" s="92"/>
      <c r="P417" s="228">
        <f>O417*H417</f>
        <v>0</v>
      </c>
      <c r="Q417" s="228">
        <v>0.00735</v>
      </c>
      <c r="R417" s="228">
        <f>Q417*H417</f>
        <v>39.744389999999992</v>
      </c>
      <c r="S417" s="228">
        <v>0</v>
      </c>
      <c r="T417" s="229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30" t="s">
        <v>182</v>
      </c>
      <c r="AT417" s="230" t="s">
        <v>177</v>
      </c>
      <c r="AU417" s="230" t="s">
        <v>86</v>
      </c>
      <c r="AY417" s="18" t="s">
        <v>175</v>
      </c>
      <c r="BE417" s="231">
        <f>IF(N417="základní",J417,0)</f>
        <v>0</v>
      </c>
      <c r="BF417" s="231">
        <f>IF(N417="snížená",J417,0)</f>
        <v>0</v>
      </c>
      <c r="BG417" s="231">
        <f>IF(N417="zákl. přenesená",J417,0)</f>
        <v>0</v>
      </c>
      <c r="BH417" s="231">
        <f>IF(N417="sníž. přenesená",J417,0)</f>
        <v>0</v>
      </c>
      <c r="BI417" s="231">
        <f>IF(N417="nulová",J417,0)</f>
        <v>0</v>
      </c>
      <c r="BJ417" s="18" t="s">
        <v>84</v>
      </c>
      <c r="BK417" s="231">
        <f>ROUND(I417*H417,2)</f>
        <v>0</v>
      </c>
      <c r="BL417" s="18" t="s">
        <v>182</v>
      </c>
      <c r="BM417" s="230" t="s">
        <v>626</v>
      </c>
    </row>
    <row r="418" s="14" customFormat="1">
      <c r="A418" s="14"/>
      <c r="B418" s="244"/>
      <c r="C418" s="245"/>
      <c r="D418" s="234" t="s">
        <v>184</v>
      </c>
      <c r="E418" s="246" t="s">
        <v>1</v>
      </c>
      <c r="F418" s="247" t="s">
        <v>627</v>
      </c>
      <c r="G418" s="245"/>
      <c r="H418" s="246" t="s">
        <v>1</v>
      </c>
      <c r="I418" s="248"/>
      <c r="J418" s="245"/>
      <c r="K418" s="245"/>
      <c r="L418" s="249"/>
      <c r="M418" s="250"/>
      <c r="N418" s="251"/>
      <c r="O418" s="251"/>
      <c r="P418" s="251"/>
      <c r="Q418" s="251"/>
      <c r="R418" s="251"/>
      <c r="S418" s="251"/>
      <c r="T418" s="252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3" t="s">
        <v>184</v>
      </c>
      <c r="AU418" s="253" t="s">
        <v>86</v>
      </c>
      <c r="AV418" s="14" t="s">
        <v>84</v>
      </c>
      <c r="AW418" s="14" t="s">
        <v>32</v>
      </c>
      <c r="AX418" s="14" t="s">
        <v>76</v>
      </c>
      <c r="AY418" s="253" t="s">
        <v>175</v>
      </c>
    </row>
    <row r="419" s="13" customFormat="1">
      <c r="A419" s="13"/>
      <c r="B419" s="232"/>
      <c r="C419" s="233"/>
      <c r="D419" s="234" t="s">
        <v>184</v>
      </c>
      <c r="E419" s="235" t="s">
        <v>1</v>
      </c>
      <c r="F419" s="236" t="s">
        <v>628</v>
      </c>
      <c r="G419" s="233"/>
      <c r="H419" s="237">
        <v>1133.5999999999998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184</v>
      </c>
      <c r="AU419" s="243" t="s">
        <v>86</v>
      </c>
      <c r="AV419" s="13" t="s">
        <v>86</v>
      </c>
      <c r="AW419" s="13" t="s">
        <v>32</v>
      </c>
      <c r="AX419" s="13" t="s">
        <v>76</v>
      </c>
      <c r="AY419" s="243" t="s">
        <v>175</v>
      </c>
    </row>
    <row r="420" s="13" customFormat="1">
      <c r="A420" s="13"/>
      <c r="B420" s="232"/>
      <c r="C420" s="233"/>
      <c r="D420" s="234" t="s">
        <v>184</v>
      </c>
      <c r="E420" s="235" t="s">
        <v>1</v>
      </c>
      <c r="F420" s="236" t="s">
        <v>629</v>
      </c>
      <c r="G420" s="233"/>
      <c r="H420" s="237">
        <v>1068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184</v>
      </c>
      <c r="AU420" s="243" t="s">
        <v>86</v>
      </c>
      <c r="AV420" s="13" t="s">
        <v>86</v>
      </c>
      <c r="AW420" s="13" t="s">
        <v>32</v>
      </c>
      <c r="AX420" s="13" t="s">
        <v>76</v>
      </c>
      <c r="AY420" s="243" t="s">
        <v>175</v>
      </c>
    </row>
    <row r="421" s="13" customFormat="1">
      <c r="A421" s="13"/>
      <c r="B421" s="232"/>
      <c r="C421" s="233"/>
      <c r="D421" s="234" t="s">
        <v>184</v>
      </c>
      <c r="E421" s="235" t="s">
        <v>1</v>
      </c>
      <c r="F421" s="236" t="s">
        <v>630</v>
      </c>
      <c r="G421" s="233"/>
      <c r="H421" s="237">
        <v>952.2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184</v>
      </c>
      <c r="AU421" s="243" t="s">
        <v>86</v>
      </c>
      <c r="AV421" s="13" t="s">
        <v>86</v>
      </c>
      <c r="AW421" s="13" t="s">
        <v>32</v>
      </c>
      <c r="AX421" s="13" t="s">
        <v>76</v>
      </c>
      <c r="AY421" s="243" t="s">
        <v>175</v>
      </c>
    </row>
    <row r="422" s="13" customFormat="1">
      <c r="A422" s="13"/>
      <c r="B422" s="232"/>
      <c r="C422" s="233"/>
      <c r="D422" s="234" t="s">
        <v>184</v>
      </c>
      <c r="E422" s="235" t="s">
        <v>1</v>
      </c>
      <c r="F422" s="236" t="s">
        <v>631</v>
      </c>
      <c r="G422" s="233"/>
      <c r="H422" s="237">
        <v>1010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184</v>
      </c>
      <c r="AU422" s="243" t="s">
        <v>86</v>
      </c>
      <c r="AV422" s="13" t="s">
        <v>86</v>
      </c>
      <c r="AW422" s="13" t="s">
        <v>32</v>
      </c>
      <c r="AX422" s="13" t="s">
        <v>76</v>
      </c>
      <c r="AY422" s="243" t="s">
        <v>175</v>
      </c>
    </row>
    <row r="423" s="13" customFormat="1">
      <c r="A423" s="13"/>
      <c r="B423" s="232"/>
      <c r="C423" s="233"/>
      <c r="D423" s="234" t="s">
        <v>184</v>
      </c>
      <c r="E423" s="235" t="s">
        <v>1</v>
      </c>
      <c r="F423" s="236" t="s">
        <v>632</v>
      </c>
      <c r="G423" s="233"/>
      <c r="H423" s="237">
        <v>985.6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184</v>
      </c>
      <c r="AU423" s="243" t="s">
        <v>86</v>
      </c>
      <c r="AV423" s="13" t="s">
        <v>86</v>
      </c>
      <c r="AW423" s="13" t="s">
        <v>32</v>
      </c>
      <c r="AX423" s="13" t="s">
        <v>76</v>
      </c>
      <c r="AY423" s="243" t="s">
        <v>175</v>
      </c>
    </row>
    <row r="424" s="13" customFormat="1">
      <c r="A424" s="13"/>
      <c r="B424" s="232"/>
      <c r="C424" s="233"/>
      <c r="D424" s="234" t="s">
        <v>184</v>
      </c>
      <c r="E424" s="235" t="s">
        <v>1</v>
      </c>
      <c r="F424" s="236" t="s">
        <v>633</v>
      </c>
      <c r="G424" s="233"/>
      <c r="H424" s="237">
        <v>258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184</v>
      </c>
      <c r="AU424" s="243" t="s">
        <v>86</v>
      </c>
      <c r="AV424" s="13" t="s">
        <v>86</v>
      </c>
      <c r="AW424" s="13" t="s">
        <v>32</v>
      </c>
      <c r="AX424" s="13" t="s">
        <v>76</v>
      </c>
      <c r="AY424" s="243" t="s">
        <v>175</v>
      </c>
    </row>
    <row r="425" s="15" customFormat="1">
      <c r="A425" s="15"/>
      <c r="B425" s="254"/>
      <c r="C425" s="255"/>
      <c r="D425" s="234" t="s">
        <v>184</v>
      </c>
      <c r="E425" s="256" t="s">
        <v>1</v>
      </c>
      <c r="F425" s="257" t="s">
        <v>201</v>
      </c>
      <c r="G425" s="255"/>
      <c r="H425" s="258">
        <v>5407.4000000000008</v>
      </c>
      <c r="I425" s="259"/>
      <c r="J425" s="255"/>
      <c r="K425" s="255"/>
      <c r="L425" s="260"/>
      <c r="M425" s="261"/>
      <c r="N425" s="262"/>
      <c r="O425" s="262"/>
      <c r="P425" s="262"/>
      <c r="Q425" s="262"/>
      <c r="R425" s="262"/>
      <c r="S425" s="262"/>
      <c r="T425" s="263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4" t="s">
        <v>184</v>
      </c>
      <c r="AU425" s="264" t="s">
        <v>86</v>
      </c>
      <c r="AV425" s="15" t="s">
        <v>182</v>
      </c>
      <c r="AW425" s="15" t="s">
        <v>32</v>
      </c>
      <c r="AX425" s="15" t="s">
        <v>84</v>
      </c>
      <c r="AY425" s="264" t="s">
        <v>175</v>
      </c>
    </row>
    <row r="426" s="2" customFormat="1" ht="21.75" customHeight="1">
      <c r="A426" s="39"/>
      <c r="B426" s="40"/>
      <c r="C426" s="219" t="s">
        <v>634</v>
      </c>
      <c r="D426" s="219" t="s">
        <v>177</v>
      </c>
      <c r="E426" s="220" t="s">
        <v>635</v>
      </c>
      <c r="F426" s="221" t="s">
        <v>636</v>
      </c>
      <c r="G426" s="222" t="s">
        <v>180</v>
      </c>
      <c r="H426" s="223">
        <v>5407.4</v>
      </c>
      <c r="I426" s="224"/>
      <c r="J426" s="225">
        <f>ROUND(I426*H426,2)</f>
        <v>0</v>
      </c>
      <c r="K426" s="221" t="s">
        <v>181</v>
      </c>
      <c r="L426" s="45"/>
      <c r="M426" s="226" t="s">
        <v>1</v>
      </c>
      <c r="N426" s="227" t="s">
        <v>41</v>
      </c>
      <c r="O426" s="92"/>
      <c r="P426" s="228">
        <f>O426*H426</f>
        <v>0</v>
      </c>
      <c r="Q426" s="228">
        <v>0.00438</v>
      </c>
      <c r="R426" s="228">
        <f>Q426*H426</f>
        <v>23.684412</v>
      </c>
      <c r="S426" s="228">
        <v>0</v>
      </c>
      <c r="T426" s="229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30" t="s">
        <v>182</v>
      </c>
      <c r="AT426" s="230" t="s">
        <v>177</v>
      </c>
      <c r="AU426" s="230" t="s">
        <v>86</v>
      </c>
      <c r="AY426" s="18" t="s">
        <v>175</v>
      </c>
      <c r="BE426" s="231">
        <f>IF(N426="základní",J426,0)</f>
        <v>0</v>
      </c>
      <c r="BF426" s="231">
        <f>IF(N426="snížená",J426,0)</f>
        <v>0</v>
      </c>
      <c r="BG426" s="231">
        <f>IF(N426="zákl. přenesená",J426,0)</f>
        <v>0</v>
      </c>
      <c r="BH426" s="231">
        <f>IF(N426="sníž. přenesená",J426,0)</f>
        <v>0</v>
      </c>
      <c r="BI426" s="231">
        <f>IF(N426="nulová",J426,0)</f>
        <v>0</v>
      </c>
      <c r="BJ426" s="18" t="s">
        <v>84</v>
      </c>
      <c r="BK426" s="231">
        <f>ROUND(I426*H426,2)</f>
        <v>0</v>
      </c>
      <c r="BL426" s="18" t="s">
        <v>182</v>
      </c>
      <c r="BM426" s="230" t="s">
        <v>637</v>
      </c>
    </row>
    <row r="427" s="14" customFormat="1">
      <c r="A427" s="14"/>
      <c r="B427" s="244"/>
      <c r="C427" s="245"/>
      <c r="D427" s="234" t="s">
        <v>184</v>
      </c>
      <c r="E427" s="246" t="s">
        <v>1</v>
      </c>
      <c r="F427" s="247" t="s">
        <v>627</v>
      </c>
      <c r="G427" s="245"/>
      <c r="H427" s="246" t="s">
        <v>1</v>
      </c>
      <c r="I427" s="248"/>
      <c r="J427" s="245"/>
      <c r="K427" s="245"/>
      <c r="L427" s="249"/>
      <c r="M427" s="250"/>
      <c r="N427" s="251"/>
      <c r="O427" s="251"/>
      <c r="P427" s="251"/>
      <c r="Q427" s="251"/>
      <c r="R427" s="251"/>
      <c r="S427" s="251"/>
      <c r="T427" s="252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3" t="s">
        <v>184</v>
      </c>
      <c r="AU427" s="253" t="s">
        <v>86</v>
      </c>
      <c r="AV427" s="14" t="s">
        <v>84</v>
      </c>
      <c r="AW427" s="14" t="s">
        <v>32</v>
      </c>
      <c r="AX427" s="14" t="s">
        <v>76</v>
      </c>
      <c r="AY427" s="253" t="s">
        <v>175</v>
      </c>
    </row>
    <row r="428" s="13" customFormat="1">
      <c r="A428" s="13"/>
      <c r="B428" s="232"/>
      <c r="C428" s="233"/>
      <c r="D428" s="234" t="s">
        <v>184</v>
      </c>
      <c r="E428" s="235" t="s">
        <v>1</v>
      </c>
      <c r="F428" s="236" t="s">
        <v>628</v>
      </c>
      <c r="G428" s="233"/>
      <c r="H428" s="237">
        <v>1133.5999999999998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184</v>
      </c>
      <c r="AU428" s="243" t="s">
        <v>86</v>
      </c>
      <c r="AV428" s="13" t="s">
        <v>86</v>
      </c>
      <c r="AW428" s="13" t="s">
        <v>32</v>
      </c>
      <c r="AX428" s="13" t="s">
        <v>76</v>
      </c>
      <c r="AY428" s="243" t="s">
        <v>175</v>
      </c>
    </row>
    <row r="429" s="13" customFormat="1">
      <c r="A429" s="13"/>
      <c r="B429" s="232"/>
      <c r="C429" s="233"/>
      <c r="D429" s="234" t="s">
        <v>184</v>
      </c>
      <c r="E429" s="235" t="s">
        <v>1</v>
      </c>
      <c r="F429" s="236" t="s">
        <v>629</v>
      </c>
      <c r="G429" s="233"/>
      <c r="H429" s="237">
        <v>1068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184</v>
      </c>
      <c r="AU429" s="243" t="s">
        <v>86</v>
      </c>
      <c r="AV429" s="13" t="s">
        <v>86</v>
      </c>
      <c r="AW429" s="13" t="s">
        <v>32</v>
      </c>
      <c r="AX429" s="13" t="s">
        <v>76</v>
      </c>
      <c r="AY429" s="243" t="s">
        <v>175</v>
      </c>
    </row>
    <row r="430" s="13" customFormat="1">
      <c r="A430" s="13"/>
      <c r="B430" s="232"/>
      <c r="C430" s="233"/>
      <c r="D430" s="234" t="s">
        <v>184</v>
      </c>
      <c r="E430" s="235" t="s">
        <v>1</v>
      </c>
      <c r="F430" s="236" t="s">
        <v>630</v>
      </c>
      <c r="G430" s="233"/>
      <c r="H430" s="237">
        <v>952.2</v>
      </c>
      <c r="I430" s="238"/>
      <c r="J430" s="233"/>
      <c r="K430" s="233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184</v>
      </c>
      <c r="AU430" s="243" t="s">
        <v>86</v>
      </c>
      <c r="AV430" s="13" t="s">
        <v>86</v>
      </c>
      <c r="AW430" s="13" t="s">
        <v>32</v>
      </c>
      <c r="AX430" s="13" t="s">
        <v>76</v>
      </c>
      <c r="AY430" s="243" t="s">
        <v>175</v>
      </c>
    </row>
    <row r="431" s="13" customFormat="1">
      <c r="A431" s="13"/>
      <c r="B431" s="232"/>
      <c r="C431" s="233"/>
      <c r="D431" s="234" t="s">
        <v>184</v>
      </c>
      <c r="E431" s="235" t="s">
        <v>1</v>
      </c>
      <c r="F431" s="236" t="s">
        <v>631</v>
      </c>
      <c r="G431" s="233"/>
      <c r="H431" s="237">
        <v>1010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184</v>
      </c>
      <c r="AU431" s="243" t="s">
        <v>86</v>
      </c>
      <c r="AV431" s="13" t="s">
        <v>86</v>
      </c>
      <c r="AW431" s="13" t="s">
        <v>32</v>
      </c>
      <c r="AX431" s="13" t="s">
        <v>76</v>
      </c>
      <c r="AY431" s="243" t="s">
        <v>175</v>
      </c>
    </row>
    <row r="432" s="13" customFormat="1">
      <c r="A432" s="13"/>
      <c r="B432" s="232"/>
      <c r="C432" s="233"/>
      <c r="D432" s="234" t="s">
        <v>184</v>
      </c>
      <c r="E432" s="235" t="s">
        <v>1</v>
      </c>
      <c r="F432" s="236" t="s">
        <v>632</v>
      </c>
      <c r="G432" s="233"/>
      <c r="H432" s="237">
        <v>985.6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184</v>
      </c>
      <c r="AU432" s="243" t="s">
        <v>86</v>
      </c>
      <c r="AV432" s="13" t="s">
        <v>86</v>
      </c>
      <c r="AW432" s="13" t="s">
        <v>32</v>
      </c>
      <c r="AX432" s="13" t="s">
        <v>76</v>
      </c>
      <c r="AY432" s="243" t="s">
        <v>175</v>
      </c>
    </row>
    <row r="433" s="13" customFormat="1">
      <c r="A433" s="13"/>
      <c r="B433" s="232"/>
      <c r="C433" s="233"/>
      <c r="D433" s="234" t="s">
        <v>184</v>
      </c>
      <c r="E433" s="235" t="s">
        <v>1</v>
      </c>
      <c r="F433" s="236" t="s">
        <v>633</v>
      </c>
      <c r="G433" s="233"/>
      <c r="H433" s="237">
        <v>258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184</v>
      </c>
      <c r="AU433" s="243" t="s">
        <v>86</v>
      </c>
      <c r="AV433" s="13" t="s">
        <v>86</v>
      </c>
      <c r="AW433" s="13" t="s">
        <v>32</v>
      </c>
      <c r="AX433" s="13" t="s">
        <v>76</v>
      </c>
      <c r="AY433" s="243" t="s">
        <v>175</v>
      </c>
    </row>
    <row r="434" s="15" customFormat="1">
      <c r="A434" s="15"/>
      <c r="B434" s="254"/>
      <c r="C434" s="255"/>
      <c r="D434" s="234" t="s">
        <v>184</v>
      </c>
      <c r="E434" s="256" t="s">
        <v>1</v>
      </c>
      <c r="F434" s="257" t="s">
        <v>201</v>
      </c>
      <c r="G434" s="255"/>
      <c r="H434" s="258">
        <v>5407.4000000000008</v>
      </c>
      <c r="I434" s="259"/>
      <c r="J434" s="255"/>
      <c r="K434" s="255"/>
      <c r="L434" s="260"/>
      <c r="M434" s="261"/>
      <c r="N434" s="262"/>
      <c r="O434" s="262"/>
      <c r="P434" s="262"/>
      <c r="Q434" s="262"/>
      <c r="R434" s="262"/>
      <c r="S434" s="262"/>
      <c r="T434" s="263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64" t="s">
        <v>184</v>
      </c>
      <c r="AU434" s="264" t="s">
        <v>86</v>
      </c>
      <c r="AV434" s="15" t="s">
        <v>182</v>
      </c>
      <c r="AW434" s="15" t="s">
        <v>32</v>
      </c>
      <c r="AX434" s="15" t="s">
        <v>84</v>
      </c>
      <c r="AY434" s="264" t="s">
        <v>175</v>
      </c>
    </row>
    <row r="435" s="2" customFormat="1" ht="24.15" customHeight="1">
      <c r="A435" s="39"/>
      <c r="B435" s="40"/>
      <c r="C435" s="219" t="s">
        <v>638</v>
      </c>
      <c r="D435" s="219" t="s">
        <v>177</v>
      </c>
      <c r="E435" s="220" t="s">
        <v>639</v>
      </c>
      <c r="F435" s="221" t="s">
        <v>640</v>
      </c>
      <c r="G435" s="222" t="s">
        <v>180</v>
      </c>
      <c r="H435" s="223">
        <v>284.02800000000004</v>
      </c>
      <c r="I435" s="224"/>
      <c r="J435" s="225">
        <f>ROUND(I435*H435,2)</f>
        <v>0</v>
      </c>
      <c r="K435" s="221" t="s">
        <v>181</v>
      </c>
      <c r="L435" s="45"/>
      <c r="M435" s="226" t="s">
        <v>1</v>
      </c>
      <c r="N435" s="227" t="s">
        <v>41</v>
      </c>
      <c r="O435" s="92"/>
      <c r="P435" s="228">
        <f>O435*H435</f>
        <v>0</v>
      </c>
      <c r="Q435" s="228">
        <v>0.0154</v>
      </c>
      <c r="R435" s="228">
        <f>Q435*H435</f>
        <v>4.3740312</v>
      </c>
      <c r="S435" s="228">
        <v>0</v>
      </c>
      <c r="T435" s="229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30" t="s">
        <v>182</v>
      </c>
      <c r="AT435" s="230" t="s">
        <v>177</v>
      </c>
      <c r="AU435" s="230" t="s">
        <v>86</v>
      </c>
      <c r="AY435" s="18" t="s">
        <v>175</v>
      </c>
      <c r="BE435" s="231">
        <f>IF(N435="základní",J435,0)</f>
        <v>0</v>
      </c>
      <c r="BF435" s="231">
        <f>IF(N435="snížená",J435,0)</f>
        <v>0</v>
      </c>
      <c r="BG435" s="231">
        <f>IF(N435="zákl. přenesená",J435,0)</f>
        <v>0</v>
      </c>
      <c r="BH435" s="231">
        <f>IF(N435="sníž. přenesená",J435,0)</f>
        <v>0</v>
      </c>
      <c r="BI435" s="231">
        <f>IF(N435="nulová",J435,0)</f>
        <v>0</v>
      </c>
      <c r="BJ435" s="18" t="s">
        <v>84</v>
      </c>
      <c r="BK435" s="231">
        <f>ROUND(I435*H435,2)</f>
        <v>0</v>
      </c>
      <c r="BL435" s="18" t="s">
        <v>182</v>
      </c>
      <c r="BM435" s="230" t="s">
        <v>641</v>
      </c>
    </row>
    <row r="436" s="14" customFormat="1">
      <c r="A436" s="14"/>
      <c r="B436" s="244"/>
      <c r="C436" s="245"/>
      <c r="D436" s="234" t="s">
        <v>184</v>
      </c>
      <c r="E436" s="246" t="s">
        <v>1</v>
      </c>
      <c r="F436" s="247" t="s">
        <v>642</v>
      </c>
      <c r="G436" s="245"/>
      <c r="H436" s="246" t="s">
        <v>1</v>
      </c>
      <c r="I436" s="248"/>
      <c r="J436" s="245"/>
      <c r="K436" s="245"/>
      <c r="L436" s="249"/>
      <c r="M436" s="250"/>
      <c r="N436" s="251"/>
      <c r="O436" s="251"/>
      <c r="P436" s="251"/>
      <c r="Q436" s="251"/>
      <c r="R436" s="251"/>
      <c r="S436" s="251"/>
      <c r="T436" s="252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3" t="s">
        <v>184</v>
      </c>
      <c r="AU436" s="253" t="s">
        <v>86</v>
      </c>
      <c r="AV436" s="14" t="s">
        <v>84</v>
      </c>
      <c r="AW436" s="14" t="s">
        <v>32</v>
      </c>
      <c r="AX436" s="14" t="s">
        <v>76</v>
      </c>
      <c r="AY436" s="253" t="s">
        <v>175</v>
      </c>
    </row>
    <row r="437" s="13" customFormat="1">
      <c r="A437" s="13"/>
      <c r="B437" s="232"/>
      <c r="C437" s="233"/>
      <c r="D437" s="234" t="s">
        <v>184</v>
      </c>
      <c r="E437" s="235" t="s">
        <v>1</v>
      </c>
      <c r="F437" s="236" t="s">
        <v>643</v>
      </c>
      <c r="G437" s="233"/>
      <c r="H437" s="237">
        <v>41.718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184</v>
      </c>
      <c r="AU437" s="243" t="s">
        <v>86</v>
      </c>
      <c r="AV437" s="13" t="s">
        <v>86</v>
      </c>
      <c r="AW437" s="13" t="s">
        <v>32</v>
      </c>
      <c r="AX437" s="13" t="s">
        <v>76</v>
      </c>
      <c r="AY437" s="243" t="s">
        <v>175</v>
      </c>
    </row>
    <row r="438" s="16" customFormat="1">
      <c r="A438" s="16"/>
      <c r="B438" s="279"/>
      <c r="C438" s="280"/>
      <c r="D438" s="234" t="s">
        <v>184</v>
      </c>
      <c r="E438" s="281" t="s">
        <v>1</v>
      </c>
      <c r="F438" s="282" t="s">
        <v>356</v>
      </c>
      <c r="G438" s="280"/>
      <c r="H438" s="283">
        <v>41.718</v>
      </c>
      <c r="I438" s="284"/>
      <c r="J438" s="280"/>
      <c r="K438" s="280"/>
      <c r="L438" s="285"/>
      <c r="M438" s="286"/>
      <c r="N438" s="287"/>
      <c r="O438" s="287"/>
      <c r="P438" s="287"/>
      <c r="Q438" s="287"/>
      <c r="R438" s="287"/>
      <c r="S438" s="287"/>
      <c r="T438" s="288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89" t="s">
        <v>184</v>
      </c>
      <c r="AU438" s="289" t="s">
        <v>86</v>
      </c>
      <c r="AV438" s="16" t="s">
        <v>189</v>
      </c>
      <c r="AW438" s="16" t="s">
        <v>32</v>
      </c>
      <c r="AX438" s="16" t="s">
        <v>76</v>
      </c>
      <c r="AY438" s="289" t="s">
        <v>175</v>
      </c>
    </row>
    <row r="439" s="13" customFormat="1">
      <c r="A439" s="13"/>
      <c r="B439" s="232"/>
      <c r="C439" s="233"/>
      <c r="D439" s="234" t="s">
        <v>184</v>
      </c>
      <c r="E439" s="235" t="s">
        <v>1</v>
      </c>
      <c r="F439" s="236" t="s">
        <v>644</v>
      </c>
      <c r="G439" s="233"/>
      <c r="H439" s="237">
        <v>64.165000000000008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184</v>
      </c>
      <c r="AU439" s="243" t="s">
        <v>86</v>
      </c>
      <c r="AV439" s="13" t="s">
        <v>86</v>
      </c>
      <c r="AW439" s="13" t="s">
        <v>32</v>
      </c>
      <c r="AX439" s="13" t="s">
        <v>76</v>
      </c>
      <c r="AY439" s="243" t="s">
        <v>175</v>
      </c>
    </row>
    <row r="440" s="16" customFormat="1">
      <c r="A440" s="16"/>
      <c r="B440" s="279"/>
      <c r="C440" s="280"/>
      <c r="D440" s="234" t="s">
        <v>184</v>
      </c>
      <c r="E440" s="281" t="s">
        <v>1</v>
      </c>
      <c r="F440" s="282" t="s">
        <v>356</v>
      </c>
      <c r="G440" s="280"/>
      <c r="H440" s="283">
        <v>64.165000000000008</v>
      </c>
      <c r="I440" s="284"/>
      <c r="J440" s="280"/>
      <c r="K440" s="280"/>
      <c r="L440" s="285"/>
      <c r="M440" s="286"/>
      <c r="N440" s="287"/>
      <c r="O440" s="287"/>
      <c r="P440" s="287"/>
      <c r="Q440" s="287"/>
      <c r="R440" s="287"/>
      <c r="S440" s="287"/>
      <c r="T440" s="288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T440" s="289" t="s">
        <v>184</v>
      </c>
      <c r="AU440" s="289" t="s">
        <v>86</v>
      </c>
      <c r="AV440" s="16" t="s">
        <v>189</v>
      </c>
      <c r="AW440" s="16" t="s">
        <v>32</v>
      </c>
      <c r="AX440" s="16" t="s">
        <v>76</v>
      </c>
      <c r="AY440" s="289" t="s">
        <v>175</v>
      </c>
    </row>
    <row r="441" s="13" customFormat="1">
      <c r="A441" s="13"/>
      <c r="B441" s="232"/>
      <c r="C441" s="233"/>
      <c r="D441" s="234" t="s">
        <v>184</v>
      </c>
      <c r="E441" s="235" t="s">
        <v>1</v>
      </c>
      <c r="F441" s="236" t="s">
        <v>645</v>
      </c>
      <c r="G441" s="233"/>
      <c r="H441" s="237">
        <v>48.175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184</v>
      </c>
      <c r="AU441" s="243" t="s">
        <v>86</v>
      </c>
      <c r="AV441" s="13" t="s">
        <v>86</v>
      </c>
      <c r="AW441" s="13" t="s">
        <v>32</v>
      </c>
      <c r="AX441" s="13" t="s">
        <v>76</v>
      </c>
      <c r="AY441" s="243" t="s">
        <v>175</v>
      </c>
    </row>
    <row r="442" s="16" customFormat="1">
      <c r="A442" s="16"/>
      <c r="B442" s="279"/>
      <c r="C442" s="280"/>
      <c r="D442" s="234" t="s">
        <v>184</v>
      </c>
      <c r="E442" s="281" t="s">
        <v>1</v>
      </c>
      <c r="F442" s="282" t="s">
        <v>356</v>
      </c>
      <c r="G442" s="280"/>
      <c r="H442" s="283">
        <v>48.175</v>
      </c>
      <c r="I442" s="284"/>
      <c r="J442" s="280"/>
      <c r="K442" s="280"/>
      <c r="L442" s="285"/>
      <c r="M442" s="286"/>
      <c r="N442" s="287"/>
      <c r="O442" s="287"/>
      <c r="P442" s="287"/>
      <c r="Q442" s="287"/>
      <c r="R442" s="287"/>
      <c r="S442" s="287"/>
      <c r="T442" s="288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T442" s="289" t="s">
        <v>184</v>
      </c>
      <c r="AU442" s="289" t="s">
        <v>86</v>
      </c>
      <c r="AV442" s="16" t="s">
        <v>189</v>
      </c>
      <c r="AW442" s="16" t="s">
        <v>32</v>
      </c>
      <c r="AX442" s="16" t="s">
        <v>76</v>
      </c>
      <c r="AY442" s="289" t="s">
        <v>175</v>
      </c>
    </row>
    <row r="443" s="13" customFormat="1">
      <c r="A443" s="13"/>
      <c r="B443" s="232"/>
      <c r="C443" s="233"/>
      <c r="D443" s="234" t="s">
        <v>184</v>
      </c>
      <c r="E443" s="235" t="s">
        <v>1</v>
      </c>
      <c r="F443" s="236" t="s">
        <v>646</v>
      </c>
      <c r="G443" s="233"/>
      <c r="H443" s="237">
        <v>48.585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184</v>
      </c>
      <c r="AU443" s="243" t="s">
        <v>86</v>
      </c>
      <c r="AV443" s="13" t="s">
        <v>86</v>
      </c>
      <c r="AW443" s="13" t="s">
        <v>32</v>
      </c>
      <c r="AX443" s="13" t="s">
        <v>76</v>
      </c>
      <c r="AY443" s="243" t="s">
        <v>175</v>
      </c>
    </row>
    <row r="444" s="16" customFormat="1">
      <c r="A444" s="16"/>
      <c r="B444" s="279"/>
      <c r="C444" s="280"/>
      <c r="D444" s="234" t="s">
        <v>184</v>
      </c>
      <c r="E444" s="281" t="s">
        <v>1</v>
      </c>
      <c r="F444" s="282" t="s">
        <v>356</v>
      </c>
      <c r="G444" s="280"/>
      <c r="H444" s="283">
        <v>48.585</v>
      </c>
      <c r="I444" s="284"/>
      <c r="J444" s="280"/>
      <c r="K444" s="280"/>
      <c r="L444" s="285"/>
      <c r="M444" s="286"/>
      <c r="N444" s="287"/>
      <c r="O444" s="287"/>
      <c r="P444" s="287"/>
      <c r="Q444" s="287"/>
      <c r="R444" s="287"/>
      <c r="S444" s="287"/>
      <c r="T444" s="288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T444" s="289" t="s">
        <v>184</v>
      </c>
      <c r="AU444" s="289" t="s">
        <v>86</v>
      </c>
      <c r="AV444" s="16" t="s">
        <v>189</v>
      </c>
      <c r="AW444" s="16" t="s">
        <v>32</v>
      </c>
      <c r="AX444" s="16" t="s">
        <v>76</v>
      </c>
      <c r="AY444" s="289" t="s">
        <v>175</v>
      </c>
    </row>
    <row r="445" s="13" customFormat="1">
      <c r="A445" s="13"/>
      <c r="B445" s="232"/>
      <c r="C445" s="233"/>
      <c r="D445" s="234" t="s">
        <v>184</v>
      </c>
      <c r="E445" s="235" t="s">
        <v>1</v>
      </c>
      <c r="F445" s="236" t="s">
        <v>647</v>
      </c>
      <c r="G445" s="233"/>
      <c r="H445" s="237">
        <v>41.41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184</v>
      </c>
      <c r="AU445" s="243" t="s">
        <v>86</v>
      </c>
      <c r="AV445" s="13" t="s">
        <v>86</v>
      </c>
      <c r="AW445" s="13" t="s">
        <v>32</v>
      </c>
      <c r="AX445" s="13" t="s">
        <v>76</v>
      </c>
      <c r="AY445" s="243" t="s">
        <v>175</v>
      </c>
    </row>
    <row r="446" s="16" customFormat="1">
      <c r="A446" s="16"/>
      <c r="B446" s="279"/>
      <c r="C446" s="280"/>
      <c r="D446" s="234" t="s">
        <v>184</v>
      </c>
      <c r="E446" s="281" t="s">
        <v>1</v>
      </c>
      <c r="F446" s="282" t="s">
        <v>356</v>
      </c>
      <c r="G446" s="280"/>
      <c r="H446" s="283">
        <v>41.41</v>
      </c>
      <c r="I446" s="284"/>
      <c r="J446" s="280"/>
      <c r="K446" s="280"/>
      <c r="L446" s="285"/>
      <c r="M446" s="286"/>
      <c r="N446" s="287"/>
      <c r="O446" s="287"/>
      <c r="P446" s="287"/>
      <c r="Q446" s="287"/>
      <c r="R446" s="287"/>
      <c r="S446" s="287"/>
      <c r="T446" s="288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T446" s="289" t="s">
        <v>184</v>
      </c>
      <c r="AU446" s="289" t="s">
        <v>86</v>
      </c>
      <c r="AV446" s="16" t="s">
        <v>189</v>
      </c>
      <c r="AW446" s="16" t="s">
        <v>32</v>
      </c>
      <c r="AX446" s="16" t="s">
        <v>76</v>
      </c>
      <c r="AY446" s="289" t="s">
        <v>175</v>
      </c>
    </row>
    <row r="447" s="13" customFormat="1">
      <c r="A447" s="13"/>
      <c r="B447" s="232"/>
      <c r="C447" s="233"/>
      <c r="D447" s="234" t="s">
        <v>184</v>
      </c>
      <c r="E447" s="235" t="s">
        <v>1</v>
      </c>
      <c r="F447" s="236" t="s">
        <v>648</v>
      </c>
      <c r="G447" s="233"/>
      <c r="H447" s="237">
        <v>39.975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184</v>
      </c>
      <c r="AU447" s="243" t="s">
        <v>86</v>
      </c>
      <c r="AV447" s="13" t="s">
        <v>86</v>
      </c>
      <c r="AW447" s="13" t="s">
        <v>32</v>
      </c>
      <c r="AX447" s="13" t="s">
        <v>76</v>
      </c>
      <c r="AY447" s="243" t="s">
        <v>175</v>
      </c>
    </row>
    <row r="448" s="16" customFormat="1">
      <c r="A448" s="16"/>
      <c r="B448" s="279"/>
      <c r="C448" s="280"/>
      <c r="D448" s="234" t="s">
        <v>184</v>
      </c>
      <c r="E448" s="281" t="s">
        <v>1</v>
      </c>
      <c r="F448" s="282" t="s">
        <v>356</v>
      </c>
      <c r="G448" s="280"/>
      <c r="H448" s="283">
        <v>39.975</v>
      </c>
      <c r="I448" s="284"/>
      <c r="J448" s="280"/>
      <c r="K448" s="280"/>
      <c r="L448" s="285"/>
      <c r="M448" s="286"/>
      <c r="N448" s="287"/>
      <c r="O448" s="287"/>
      <c r="P448" s="287"/>
      <c r="Q448" s="287"/>
      <c r="R448" s="287"/>
      <c r="S448" s="287"/>
      <c r="T448" s="288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T448" s="289" t="s">
        <v>184</v>
      </c>
      <c r="AU448" s="289" t="s">
        <v>86</v>
      </c>
      <c r="AV448" s="16" t="s">
        <v>189</v>
      </c>
      <c r="AW448" s="16" t="s">
        <v>32</v>
      </c>
      <c r="AX448" s="16" t="s">
        <v>76</v>
      </c>
      <c r="AY448" s="289" t="s">
        <v>175</v>
      </c>
    </row>
    <row r="449" s="15" customFormat="1">
      <c r="A449" s="15"/>
      <c r="B449" s="254"/>
      <c r="C449" s="255"/>
      <c r="D449" s="234" t="s">
        <v>184</v>
      </c>
      <c r="E449" s="256" t="s">
        <v>1</v>
      </c>
      <c r="F449" s="257" t="s">
        <v>201</v>
      </c>
      <c r="G449" s="255"/>
      <c r="H449" s="258">
        <v>284.02800000000004</v>
      </c>
      <c r="I449" s="259"/>
      <c r="J449" s="255"/>
      <c r="K449" s="255"/>
      <c r="L449" s="260"/>
      <c r="M449" s="261"/>
      <c r="N449" s="262"/>
      <c r="O449" s="262"/>
      <c r="P449" s="262"/>
      <c r="Q449" s="262"/>
      <c r="R449" s="262"/>
      <c r="S449" s="262"/>
      <c r="T449" s="263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64" t="s">
        <v>184</v>
      </c>
      <c r="AU449" s="264" t="s">
        <v>86</v>
      </c>
      <c r="AV449" s="15" t="s">
        <v>182</v>
      </c>
      <c r="AW449" s="15" t="s">
        <v>32</v>
      </c>
      <c r="AX449" s="15" t="s">
        <v>84</v>
      </c>
      <c r="AY449" s="264" t="s">
        <v>175</v>
      </c>
    </row>
    <row r="450" s="2" customFormat="1" ht="24.15" customHeight="1">
      <c r="A450" s="39"/>
      <c r="B450" s="40"/>
      <c r="C450" s="219" t="s">
        <v>649</v>
      </c>
      <c r="D450" s="219" t="s">
        <v>177</v>
      </c>
      <c r="E450" s="220" t="s">
        <v>650</v>
      </c>
      <c r="F450" s="221" t="s">
        <v>651</v>
      </c>
      <c r="G450" s="222" t="s">
        <v>180</v>
      </c>
      <c r="H450" s="223">
        <v>5123.372</v>
      </c>
      <c r="I450" s="224"/>
      <c r="J450" s="225">
        <f>ROUND(I450*H450,2)</f>
        <v>0</v>
      </c>
      <c r="K450" s="221" t="s">
        <v>181</v>
      </c>
      <c r="L450" s="45"/>
      <c r="M450" s="226" t="s">
        <v>1</v>
      </c>
      <c r="N450" s="227" t="s">
        <v>41</v>
      </c>
      <c r="O450" s="92"/>
      <c r="P450" s="228">
        <f>O450*H450</f>
        <v>0</v>
      </c>
      <c r="Q450" s="228">
        <v>0.01838</v>
      </c>
      <c r="R450" s="228">
        <f>Q450*H450</f>
        <v>94.167577360000016</v>
      </c>
      <c r="S450" s="228">
        <v>0</v>
      </c>
      <c r="T450" s="229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30" t="s">
        <v>182</v>
      </c>
      <c r="AT450" s="230" t="s">
        <v>177</v>
      </c>
      <c r="AU450" s="230" t="s">
        <v>86</v>
      </c>
      <c r="AY450" s="18" t="s">
        <v>175</v>
      </c>
      <c r="BE450" s="231">
        <f>IF(N450="základní",J450,0)</f>
        <v>0</v>
      </c>
      <c r="BF450" s="231">
        <f>IF(N450="snížená",J450,0)</f>
        <v>0</v>
      </c>
      <c r="BG450" s="231">
        <f>IF(N450="zákl. přenesená",J450,0)</f>
        <v>0</v>
      </c>
      <c r="BH450" s="231">
        <f>IF(N450="sníž. přenesená",J450,0)</f>
        <v>0</v>
      </c>
      <c r="BI450" s="231">
        <f>IF(N450="nulová",J450,0)</f>
        <v>0</v>
      </c>
      <c r="BJ450" s="18" t="s">
        <v>84</v>
      </c>
      <c r="BK450" s="231">
        <f>ROUND(I450*H450,2)</f>
        <v>0</v>
      </c>
      <c r="BL450" s="18" t="s">
        <v>182</v>
      </c>
      <c r="BM450" s="230" t="s">
        <v>652</v>
      </c>
    </row>
    <row r="451" s="14" customFormat="1">
      <c r="A451" s="14"/>
      <c r="B451" s="244"/>
      <c r="C451" s="245"/>
      <c r="D451" s="234" t="s">
        <v>184</v>
      </c>
      <c r="E451" s="246" t="s">
        <v>1</v>
      </c>
      <c r="F451" s="247" t="s">
        <v>627</v>
      </c>
      <c r="G451" s="245"/>
      <c r="H451" s="246" t="s">
        <v>1</v>
      </c>
      <c r="I451" s="248"/>
      <c r="J451" s="245"/>
      <c r="K451" s="245"/>
      <c r="L451" s="249"/>
      <c r="M451" s="250"/>
      <c r="N451" s="251"/>
      <c r="O451" s="251"/>
      <c r="P451" s="251"/>
      <c r="Q451" s="251"/>
      <c r="R451" s="251"/>
      <c r="S451" s="251"/>
      <c r="T451" s="252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3" t="s">
        <v>184</v>
      </c>
      <c r="AU451" s="253" t="s">
        <v>86</v>
      </c>
      <c r="AV451" s="14" t="s">
        <v>84</v>
      </c>
      <c r="AW451" s="14" t="s">
        <v>32</v>
      </c>
      <c r="AX451" s="14" t="s">
        <v>76</v>
      </c>
      <c r="AY451" s="253" t="s">
        <v>175</v>
      </c>
    </row>
    <row r="452" s="13" customFormat="1">
      <c r="A452" s="13"/>
      <c r="B452" s="232"/>
      <c r="C452" s="233"/>
      <c r="D452" s="234" t="s">
        <v>184</v>
      </c>
      <c r="E452" s="235" t="s">
        <v>1</v>
      </c>
      <c r="F452" s="236" t="s">
        <v>628</v>
      </c>
      <c r="G452" s="233"/>
      <c r="H452" s="237">
        <v>1133.5999999999998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184</v>
      </c>
      <c r="AU452" s="243" t="s">
        <v>86</v>
      </c>
      <c r="AV452" s="13" t="s">
        <v>86</v>
      </c>
      <c r="AW452" s="13" t="s">
        <v>32</v>
      </c>
      <c r="AX452" s="13" t="s">
        <v>76</v>
      </c>
      <c r="AY452" s="243" t="s">
        <v>175</v>
      </c>
    </row>
    <row r="453" s="13" customFormat="1">
      <c r="A453" s="13"/>
      <c r="B453" s="232"/>
      <c r="C453" s="233"/>
      <c r="D453" s="234" t="s">
        <v>184</v>
      </c>
      <c r="E453" s="235" t="s">
        <v>1</v>
      </c>
      <c r="F453" s="236" t="s">
        <v>629</v>
      </c>
      <c r="G453" s="233"/>
      <c r="H453" s="237">
        <v>1068</v>
      </c>
      <c r="I453" s="238"/>
      <c r="J453" s="233"/>
      <c r="K453" s="233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184</v>
      </c>
      <c r="AU453" s="243" t="s">
        <v>86</v>
      </c>
      <c r="AV453" s="13" t="s">
        <v>86</v>
      </c>
      <c r="AW453" s="13" t="s">
        <v>32</v>
      </c>
      <c r="AX453" s="13" t="s">
        <v>76</v>
      </c>
      <c r="AY453" s="243" t="s">
        <v>175</v>
      </c>
    </row>
    <row r="454" s="13" customFormat="1">
      <c r="A454" s="13"/>
      <c r="B454" s="232"/>
      <c r="C454" s="233"/>
      <c r="D454" s="234" t="s">
        <v>184</v>
      </c>
      <c r="E454" s="235" t="s">
        <v>1</v>
      </c>
      <c r="F454" s="236" t="s">
        <v>630</v>
      </c>
      <c r="G454" s="233"/>
      <c r="H454" s="237">
        <v>952.2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184</v>
      </c>
      <c r="AU454" s="243" t="s">
        <v>86</v>
      </c>
      <c r="AV454" s="13" t="s">
        <v>86</v>
      </c>
      <c r="AW454" s="13" t="s">
        <v>32</v>
      </c>
      <c r="AX454" s="13" t="s">
        <v>76</v>
      </c>
      <c r="AY454" s="243" t="s">
        <v>175</v>
      </c>
    </row>
    <row r="455" s="13" customFormat="1">
      <c r="A455" s="13"/>
      <c r="B455" s="232"/>
      <c r="C455" s="233"/>
      <c r="D455" s="234" t="s">
        <v>184</v>
      </c>
      <c r="E455" s="235" t="s">
        <v>1</v>
      </c>
      <c r="F455" s="236" t="s">
        <v>631</v>
      </c>
      <c r="G455" s="233"/>
      <c r="H455" s="237">
        <v>1010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184</v>
      </c>
      <c r="AU455" s="243" t="s">
        <v>86</v>
      </c>
      <c r="AV455" s="13" t="s">
        <v>86</v>
      </c>
      <c r="AW455" s="13" t="s">
        <v>32</v>
      </c>
      <c r="AX455" s="13" t="s">
        <v>76</v>
      </c>
      <c r="AY455" s="243" t="s">
        <v>175</v>
      </c>
    </row>
    <row r="456" s="13" customFormat="1">
      <c r="A456" s="13"/>
      <c r="B456" s="232"/>
      <c r="C456" s="233"/>
      <c r="D456" s="234" t="s">
        <v>184</v>
      </c>
      <c r="E456" s="235" t="s">
        <v>1</v>
      </c>
      <c r="F456" s="236" t="s">
        <v>632</v>
      </c>
      <c r="G456" s="233"/>
      <c r="H456" s="237">
        <v>985.6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184</v>
      </c>
      <c r="AU456" s="243" t="s">
        <v>86</v>
      </c>
      <c r="AV456" s="13" t="s">
        <v>86</v>
      </c>
      <c r="AW456" s="13" t="s">
        <v>32</v>
      </c>
      <c r="AX456" s="13" t="s">
        <v>76</v>
      </c>
      <c r="AY456" s="243" t="s">
        <v>175</v>
      </c>
    </row>
    <row r="457" s="13" customFormat="1">
      <c r="A457" s="13"/>
      <c r="B457" s="232"/>
      <c r="C457" s="233"/>
      <c r="D457" s="234" t="s">
        <v>184</v>
      </c>
      <c r="E457" s="235" t="s">
        <v>1</v>
      </c>
      <c r="F457" s="236" t="s">
        <v>633</v>
      </c>
      <c r="G457" s="233"/>
      <c r="H457" s="237">
        <v>258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184</v>
      </c>
      <c r="AU457" s="243" t="s">
        <v>86</v>
      </c>
      <c r="AV457" s="13" t="s">
        <v>86</v>
      </c>
      <c r="AW457" s="13" t="s">
        <v>32</v>
      </c>
      <c r="AX457" s="13" t="s">
        <v>76</v>
      </c>
      <c r="AY457" s="243" t="s">
        <v>175</v>
      </c>
    </row>
    <row r="458" s="13" customFormat="1">
      <c r="A458" s="13"/>
      <c r="B458" s="232"/>
      <c r="C458" s="233"/>
      <c r="D458" s="234" t="s">
        <v>184</v>
      </c>
      <c r="E458" s="235" t="s">
        <v>1</v>
      </c>
      <c r="F458" s="236" t="s">
        <v>653</v>
      </c>
      <c r="G458" s="233"/>
      <c r="H458" s="237">
        <v>-284.02800000000004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184</v>
      </c>
      <c r="AU458" s="243" t="s">
        <v>86</v>
      </c>
      <c r="AV458" s="13" t="s">
        <v>86</v>
      </c>
      <c r="AW458" s="13" t="s">
        <v>32</v>
      </c>
      <c r="AX458" s="13" t="s">
        <v>76</v>
      </c>
      <c r="AY458" s="243" t="s">
        <v>175</v>
      </c>
    </row>
    <row r="459" s="15" customFormat="1">
      <c r="A459" s="15"/>
      <c r="B459" s="254"/>
      <c r="C459" s="255"/>
      <c r="D459" s="234" t="s">
        <v>184</v>
      </c>
      <c r="E459" s="256" t="s">
        <v>1</v>
      </c>
      <c r="F459" s="257" t="s">
        <v>201</v>
      </c>
      <c r="G459" s="255"/>
      <c r="H459" s="258">
        <v>5123.372</v>
      </c>
      <c r="I459" s="259"/>
      <c r="J459" s="255"/>
      <c r="K459" s="255"/>
      <c r="L459" s="260"/>
      <c r="M459" s="261"/>
      <c r="N459" s="262"/>
      <c r="O459" s="262"/>
      <c r="P459" s="262"/>
      <c r="Q459" s="262"/>
      <c r="R459" s="262"/>
      <c r="S459" s="262"/>
      <c r="T459" s="263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64" t="s">
        <v>184</v>
      </c>
      <c r="AU459" s="264" t="s">
        <v>86</v>
      </c>
      <c r="AV459" s="15" t="s">
        <v>182</v>
      </c>
      <c r="AW459" s="15" t="s">
        <v>32</v>
      </c>
      <c r="AX459" s="15" t="s">
        <v>84</v>
      </c>
      <c r="AY459" s="264" t="s">
        <v>175</v>
      </c>
    </row>
    <row r="460" s="2" customFormat="1" ht="24.15" customHeight="1">
      <c r="A460" s="39"/>
      <c r="B460" s="40"/>
      <c r="C460" s="219" t="s">
        <v>654</v>
      </c>
      <c r="D460" s="219" t="s">
        <v>177</v>
      </c>
      <c r="E460" s="220" t="s">
        <v>655</v>
      </c>
      <c r="F460" s="221" t="s">
        <v>656</v>
      </c>
      <c r="G460" s="222" t="s">
        <v>180</v>
      </c>
      <c r="H460" s="223">
        <v>32444.4</v>
      </c>
      <c r="I460" s="224"/>
      <c r="J460" s="225">
        <f>ROUND(I460*H460,2)</f>
        <v>0</v>
      </c>
      <c r="K460" s="221" t="s">
        <v>181</v>
      </c>
      <c r="L460" s="45"/>
      <c r="M460" s="226" t="s">
        <v>1</v>
      </c>
      <c r="N460" s="227" t="s">
        <v>41</v>
      </c>
      <c r="O460" s="92"/>
      <c r="P460" s="228">
        <f>O460*H460</f>
        <v>0</v>
      </c>
      <c r="Q460" s="228">
        <v>0.0079</v>
      </c>
      <c r="R460" s="228">
        <f>Q460*H460</f>
        <v>256.31076</v>
      </c>
      <c r="S460" s="228">
        <v>0</v>
      </c>
      <c r="T460" s="229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30" t="s">
        <v>182</v>
      </c>
      <c r="AT460" s="230" t="s">
        <v>177</v>
      </c>
      <c r="AU460" s="230" t="s">
        <v>86</v>
      </c>
      <c r="AY460" s="18" t="s">
        <v>175</v>
      </c>
      <c r="BE460" s="231">
        <f>IF(N460="základní",J460,0)</f>
        <v>0</v>
      </c>
      <c r="BF460" s="231">
        <f>IF(N460="snížená",J460,0)</f>
        <v>0</v>
      </c>
      <c r="BG460" s="231">
        <f>IF(N460="zákl. přenesená",J460,0)</f>
        <v>0</v>
      </c>
      <c r="BH460" s="231">
        <f>IF(N460="sníž. přenesená",J460,0)</f>
        <v>0</v>
      </c>
      <c r="BI460" s="231">
        <f>IF(N460="nulová",J460,0)</f>
        <v>0</v>
      </c>
      <c r="BJ460" s="18" t="s">
        <v>84</v>
      </c>
      <c r="BK460" s="231">
        <f>ROUND(I460*H460,2)</f>
        <v>0</v>
      </c>
      <c r="BL460" s="18" t="s">
        <v>182</v>
      </c>
      <c r="BM460" s="230" t="s">
        <v>657</v>
      </c>
    </row>
    <row r="461" s="14" customFormat="1">
      <c r="A461" s="14"/>
      <c r="B461" s="244"/>
      <c r="C461" s="245"/>
      <c r="D461" s="234" t="s">
        <v>184</v>
      </c>
      <c r="E461" s="246" t="s">
        <v>1</v>
      </c>
      <c r="F461" s="247" t="s">
        <v>627</v>
      </c>
      <c r="G461" s="245"/>
      <c r="H461" s="246" t="s">
        <v>1</v>
      </c>
      <c r="I461" s="248"/>
      <c r="J461" s="245"/>
      <c r="K461" s="245"/>
      <c r="L461" s="249"/>
      <c r="M461" s="250"/>
      <c r="N461" s="251"/>
      <c r="O461" s="251"/>
      <c r="P461" s="251"/>
      <c r="Q461" s="251"/>
      <c r="R461" s="251"/>
      <c r="S461" s="251"/>
      <c r="T461" s="252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3" t="s">
        <v>184</v>
      </c>
      <c r="AU461" s="253" t="s">
        <v>86</v>
      </c>
      <c r="AV461" s="14" t="s">
        <v>84</v>
      </c>
      <c r="AW461" s="14" t="s">
        <v>32</v>
      </c>
      <c r="AX461" s="14" t="s">
        <v>76</v>
      </c>
      <c r="AY461" s="253" t="s">
        <v>175</v>
      </c>
    </row>
    <row r="462" s="13" customFormat="1">
      <c r="A462" s="13"/>
      <c r="B462" s="232"/>
      <c r="C462" s="233"/>
      <c r="D462" s="234" t="s">
        <v>184</v>
      </c>
      <c r="E462" s="235" t="s">
        <v>1</v>
      </c>
      <c r="F462" s="236" t="s">
        <v>658</v>
      </c>
      <c r="G462" s="233"/>
      <c r="H462" s="237">
        <v>6801.6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184</v>
      </c>
      <c r="AU462" s="243" t="s">
        <v>86</v>
      </c>
      <c r="AV462" s="13" t="s">
        <v>86</v>
      </c>
      <c r="AW462" s="13" t="s">
        <v>32</v>
      </c>
      <c r="AX462" s="13" t="s">
        <v>76</v>
      </c>
      <c r="AY462" s="243" t="s">
        <v>175</v>
      </c>
    </row>
    <row r="463" s="13" customFormat="1">
      <c r="A463" s="13"/>
      <c r="B463" s="232"/>
      <c r="C463" s="233"/>
      <c r="D463" s="234" t="s">
        <v>184</v>
      </c>
      <c r="E463" s="235" t="s">
        <v>1</v>
      </c>
      <c r="F463" s="236" t="s">
        <v>659</v>
      </c>
      <c r="G463" s="233"/>
      <c r="H463" s="237">
        <v>6408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184</v>
      </c>
      <c r="AU463" s="243" t="s">
        <v>86</v>
      </c>
      <c r="AV463" s="13" t="s">
        <v>86</v>
      </c>
      <c r="AW463" s="13" t="s">
        <v>32</v>
      </c>
      <c r="AX463" s="13" t="s">
        <v>76</v>
      </c>
      <c r="AY463" s="243" t="s">
        <v>175</v>
      </c>
    </row>
    <row r="464" s="13" customFormat="1">
      <c r="A464" s="13"/>
      <c r="B464" s="232"/>
      <c r="C464" s="233"/>
      <c r="D464" s="234" t="s">
        <v>184</v>
      </c>
      <c r="E464" s="235" t="s">
        <v>1</v>
      </c>
      <c r="F464" s="236" t="s">
        <v>660</v>
      </c>
      <c r="G464" s="233"/>
      <c r="H464" s="237">
        <v>5713.2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184</v>
      </c>
      <c r="AU464" s="243" t="s">
        <v>86</v>
      </c>
      <c r="AV464" s="13" t="s">
        <v>86</v>
      </c>
      <c r="AW464" s="13" t="s">
        <v>32</v>
      </c>
      <c r="AX464" s="13" t="s">
        <v>76</v>
      </c>
      <c r="AY464" s="243" t="s">
        <v>175</v>
      </c>
    </row>
    <row r="465" s="13" customFormat="1">
      <c r="A465" s="13"/>
      <c r="B465" s="232"/>
      <c r="C465" s="233"/>
      <c r="D465" s="234" t="s">
        <v>184</v>
      </c>
      <c r="E465" s="235" t="s">
        <v>1</v>
      </c>
      <c r="F465" s="236" t="s">
        <v>661</v>
      </c>
      <c r="G465" s="233"/>
      <c r="H465" s="237">
        <v>6060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184</v>
      </c>
      <c r="AU465" s="243" t="s">
        <v>86</v>
      </c>
      <c r="AV465" s="13" t="s">
        <v>86</v>
      </c>
      <c r="AW465" s="13" t="s">
        <v>32</v>
      </c>
      <c r="AX465" s="13" t="s">
        <v>76</v>
      </c>
      <c r="AY465" s="243" t="s">
        <v>175</v>
      </c>
    </row>
    <row r="466" s="13" customFormat="1">
      <c r="A466" s="13"/>
      <c r="B466" s="232"/>
      <c r="C466" s="233"/>
      <c r="D466" s="234" t="s">
        <v>184</v>
      </c>
      <c r="E466" s="235" t="s">
        <v>1</v>
      </c>
      <c r="F466" s="236" t="s">
        <v>662</v>
      </c>
      <c r="G466" s="233"/>
      <c r="H466" s="237">
        <v>5913.6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184</v>
      </c>
      <c r="AU466" s="243" t="s">
        <v>86</v>
      </c>
      <c r="AV466" s="13" t="s">
        <v>86</v>
      </c>
      <c r="AW466" s="13" t="s">
        <v>32</v>
      </c>
      <c r="AX466" s="13" t="s">
        <v>76</v>
      </c>
      <c r="AY466" s="243" t="s">
        <v>175</v>
      </c>
    </row>
    <row r="467" s="13" customFormat="1">
      <c r="A467" s="13"/>
      <c r="B467" s="232"/>
      <c r="C467" s="233"/>
      <c r="D467" s="234" t="s">
        <v>184</v>
      </c>
      <c r="E467" s="235" t="s">
        <v>1</v>
      </c>
      <c r="F467" s="236" t="s">
        <v>663</v>
      </c>
      <c r="G467" s="233"/>
      <c r="H467" s="237">
        <v>1548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184</v>
      </c>
      <c r="AU467" s="243" t="s">
        <v>86</v>
      </c>
      <c r="AV467" s="13" t="s">
        <v>86</v>
      </c>
      <c r="AW467" s="13" t="s">
        <v>32</v>
      </c>
      <c r="AX467" s="13" t="s">
        <v>76</v>
      </c>
      <c r="AY467" s="243" t="s">
        <v>175</v>
      </c>
    </row>
    <row r="468" s="15" customFormat="1">
      <c r="A468" s="15"/>
      <c r="B468" s="254"/>
      <c r="C468" s="255"/>
      <c r="D468" s="234" t="s">
        <v>184</v>
      </c>
      <c r="E468" s="256" t="s">
        <v>1</v>
      </c>
      <c r="F468" s="257" t="s">
        <v>201</v>
      </c>
      <c r="G468" s="255"/>
      <c r="H468" s="258">
        <v>32444.4</v>
      </c>
      <c r="I468" s="259"/>
      <c r="J468" s="255"/>
      <c r="K468" s="255"/>
      <c r="L468" s="260"/>
      <c r="M468" s="261"/>
      <c r="N468" s="262"/>
      <c r="O468" s="262"/>
      <c r="P468" s="262"/>
      <c r="Q468" s="262"/>
      <c r="R468" s="262"/>
      <c r="S468" s="262"/>
      <c r="T468" s="263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64" t="s">
        <v>184</v>
      </c>
      <c r="AU468" s="264" t="s">
        <v>86</v>
      </c>
      <c r="AV468" s="15" t="s">
        <v>182</v>
      </c>
      <c r="AW468" s="15" t="s">
        <v>32</v>
      </c>
      <c r="AX468" s="15" t="s">
        <v>84</v>
      </c>
      <c r="AY468" s="264" t="s">
        <v>175</v>
      </c>
    </row>
    <row r="469" s="2" customFormat="1" ht="24.15" customHeight="1">
      <c r="A469" s="39"/>
      <c r="B469" s="40"/>
      <c r="C469" s="219" t="s">
        <v>664</v>
      </c>
      <c r="D469" s="219" t="s">
        <v>177</v>
      </c>
      <c r="E469" s="220" t="s">
        <v>665</v>
      </c>
      <c r="F469" s="221" t="s">
        <v>666</v>
      </c>
      <c r="G469" s="222" t="s">
        <v>180</v>
      </c>
      <c r="H469" s="223">
        <v>142.844</v>
      </c>
      <c r="I469" s="224"/>
      <c r="J469" s="225">
        <f>ROUND(I469*H469,2)</f>
        <v>0</v>
      </c>
      <c r="K469" s="221" t="s">
        <v>181</v>
      </c>
      <c r="L469" s="45"/>
      <c r="M469" s="226" t="s">
        <v>1</v>
      </c>
      <c r="N469" s="227" t="s">
        <v>41</v>
      </c>
      <c r="O469" s="92"/>
      <c r="P469" s="228">
        <f>O469*H469</f>
        <v>0</v>
      </c>
      <c r="Q469" s="228">
        <v>0.00735</v>
      </c>
      <c r="R469" s="228">
        <f>Q469*H469</f>
        <v>1.0499033999999998</v>
      </c>
      <c r="S469" s="228">
        <v>0</v>
      </c>
      <c r="T469" s="229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30" t="s">
        <v>182</v>
      </c>
      <c r="AT469" s="230" t="s">
        <v>177</v>
      </c>
      <c r="AU469" s="230" t="s">
        <v>86</v>
      </c>
      <c r="AY469" s="18" t="s">
        <v>175</v>
      </c>
      <c r="BE469" s="231">
        <f>IF(N469="základní",J469,0)</f>
        <v>0</v>
      </c>
      <c r="BF469" s="231">
        <f>IF(N469="snížená",J469,0)</f>
        <v>0</v>
      </c>
      <c r="BG469" s="231">
        <f>IF(N469="zákl. přenesená",J469,0)</f>
        <v>0</v>
      </c>
      <c r="BH469" s="231">
        <f>IF(N469="sníž. přenesená",J469,0)</f>
        <v>0</v>
      </c>
      <c r="BI469" s="231">
        <f>IF(N469="nulová",J469,0)</f>
        <v>0</v>
      </c>
      <c r="BJ469" s="18" t="s">
        <v>84</v>
      </c>
      <c r="BK469" s="231">
        <f>ROUND(I469*H469,2)</f>
        <v>0</v>
      </c>
      <c r="BL469" s="18" t="s">
        <v>182</v>
      </c>
      <c r="BM469" s="230" t="s">
        <v>667</v>
      </c>
    </row>
    <row r="470" s="14" customFormat="1">
      <c r="A470" s="14"/>
      <c r="B470" s="244"/>
      <c r="C470" s="245"/>
      <c r="D470" s="234" t="s">
        <v>184</v>
      </c>
      <c r="E470" s="246" t="s">
        <v>1</v>
      </c>
      <c r="F470" s="247" t="s">
        <v>668</v>
      </c>
      <c r="G470" s="245"/>
      <c r="H470" s="246" t="s">
        <v>1</v>
      </c>
      <c r="I470" s="248"/>
      <c r="J470" s="245"/>
      <c r="K470" s="245"/>
      <c r="L470" s="249"/>
      <c r="M470" s="250"/>
      <c r="N470" s="251"/>
      <c r="O470" s="251"/>
      <c r="P470" s="251"/>
      <c r="Q470" s="251"/>
      <c r="R470" s="251"/>
      <c r="S470" s="251"/>
      <c r="T470" s="252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3" t="s">
        <v>184</v>
      </c>
      <c r="AU470" s="253" t="s">
        <v>86</v>
      </c>
      <c r="AV470" s="14" t="s">
        <v>84</v>
      </c>
      <c r="AW470" s="14" t="s">
        <v>32</v>
      </c>
      <c r="AX470" s="14" t="s">
        <v>76</v>
      </c>
      <c r="AY470" s="253" t="s">
        <v>175</v>
      </c>
    </row>
    <row r="471" s="13" customFormat="1">
      <c r="A471" s="13"/>
      <c r="B471" s="232"/>
      <c r="C471" s="233"/>
      <c r="D471" s="234" t="s">
        <v>184</v>
      </c>
      <c r="E471" s="235" t="s">
        <v>1</v>
      </c>
      <c r="F471" s="236" t="s">
        <v>669</v>
      </c>
      <c r="G471" s="233"/>
      <c r="H471" s="237">
        <v>34.844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184</v>
      </c>
      <c r="AU471" s="243" t="s">
        <v>86</v>
      </c>
      <c r="AV471" s="13" t="s">
        <v>86</v>
      </c>
      <c r="AW471" s="13" t="s">
        <v>32</v>
      </c>
      <c r="AX471" s="13" t="s">
        <v>76</v>
      </c>
      <c r="AY471" s="243" t="s">
        <v>175</v>
      </c>
    </row>
    <row r="472" s="13" customFormat="1">
      <c r="A472" s="13"/>
      <c r="B472" s="232"/>
      <c r="C472" s="233"/>
      <c r="D472" s="234" t="s">
        <v>184</v>
      </c>
      <c r="E472" s="235" t="s">
        <v>1</v>
      </c>
      <c r="F472" s="236" t="s">
        <v>670</v>
      </c>
      <c r="G472" s="233"/>
      <c r="H472" s="237">
        <v>43.5</v>
      </c>
      <c r="I472" s="238"/>
      <c r="J472" s="233"/>
      <c r="K472" s="233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184</v>
      </c>
      <c r="AU472" s="243" t="s">
        <v>86</v>
      </c>
      <c r="AV472" s="13" t="s">
        <v>86</v>
      </c>
      <c r="AW472" s="13" t="s">
        <v>32</v>
      </c>
      <c r="AX472" s="13" t="s">
        <v>76</v>
      </c>
      <c r="AY472" s="243" t="s">
        <v>175</v>
      </c>
    </row>
    <row r="473" s="13" customFormat="1">
      <c r="A473" s="13"/>
      <c r="B473" s="232"/>
      <c r="C473" s="233"/>
      <c r="D473" s="234" t="s">
        <v>184</v>
      </c>
      <c r="E473" s="235" t="s">
        <v>1</v>
      </c>
      <c r="F473" s="236" t="s">
        <v>671</v>
      </c>
      <c r="G473" s="233"/>
      <c r="H473" s="237">
        <v>64.5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184</v>
      </c>
      <c r="AU473" s="243" t="s">
        <v>86</v>
      </c>
      <c r="AV473" s="13" t="s">
        <v>86</v>
      </c>
      <c r="AW473" s="13" t="s">
        <v>32</v>
      </c>
      <c r="AX473" s="13" t="s">
        <v>76</v>
      </c>
      <c r="AY473" s="243" t="s">
        <v>175</v>
      </c>
    </row>
    <row r="474" s="15" customFormat="1">
      <c r="A474" s="15"/>
      <c r="B474" s="254"/>
      <c r="C474" s="255"/>
      <c r="D474" s="234" t="s">
        <v>184</v>
      </c>
      <c r="E474" s="256" t="s">
        <v>1</v>
      </c>
      <c r="F474" s="257" t="s">
        <v>201</v>
      </c>
      <c r="G474" s="255"/>
      <c r="H474" s="258">
        <v>142.844</v>
      </c>
      <c r="I474" s="259"/>
      <c r="J474" s="255"/>
      <c r="K474" s="255"/>
      <c r="L474" s="260"/>
      <c r="M474" s="261"/>
      <c r="N474" s="262"/>
      <c r="O474" s="262"/>
      <c r="P474" s="262"/>
      <c r="Q474" s="262"/>
      <c r="R474" s="262"/>
      <c r="S474" s="262"/>
      <c r="T474" s="263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64" t="s">
        <v>184</v>
      </c>
      <c r="AU474" s="264" t="s">
        <v>86</v>
      </c>
      <c r="AV474" s="15" t="s">
        <v>182</v>
      </c>
      <c r="AW474" s="15" t="s">
        <v>32</v>
      </c>
      <c r="AX474" s="15" t="s">
        <v>84</v>
      </c>
      <c r="AY474" s="264" t="s">
        <v>175</v>
      </c>
    </row>
    <row r="475" s="2" customFormat="1" ht="24.15" customHeight="1">
      <c r="A475" s="39"/>
      <c r="B475" s="40"/>
      <c r="C475" s="219" t="s">
        <v>672</v>
      </c>
      <c r="D475" s="219" t="s">
        <v>177</v>
      </c>
      <c r="E475" s="220" t="s">
        <v>673</v>
      </c>
      <c r="F475" s="221" t="s">
        <v>674</v>
      </c>
      <c r="G475" s="222" t="s">
        <v>180</v>
      </c>
      <c r="H475" s="223">
        <v>142.844</v>
      </c>
      <c r="I475" s="224"/>
      <c r="J475" s="225">
        <f>ROUND(I475*H475,2)</f>
        <v>0</v>
      </c>
      <c r="K475" s="221" t="s">
        <v>181</v>
      </c>
      <c r="L475" s="45"/>
      <c r="M475" s="226" t="s">
        <v>1</v>
      </c>
      <c r="N475" s="227" t="s">
        <v>41</v>
      </c>
      <c r="O475" s="92"/>
      <c r="P475" s="228">
        <f>O475*H475</f>
        <v>0</v>
      </c>
      <c r="Q475" s="228">
        <v>0.01838</v>
      </c>
      <c r="R475" s="228">
        <f>Q475*H475</f>
        <v>2.62547272</v>
      </c>
      <c r="S475" s="228">
        <v>0</v>
      </c>
      <c r="T475" s="229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30" t="s">
        <v>182</v>
      </c>
      <c r="AT475" s="230" t="s">
        <v>177</v>
      </c>
      <c r="AU475" s="230" t="s">
        <v>86</v>
      </c>
      <c r="AY475" s="18" t="s">
        <v>175</v>
      </c>
      <c r="BE475" s="231">
        <f>IF(N475="základní",J475,0)</f>
        <v>0</v>
      </c>
      <c r="BF475" s="231">
        <f>IF(N475="snížená",J475,0)</f>
        <v>0</v>
      </c>
      <c r="BG475" s="231">
        <f>IF(N475="zákl. přenesená",J475,0)</f>
        <v>0</v>
      </c>
      <c r="BH475" s="231">
        <f>IF(N475="sníž. přenesená",J475,0)</f>
        <v>0</v>
      </c>
      <c r="BI475" s="231">
        <f>IF(N475="nulová",J475,0)</f>
        <v>0</v>
      </c>
      <c r="BJ475" s="18" t="s">
        <v>84</v>
      </c>
      <c r="BK475" s="231">
        <f>ROUND(I475*H475,2)</f>
        <v>0</v>
      </c>
      <c r="BL475" s="18" t="s">
        <v>182</v>
      </c>
      <c r="BM475" s="230" t="s">
        <v>675</v>
      </c>
    </row>
    <row r="476" s="14" customFormat="1">
      <c r="A476" s="14"/>
      <c r="B476" s="244"/>
      <c r="C476" s="245"/>
      <c r="D476" s="234" t="s">
        <v>184</v>
      </c>
      <c r="E476" s="246" t="s">
        <v>1</v>
      </c>
      <c r="F476" s="247" t="s">
        <v>668</v>
      </c>
      <c r="G476" s="245"/>
      <c r="H476" s="246" t="s">
        <v>1</v>
      </c>
      <c r="I476" s="248"/>
      <c r="J476" s="245"/>
      <c r="K476" s="245"/>
      <c r="L476" s="249"/>
      <c r="M476" s="250"/>
      <c r="N476" s="251"/>
      <c r="O476" s="251"/>
      <c r="P476" s="251"/>
      <c r="Q476" s="251"/>
      <c r="R476" s="251"/>
      <c r="S476" s="251"/>
      <c r="T476" s="252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3" t="s">
        <v>184</v>
      </c>
      <c r="AU476" s="253" t="s">
        <v>86</v>
      </c>
      <c r="AV476" s="14" t="s">
        <v>84</v>
      </c>
      <c r="AW476" s="14" t="s">
        <v>32</v>
      </c>
      <c r="AX476" s="14" t="s">
        <v>76</v>
      </c>
      <c r="AY476" s="253" t="s">
        <v>175</v>
      </c>
    </row>
    <row r="477" s="13" customFormat="1">
      <c r="A477" s="13"/>
      <c r="B477" s="232"/>
      <c r="C477" s="233"/>
      <c r="D477" s="234" t="s">
        <v>184</v>
      </c>
      <c r="E477" s="235" t="s">
        <v>1</v>
      </c>
      <c r="F477" s="236" t="s">
        <v>669</v>
      </c>
      <c r="G477" s="233"/>
      <c r="H477" s="237">
        <v>34.844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184</v>
      </c>
      <c r="AU477" s="243" t="s">
        <v>86</v>
      </c>
      <c r="AV477" s="13" t="s">
        <v>86</v>
      </c>
      <c r="AW477" s="13" t="s">
        <v>32</v>
      </c>
      <c r="AX477" s="13" t="s">
        <v>76</v>
      </c>
      <c r="AY477" s="243" t="s">
        <v>175</v>
      </c>
    </row>
    <row r="478" s="13" customFormat="1">
      <c r="A478" s="13"/>
      <c r="B478" s="232"/>
      <c r="C478" s="233"/>
      <c r="D478" s="234" t="s">
        <v>184</v>
      </c>
      <c r="E478" s="235" t="s">
        <v>1</v>
      </c>
      <c r="F478" s="236" t="s">
        <v>670</v>
      </c>
      <c r="G478" s="233"/>
      <c r="H478" s="237">
        <v>43.5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184</v>
      </c>
      <c r="AU478" s="243" t="s">
        <v>86</v>
      </c>
      <c r="AV478" s="13" t="s">
        <v>86</v>
      </c>
      <c r="AW478" s="13" t="s">
        <v>32</v>
      </c>
      <c r="AX478" s="13" t="s">
        <v>76</v>
      </c>
      <c r="AY478" s="243" t="s">
        <v>175</v>
      </c>
    </row>
    <row r="479" s="13" customFormat="1">
      <c r="A479" s="13"/>
      <c r="B479" s="232"/>
      <c r="C479" s="233"/>
      <c r="D479" s="234" t="s">
        <v>184</v>
      </c>
      <c r="E479" s="235" t="s">
        <v>1</v>
      </c>
      <c r="F479" s="236" t="s">
        <v>671</v>
      </c>
      <c r="G479" s="233"/>
      <c r="H479" s="237">
        <v>64.5</v>
      </c>
      <c r="I479" s="238"/>
      <c r="J479" s="233"/>
      <c r="K479" s="233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184</v>
      </c>
      <c r="AU479" s="243" t="s">
        <v>86</v>
      </c>
      <c r="AV479" s="13" t="s">
        <v>86</v>
      </c>
      <c r="AW479" s="13" t="s">
        <v>32</v>
      </c>
      <c r="AX479" s="13" t="s">
        <v>76</v>
      </c>
      <c r="AY479" s="243" t="s">
        <v>175</v>
      </c>
    </row>
    <row r="480" s="15" customFormat="1">
      <c r="A480" s="15"/>
      <c r="B480" s="254"/>
      <c r="C480" s="255"/>
      <c r="D480" s="234" t="s">
        <v>184</v>
      </c>
      <c r="E480" s="256" t="s">
        <v>1</v>
      </c>
      <c r="F480" s="257" t="s">
        <v>201</v>
      </c>
      <c r="G480" s="255"/>
      <c r="H480" s="258">
        <v>142.844</v>
      </c>
      <c r="I480" s="259"/>
      <c r="J480" s="255"/>
      <c r="K480" s="255"/>
      <c r="L480" s="260"/>
      <c r="M480" s="261"/>
      <c r="N480" s="262"/>
      <c r="O480" s="262"/>
      <c r="P480" s="262"/>
      <c r="Q480" s="262"/>
      <c r="R480" s="262"/>
      <c r="S480" s="262"/>
      <c r="T480" s="263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T480" s="264" t="s">
        <v>184</v>
      </c>
      <c r="AU480" s="264" t="s">
        <v>86</v>
      </c>
      <c r="AV480" s="15" t="s">
        <v>182</v>
      </c>
      <c r="AW480" s="15" t="s">
        <v>32</v>
      </c>
      <c r="AX480" s="15" t="s">
        <v>84</v>
      </c>
      <c r="AY480" s="264" t="s">
        <v>175</v>
      </c>
    </row>
    <row r="481" s="2" customFormat="1" ht="24.15" customHeight="1">
      <c r="A481" s="39"/>
      <c r="B481" s="40"/>
      <c r="C481" s="219" t="s">
        <v>676</v>
      </c>
      <c r="D481" s="219" t="s">
        <v>177</v>
      </c>
      <c r="E481" s="220" t="s">
        <v>677</v>
      </c>
      <c r="F481" s="221" t="s">
        <v>678</v>
      </c>
      <c r="G481" s="222" t="s">
        <v>180</v>
      </c>
      <c r="H481" s="223">
        <v>250</v>
      </c>
      <c r="I481" s="224"/>
      <c r="J481" s="225">
        <f>ROUND(I481*H481,2)</f>
        <v>0</v>
      </c>
      <c r="K481" s="221" t="s">
        <v>181</v>
      </c>
      <c r="L481" s="45"/>
      <c r="M481" s="226" t="s">
        <v>1</v>
      </c>
      <c r="N481" s="227" t="s">
        <v>41</v>
      </c>
      <c r="O481" s="92"/>
      <c r="P481" s="228">
        <f>O481*H481</f>
        <v>0</v>
      </c>
      <c r="Q481" s="228">
        <v>0.00735</v>
      </c>
      <c r="R481" s="228">
        <f>Q481*H481</f>
        <v>1.8375</v>
      </c>
      <c r="S481" s="228">
        <v>0</v>
      </c>
      <c r="T481" s="229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30" t="s">
        <v>182</v>
      </c>
      <c r="AT481" s="230" t="s">
        <v>177</v>
      </c>
      <c r="AU481" s="230" t="s">
        <v>86</v>
      </c>
      <c r="AY481" s="18" t="s">
        <v>175</v>
      </c>
      <c r="BE481" s="231">
        <f>IF(N481="základní",J481,0)</f>
        <v>0</v>
      </c>
      <c r="BF481" s="231">
        <f>IF(N481="snížená",J481,0)</f>
        <v>0</v>
      </c>
      <c r="BG481" s="231">
        <f>IF(N481="zákl. přenesená",J481,0)</f>
        <v>0</v>
      </c>
      <c r="BH481" s="231">
        <f>IF(N481="sníž. přenesená",J481,0)</f>
        <v>0</v>
      </c>
      <c r="BI481" s="231">
        <f>IF(N481="nulová",J481,0)</f>
        <v>0</v>
      </c>
      <c r="BJ481" s="18" t="s">
        <v>84</v>
      </c>
      <c r="BK481" s="231">
        <f>ROUND(I481*H481,2)</f>
        <v>0</v>
      </c>
      <c r="BL481" s="18" t="s">
        <v>182</v>
      </c>
      <c r="BM481" s="230" t="s">
        <v>679</v>
      </c>
    </row>
    <row r="482" s="13" customFormat="1">
      <c r="A482" s="13"/>
      <c r="B482" s="232"/>
      <c r="C482" s="233"/>
      <c r="D482" s="234" t="s">
        <v>184</v>
      </c>
      <c r="E482" s="235" t="s">
        <v>1</v>
      </c>
      <c r="F482" s="236" t="s">
        <v>680</v>
      </c>
      <c r="G482" s="233"/>
      <c r="H482" s="237">
        <v>250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184</v>
      </c>
      <c r="AU482" s="243" t="s">
        <v>86</v>
      </c>
      <c r="AV482" s="13" t="s">
        <v>86</v>
      </c>
      <c r="AW482" s="13" t="s">
        <v>32</v>
      </c>
      <c r="AX482" s="13" t="s">
        <v>84</v>
      </c>
      <c r="AY482" s="243" t="s">
        <v>175</v>
      </c>
    </row>
    <row r="483" s="2" customFormat="1" ht="24.15" customHeight="1">
      <c r="A483" s="39"/>
      <c r="B483" s="40"/>
      <c r="C483" s="219" t="s">
        <v>681</v>
      </c>
      <c r="D483" s="219" t="s">
        <v>177</v>
      </c>
      <c r="E483" s="220" t="s">
        <v>682</v>
      </c>
      <c r="F483" s="221" t="s">
        <v>683</v>
      </c>
      <c r="G483" s="222" t="s">
        <v>180</v>
      </c>
      <c r="H483" s="223">
        <v>250</v>
      </c>
      <c r="I483" s="224"/>
      <c r="J483" s="225">
        <f>ROUND(I483*H483,2)</f>
        <v>0</v>
      </c>
      <c r="K483" s="221" t="s">
        <v>181</v>
      </c>
      <c r="L483" s="45"/>
      <c r="M483" s="226" t="s">
        <v>1</v>
      </c>
      <c r="N483" s="227" t="s">
        <v>41</v>
      </c>
      <c r="O483" s="92"/>
      <c r="P483" s="228">
        <f>O483*H483</f>
        <v>0</v>
      </c>
      <c r="Q483" s="228">
        <v>0.01838</v>
      </c>
      <c r="R483" s="228">
        <f>Q483*H483</f>
        <v>4.595</v>
      </c>
      <c r="S483" s="228">
        <v>0</v>
      </c>
      <c r="T483" s="229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30" t="s">
        <v>182</v>
      </c>
      <c r="AT483" s="230" t="s">
        <v>177</v>
      </c>
      <c r="AU483" s="230" t="s">
        <v>86</v>
      </c>
      <c r="AY483" s="18" t="s">
        <v>175</v>
      </c>
      <c r="BE483" s="231">
        <f>IF(N483="základní",J483,0)</f>
        <v>0</v>
      </c>
      <c r="BF483" s="231">
        <f>IF(N483="snížená",J483,0)</f>
        <v>0</v>
      </c>
      <c r="BG483" s="231">
        <f>IF(N483="zákl. přenesená",J483,0)</f>
        <v>0</v>
      </c>
      <c r="BH483" s="231">
        <f>IF(N483="sníž. přenesená",J483,0)</f>
        <v>0</v>
      </c>
      <c r="BI483" s="231">
        <f>IF(N483="nulová",J483,0)</f>
        <v>0</v>
      </c>
      <c r="BJ483" s="18" t="s">
        <v>84</v>
      </c>
      <c r="BK483" s="231">
        <f>ROUND(I483*H483,2)</f>
        <v>0</v>
      </c>
      <c r="BL483" s="18" t="s">
        <v>182</v>
      </c>
      <c r="BM483" s="230" t="s">
        <v>684</v>
      </c>
    </row>
    <row r="484" s="13" customFormat="1">
      <c r="A484" s="13"/>
      <c r="B484" s="232"/>
      <c r="C484" s="233"/>
      <c r="D484" s="234" t="s">
        <v>184</v>
      </c>
      <c r="E484" s="235" t="s">
        <v>1</v>
      </c>
      <c r="F484" s="236" t="s">
        <v>680</v>
      </c>
      <c r="G484" s="233"/>
      <c r="H484" s="237">
        <v>250</v>
      </c>
      <c r="I484" s="238"/>
      <c r="J484" s="233"/>
      <c r="K484" s="233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184</v>
      </c>
      <c r="AU484" s="243" t="s">
        <v>86</v>
      </c>
      <c r="AV484" s="13" t="s">
        <v>86</v>
      </c>
      <c r="AW484" s="13" t="s">
        <v>32</v>
      </c>
      <c r="AX484" s="13" t="s">
        <v>84</v>
      </c>
      <c r="AY484" s="243" t="s">
        <v>175</v>
      </c>
    </row>
    <row r="485" s="2" customFormat="1" ht="16.5" customHeight="1">
      <c r="A485" s="39"/>
      <c r="B485" s="40"/>
      <c r="C485" s="219" t="s">
        <v>685</v>
      </c>
      <c r="D485" s="219" t="s">
        <v>177</v>
      </c>
      <c r="E485" s="220" t="s">
        <v>686</v>
      </c>
      <c r="F485" s="221" t="s">
        <v>687</v>
      </c>
      <c r="G485" s="222" t="s">
        <v>180</v>
      </c>
      <c r="H485" s="223">
        <v>312.14</v>
      </c>
      <c r="I485" s="224"/>
      <c r="J485" s="225">
        <f>ROUND(I485*H485,2)</f>
        <v>0</v>
      </c>
      <c r="K485" s="221" t="s">
        <v>688</v>
      </c>
      <c r="L485" s="45"/>
      <c r="M485" s="226" t="s">
        <v>1</v>
      </c>
      <c r="N485" s="227" t="s">
        <v>41</v>
      </c>
      <c r="O485" s="92"/>
      <c r="P485" s="228">
        <f>O485*H485</f>
        <v>0</v>
      </c>
      <c r="Q485" s="228">
        <v>9E-05</v>
      </c>
      <c r="R485" s="228">
        <f>Q485*H485</f>
        <v>0.0280926</v>
      </c>
      <c r="S485" s="228">
        <v>6E-05</v>
      </c>
      <c r="T485" s="229">
        <f>S485*H485</f>
        <v>0.0187284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30" t="s">
        <v>182</v>
      </c>
      <c r="AT485" s="230" t="s">
        <v>177</v>
      </c>
      <c r="AU485" s="230" t="s">
        <v>86</v>
      </c>
      <c r="AY485" s="18" t="s">
        <v>175</v>
      </c>
      <c r="BE485" s="231">
        <f>IF(N485="základní",J485,0)</f>
        <v>0</v>
      </c>
      <c r="BF485" s="231">
        <f>IF(N485="snížená",J485,0)</f>
        <v>0</v>
      </c>
      <c r="BG485" s="231">
        <f>IF(N485="zákl. přenesená",J485,0)</f>
        <v>0</v>
      </c>
      <c r="BH485" s="231">
        <f>IF(N485="sníž. přenesená",J485,0)</f>
        <v>0</v>
      </c>
      <c r="BI485" s="231">
        <f>IF(N485="nulová",J485,0)</f>
        <v>0</v>
      </c>
      <c r="BJ485" s="18" t="s">
        <v>84</v>
      </c>
      <c r="BK485" s="231">
        <f>ROUND(I485*H485,2)</f>
        <v>0</v>
      </c>
      <c r="BL485" s="18" t="s">
        <v>182</v>
      </c>
      <c r="BM485" s="230" t="s">
        <v>689</v>
      </c>
    </row>
    <row r="486" s="13" customFormat="1">
      <c r="A486" s="13"/>
      <c r="B486" s="232"/>
      <c r="C486" s="233"/>
      <c r="D486" s="234" t="s">
        <v>184</v>
      </c>
      <c r="E486" s="235" t="s">
        <v>1</v>
      </c>
      <c r="F486" s="236" t="s">
        <v>690</v>
      </c>
      <c r="G486" s="233"/>
      <c r="H486" s="237">
        <v>141.46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184</v>
      </c>
      <c r="AU486" s="243" t="s">
        <v>86</v>
      </c>
      <c r="AV486" s="13" t="s">
        <v>86</v>
      </c>
      <c r="AW486" s="13" t="s">
        <v>32</v>
      </c>
      <c r="AX486" s="13" t="s">
        <v>76</v>
      </c>
      <c r="AY486" s="243" t="s">
        <v>175</v>
      </c>
    </row>
    <row r="487" s="13" customFormat="1">
      <c r="A487" s="13"/>
      <c r="B487" s="232"/>
      <c r="C487" s="233"/>
      <c r="D487" s="234" t="s">
        <v>184</v>
      </c>
      <c r="E487" s="235" t="s">
        <v>1</v>
      </c>
      <c r="F487" s="236" t="s">
        <v>691</v>
      </c>
      <c r="G487" s="233"/>
      <c r="H487" s="237">
        <v>170.68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184</v>
      </c>
      <c r="AU487" s="243" t="s">
        <v>86</v>
      </c>
      <c r="AV487" s="13" t="s">
        <v>86</v>
      </c>
      <c r="AW487" s="13" t="s">
        <v>32</v>
      </c>
      <c r="AX487" s="13" t="s">
        <v>76</v>
      </c>
      <c r="AY487" s="243" t="s">
        <v>175</v>
      </c>
    </row>
    <row r="488" s="15" customFormat="1">
      <c r="A488" s="15"/>
      <c r="B488" s="254"/>
      <c r="C488" s="255"/>
      <c r="D488" s="234" t="s">
        <v>184</v>
      </c>
      <c r="E488" s="256" t="s">
        <v>1</v>
      </c>
      <c r="F488" s="257" t="s">
        <v>201</v>
      </c>
      <c r="G488" s="255"/>
      <c r="H488" s="258">
        <v>312.14</v>
      </c>
      <c r="I488" s="259"/>
      <c r="J488" s="255"/>
      <c r="K488" s="255"/>
      <c r="L488" s="260"/>
      <c r="M488" s="261"/>
      <c r="N488" s="262"/>
      <c r="O488" s="262"/>
      <c r="P488" s="262"/>
      <c r="Q488" s="262"/>
      <c r="R488" s="262"/>
      <c r="S488" s="262"/>
      <c r="T488" s="263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64" t="s">
        <v>184</v>
      </c>
      <c r="AU488" s="264" t="s">
        <v>86</v>
      </c>
      <c r="AV488" s="15" t="s">
        <v>182</v>
      </c>
      <c r="AW488" s="15" t="s">
        <v>32</v>
      </c>
      <c r="AX488" s="15" t="s">
        <v>84</v>
      </c>
      <c r="AY488" s="264" t="s">
        <v>175</v>
      </c>
    </row>
    <row r="489" s="2" customFormat="1" ht="24.15" customHeight="1">
      <c r="A489" s="39"/>
      <c r="B489" s="40"/>
      <c r="C489" s="219" t="s">
        <v>692</v>
      </c>
      <c r="D489" s="219" t="s">
        <v>177</v>
      </c>
      <c r="E489" s="220" t="s">
        <v>693</v>
      </c>
      <c r="F489" s="221" t="s">
        <v>694</v>
      </c>
      <c r="G489" s="222" t="s">
        <v>180</v>
      </c>
      <c r="H489" s="223">
        <v>116</v>
      </c>
      <c r="I489" s="224"/>
      <c r="J489" s="225">
        <f>ROUND(I489*H489,2)</f>
        <v>0</v>
      </c>
      <c r="K489" s="221" t="s">
        <v>181</v>
      </c>
      <c r="L489" s="45"/>
      <c r="M489" s="226" t="s">
        <v>1</v>
      </c>
      <c r="N489" s="227" t="s">
        <v>41</v>
      </c>
      <c r="O489" s="92"/>
      <c r="P489" s="228">
        <f>O489*H489</f>
        <v>0</v>
      </c>
      <c r="Q489" s="228">
        <v>0.00735</v>
      </c>
      <c r="R489" s="228">
        <f>Q489*H489</f>
        <v>0.8526</v>
      </c>
      <c r="S489" s="228">
        <v>0</v>
      </c>
      <c r="T489" s="229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30" t="s">
        <v>182</v>
      </c>
      <c r="AT489" s="230" t="s">
        <v>177</v>
      </c>
      <c r="AU489" s="230" t="s">
        <v>86</v>
      </c>
      <c r="AY489" s="18" t="s">
        <v>175</v>
      </c>
      <c r="BE489" s="231">
        <f>IF(N489="základní",J489,0)</f>
        <v>0</v>
      </c>
      <c r="BF489" s="231">
        <f>IF(N489="snížená",J489,0)</f>
        <v>0</v>
      </c>
      <c r="BG489" s="231">
        <f>IF(N489="zákl. přenesená",J489,0)</f>
        <v>0</v>
      </c>
      <c r="BH489" s="231">
        <f>IF(N489="sníž. přenesená",J489,0)</f>
        <v>0</v>
      </c>
      <c r="BI489" s="231">
        <f>IF(N489="nulová",J489,0)</f>
        <v>0</v>
      </c>
      <c r="BJ489" s="18" t="s">
        <v>84</v>
      </c>
      <c r="BK489" s="231">
        <f>ROUND(I489*H489,2)</f>
        <v>0</v>
      </c>
      <c r="BL489" s="18" t="s">
        <v>182</v>
      </c>
      <c r="BM489" s="230" t="s">
        <v>695</v>
      </c>
    </row>
    <row r="490" s="13" customFormat="1">
      <c r="A490" s="13"/>
      <c r="B490" s="232"/>
      <c r="C490" s="233"/>
      <c r="D490" s="234" t="s">
        <v>184</v>
      </c>
      <c r="E490" s="235" t="s">
        <v>1</v>
      </c>
      <c r="F490" s="236" t="s">
        <v>696</v>
      </c>
      <c r="G490" s="233"/>
      <c r="H490" s="237">
        <v>116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184</v>
      </c>
      <c r="AU490" s="243" t="s">
        <v>86</v>
      </c>
      <c r="AV490" s="13" t="s">
        <v>86</v>
      </c>
      <c r="AW490" s="13" t="s">
        <v>32</v>
      </c>
      <c r="AX490" s="13" t="s">
        <v>84</v>
      </c>
      <c r="AY490" s="243" t="s">
        <v>175</v>
      </c>
    </row>
    <row r="491" s="2" customFormat="1" ht="44.25" customHeight="1">
      <c r="A491" s="39"/>
      <c r="B491" s="40"/>
      <c r="C491" s="219" t="s">
        <v>697</v>
      </c>
      <c r="D491" s="219" t="s">
        <v>177</v>
      </c>
      <c r="E491" s="220" t="s">
        <v>698</v>
      </c>
      <c r="F491" s="221" t="s">
        <v>699</v>
      </c>
      <c r="G491" s="222" t="s">
        <v>180</v>
      </c>
      <c r="H491" s="223">
        <v>116</v>
      </c>
      <c r="I491" s="224"/>
      <c r="J491" s="225">
        <f>ROUND(I491*H491,2)</f>
        <v>0</v>
      </c>
      <c r="K491" s="221" t="s">
        <v>181</v>
      </c>
      <c r="L491" s="45"/>
      <c r="M491" s="226" t="s">
        <v>1</v>
      </c>
      <c r="N491" s="227" t="s">
        <v>41</v>
      </c>
      <c r="O491" s="92"/>
      <c r="P491" s="228">
        <f>O491*H491</f>
        <v>0</v>
      </c>
      <c r="Q491" s="228">
        <v>0.00852</v>
      </c>
      <c r="R491" s="228">
        <f>Q491*H491</f>
        <v>0.98832</v>
      </c>
      <c r="S491" s="228">
        <v>0</v>
      </c>
      <c r="T491" s="229">
        <f>S491*H491</f>
        <v>0</v>
      </c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R491" s="230" t="s">
        <v>182</v>
      </c>
      <c r="AT491" s="230" t="s">
        <v>177</v>
      </c>
      <c r="AU491" s="230" t="s">
        <v>86</v>
      </c>
      <c r="AY491" s="18" t="s">
        <v>175</v>
      </c>
      <c r="BE491" s="231">
        <f>IF(N491="základní",J491,0)</f>
        <v>0</v>
      </c>
      <c r="BF491" s="231">
        <f>IF(N491="snížená",J491,0)</f>
        <v>0</v>
      </c>
      <c r="BG491" s="231">
        <f>IF(N491="zákl. přenesená",J491,0)</f>
        <v>0</v>
      </c>
      <c r="BH491" s="231">
        <f>IF(N491="sníž. přenesená",J491,0)</f>
        <v>0</v>
      </c>
      <c r="BI491" s="231">
        <f>IF(N491="nulová",J491,0)</f>
        <v>0</v>
      </c>
      <c r="BJ491" s="18" t="s">
        <v>84</v>
      </c>
      <c r="BK491" s="231">
        <f>ROUND(I491*H491,2)</f>
        <v>0</v>
      </c>
      <c r="BL491" s="18" t="s">
        <v>182</v>
      </c>
      <c r="BM491" s="230" t="s">
        <v>700</v>
      </c>
    </row>
    <row r="492" s="13" customFormat="1">
      <c r="A492" s="13"/>
      <c r="B492" s="232"/>
      <c r="C492" s="233"/>
      <c r="D492" s="234" t="s">
        <v>184</v>
      </c>
      <c r="E492" s="235" t="s">
        <v>1</v>
      </c>
      <c r="F492" s="236" t="s">
        <v>696</v>
      </c>
      <c r="G492" s="233"/>
      <c r="H492" s="237">
        <v>116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184</v>
      </c>
      <c r="AU492" s="243" t="s">
        <v>86</v>
      </c>
      <c r="AV492" s="13" t="s">
        <v>86</v>
      </c>
      <c r="AW492" s="13" t="s">
        <v>32</v>
      </c>
      <c r="AX492" s="13" t="s">
        <v>84</v>
      </c>
      <c r="AY492" s="243" t="s">
        <v>175</v>
      </c>
    </row>
    <row r="493" s="2" customFormat="1" ht="24.15" customHeight="1">
      <c r="A493" s="39"/>
      <c r="B493" s="40"/>
      <c r="C493" s="265" t="s">
        <v>701</v>
      </c>
      <c r="D493" s="265" t="s">
        <v>247</v>
      </c>
      <c r="E493" s="266" t="s">
        <v>702</v>
      </c>
      <c r="F493" s="267" t="s">
        <v>703</v>
      </c>
      <c r="G493" s="268" t="s">
        <v>180</v>
      </c>
      <c r="H493" s="269">
        <v>127.6</v>
      </c>
      <c r="I493" s="270"/>
      <c r="J493" s="271">
        <f>ROUND(I493*H493,2)</f>
        <v>0</v>
      </c>
      <c r="K493" s="267" t="s">
        <v>181</v>
      </c>
      <c r="L493" s="272"/>
      <c r="M493" s="273" t="s">
        <v>1</v>
      </c>
      <c r="N493" s="274" t="s">
        <v>41</v>
      </c>
      <c r="O493" s="92"/>
      <c r="P493" s="228">
        <f>O493*H493</f>
        <v>0</v>
      </c>
      <c r="Q493" s="228">
        <v>0.0036</v>
      </c>
      <c r="R493" s="228">
        <f>Q493*H493</f>
        <v>0.45936</v>
      </c>
      <c r="S493" s="228">
        <v>0</v>
      </c>
      <c r="T493" s="229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30" t="s">
        <v>216</v>
      </c>
      <c r="AT493" s="230" t="s">
        <v>247</v>
      </c>
      <c r="AU493" s="230" t="s">
        <v>86</v>
      </c>
      <c r="AY493" s="18" t="s">
        <v>175</v>
      </c>
      <c r="BE493" s="231">
        <f>IF(N493="základní",J493,0)</f>
        <v>0</v>
      </c>
      <c r="BF493" s="231">
        <f>IF(N493="snížená",J493,0)</f>
        <v>0</v>
      </c>
      <c r="BG493" s="231">
        <f>IF(N493="zákl. přenesená",J493,0)</f>
        <v>0</v>
      </c>
      <c r="BH493" s="231">
        <f>IF(N493="sníž. přenesená",J493,0)</f>
        <v>0</v>
      </c>
      <c r="BI493" s="231">
        <f>IF(N493="nulová",J493,0)</f>
        <v>0</v>
      </c>
      <c r="BJ493" s="18" t="s">
        <v>84</v>
      </c>
      <c r="BK493" s="231">
        <f>ROUND(I493*H493,2)</f>
        <v>0</v>
      </c>
      <c r="BL493" s="18" t="s">
        <v>182</v>
      </c>
      <c r="BM493" s="230" t="s">
        <v>704</v>
      </c>
    </row>
    <row r="494" s="13" customFormat="1">
      <c r="A494" s="13"/>
      <c r="B494" s="232"/>
      <c r="C494" s="233"/>
      <c r="D494" s="234" t="s">
        <v>184</v>
      </c>
      <c r="E494" s="233"/>
      <c r="F494" s="236" t="s">
        <v>705</v>
      </c>
      <c r="G494" s="233"/>
      <c r="H494" s="237">
        <v>127.6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184</v>
      </c>
      <c r="AU494" s="243" t="s">
        <v>86</v>
      </c>
      <c r="AV494" s="13" t="s">
        <v>86</v>
      </c>
      <c r="AW494" s="13" t="s">
        <v>4</v>
      </c>
      <c r="AX494" s="13" t="s">
        <v>84</v>
      </c>
      <c r="AY494" s="243" t="s">
        <v>175</v>
      </c>
    </row>
    <row r="495" s="2" customFormat="1" ht="24.15" customHeight="1">
      <c r="A495" s="39"/>
      <c r="B495" s="40"/>
      <c r="C495" s="219" t="s">
        <v>706</v>
      </c>
      <c r="D495" s="219" t="s">
        <v>177</v>
      </c>
      <c r="E495" s="220" t="s">
        <v>707</v>
      </c>
      <c r="F495" s="221" t="s">
        <v>708</v>
      </c>
      <c r="G495" s="222" t="s">
        <v>180</v>
      </c>
      <c r="H495" s="223">
        <v>116</v>
      </c>
      <c r="I495" s="224"/>
      <c r="J495" s="225">
        <f>ROUND(I495*H495,2)</f>
        <v>0</v>
      </c>
      <c r="K495" s="221" t="s">
        <v>181</v>
      </c>
      <c r="L495" s="45"/>
      <c r="M495" s="226" t="s">
        <v>1</v>
      </c>
      <c r="N495" s="227" t="s">
        <v>41</v>
      </c>
      <c r="O495" s="92"/>
      <c r="P495" s="228">
        <f>O495*H495</f>
        <v>0</v>
      </c>
      <c r="Q495" s="228">
        <v>0.00656</v>
      </c>
      <c r="R495" s="228">
        <f>Q495*H495</f>
        <v>0.76096</v>
      </c>
      <c r="S495" s="228">
        <v>0</v>
      </c>
      <c r="T495" s="229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30" t="s">
        <v>182</v>
      </c>
      <c r="AT495" s="230" t="s">
        <v>177</v>
      </c>
      <c r="AU495" s="230" t="s">
        <v>86</v>
      </c>
      <c r="AY495" s="18" t="s">
        <v>175</v>
      </c>
      <c r="BE495" s="231">
        <f>IF(N495="základní",J495,0)</f>
        <v>0</v>
      </c>
      <c r="BF495" s="231">
        <f>IF(N495="snížená",J495,0)</f>
        <v>0</v>
      </c>
      <c r="BG495" s="231">
        <f>IF(N495="zákl. přenesená",J495,0)</f>
        <v>0</v>
      </c>
      <c r="BH495" s="231">
        <f>IF(N495="sníž. přenesená",J495,0)</f>
        <v>0</v>
      </c>
      <c r="BI495" s="231">
        <f>IF(N495="nulová",J495,0)</f>
        <v>0</v>
      </c>
      <c r="BJ495" s="18" t="s">
        <v>84</v>
      </c>
      <c r="BK495" s="231">
        <f>ROUND(I495*H495,2)</f>
        <v>0</v>
      </c>
      <c r="BL495" s="18" t="s">
        <v>182</v>
      </c>
      <c r="BM495" s="230" t="s">
        <v>709</v>
      </c>
    </row>
    <row r="496" s="13" customFormat="1">
      <c r="A496" s="13"/>
      <c r="B496" s="232"/>
      <c r="C496" s="233"/>
      <c r="D496" s="234" t="s">
        <v>184</v>
      </c>
      <c r="E496" s="235" t="s">
        <v>1</v>
      </c>
      <c r="F496" s="236" t="s">
        <v>696</v>
      </c>
      <c r="G496" s="233"/>
      <c r="H496" s="237">
        <v>116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184</v>
      </c>
      <c r="AU496" s="243" t="s">
        <v>86</v>
      </c>
      <c r="AV496" s="13" t="s">
        <v>86</v>
      </c>
      <c r="AW496" s="13" t="s">
        <v>32</v>
      </c>
      <c r="AX496" s="13" t="s">
        <v>84</v>
      </c>
      <c r="AY496" s="243" t="s">
        <v>175</v>
      </c>
    </row>
    <row r="497" s="2" customFormat="1" ht="33" customHeight="1">
      <c r="A497" s="39"/>
      <c r="B497" s="40"/>
      <c r="C497" s="219" t="s">
        <v>710</v>
      </c>
      <c r="D497" s="219" t="s">
        <v>177</v>
      </c>
      <c r="E497" s="220" t="s">
        <v>711</v>
      </c>
      <c r="F497" s="221" t="s">
        <v>712</v>
      </c>
      <c r="G497" s="222" t="s">
        <v>180</v>
      </c>
      <c r="H497" s="223">
        <v>955.225</v>
      </c>
      <c r="I497" s="224"/>
      <c r="J497" s="225">
        <f>ROUND(I497*H497,2)</f>
        <v>0</v>
      </c>
      <c r="K497" s="221" t="s">
        <v>181</v>
      </c>
      <c r="L497" s="45"/>
      <c r="M497" s="226" t="s">
        <v>1</v>
      </c>
      <c r="N497" s="227" t="s">
        <v>41</v>
      </c>
      <c r="O497" s="92"/>
      <c r="P497" s="228">
        <f>O497*H497</f>
        <v>0</v>
      </c>
      <c r="Q497" s="228">
        <v>0.02562</v>
      </c>
      <c r="R497" s="228">
        <f>Q497*H497</f>
        <v>24.4728645</v>
      </c>
      <c r="S497" s="228">
        <v>0</v>
      </c>
      <c r="T497" s="229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30" t="s">
        <v>182</v>
      </c>
      <c r="AT497" s="230" t="s">
        <v>177</v>
      </c>
      <c r="AU497" s="230" t="s">
        <v>86</v>
      </c>
      <c r="AY497" s="18" t="s">
        <v>175</v>
      </c>
      <c r="BE497" s="231">
        <f>IF(N497="základní",J497,0)</f>
        <v>0</v>
      </c>
      <c r="BF497" s="231">
        <f>IF(N497="snížená",J497,0)</f>
        <v>0</v>
      </c>
      <c r="BG497" s="231">
        <f>IF(N497="zákl. přenesená",J497,0)</f>
        <v>0</v>
      </c>
      <c r="BH497" s="231">
        <f>IF(N497="sníž. přenesená",J497,0)</f>
        <v>0</v>
      </c>
      <c r="BI497" s="231">
        <f>IF(N497="nulová",J497,0)</f>
        <v>0</v>
      </c>
      <c r="BJ497" s="18" t="s">
        <v>84</v>
      </c>
      <c r="BK497" s="231">
        <f>ROUND(I497*H497,2)</f>
        <v>0</v>
      </c>
      <c r="BL497" s="18" t="s">
        <v>182</v>
      </c>
      <c r="BM497" s="230" t="s">
        <v>713</v>
      </c>
    </row>
    <row r="498" s="2" customFormat="1">
      <c r="A498" s="39"/>
      <c r="B498" s="40"/>
      <c r="C498" s="41"/>
      <c r="D498" s="234" t="s">
        <v>266</v>
      </c>
      <c r="E498" s="41"/>
      <c r="F498" s="290" t="s">
        <v>714</v>
      </c>
      <c r="G498" s="41"/>
      <c r="H498" s="41"/>
      <c r="I498" s="276"/>
      <c r="J498" s="41"/>
      <c r="K498" s="41"/>
      <c r="L498" s="45"/>
      <c r="M498" s="277"/>
      <c r="N498" s="278"/>
      <c r="O498" s="92"/>
      <c r="P498" s="92"/>
      <c r="Q498" s="92"/>
      <c r="R498" s="92"/>
      <c r="S498" s="92"/>
      <c r="T498" s="93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T498" s="18" t="s">
        <v>266</v>
      </c>
      <c r="AU498" s="18" t="s">
        <v>86</v>
      </c>
    </row>
    <row r="499" s="13" customFormat="1">
      <c r="A499" s="13"/>
      <c r="B499" s="232"/>
      <c r="C499" s="233"/>
      <c r="D499" s="234" t="s">
        <v>184</v>
      </c>
      <c r="E499" s="235" t="s">
        <v>1</v>
      </c>
      <c r="F499" s="236" t="s">
        <v>715</v>
      </c>
      <c r="G499" s="233"/>
      <c r="H499" s="237">
        <v>489.25</v>
      </c>
      <c r="I499" s="238"/>
      <c r="J499" s="233"/>
      <c r="K499" s="233"/>
      <c r="L499" s="239"/>
      <c r="M499" s="240"/>
      <c r="N499" s="241"/>
      <c r="O499" s="241"/>
      <c r="P499" s="241"/>
      <c r="Q499" s="241"/>
      <c r="R499" s="241"/>
      <c r="S499" s="241"/>
      <c r="T499" s="24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3" t="s">
        <v>184</v>
      </c>
      <c r="AU499" s="243" t="s">
        <v>86</v>
      </c>
      <c r="AV499" s="13" t="s">
        <v>86</v>
      </c>
      <c r="AW499" s="13" t="s">
        <v>32</v>
      </c>
      <c r="AX499" s="13" t="s">
        <v>76</v>
      </c>
      <c r="AY499" s="243" t="s">
        <v>175</v>
      </c>
    </row>
    <row r="500" s="13" customFormat="1">
      <c r="A500" s="13"/>
      <c r="B500" s="232"/>
      <c r="C500" s="233"/>
      <c r="D500" s="234" t="s">
        <v>184</v>
      </c>
      <c r="E500" s="235" t="s">
        <v>1</v>
      </c>
      <c r="F500" s="236" t="s">
        <v>716</v>
      </c>
      <c r="G500" s="233"/>
      <c r="H500" s="237">
        <v>-124.72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184</v>
      </c>
      <c r="AU500" s="243" t="s">
        <v>86</v>
      </c>
      <c r="AV500" s="13" t="s">
        <v>86</v>
      </c>
      <c r="AW500" s="13" t="s">
        <v>32</v>
      </c>
      <c r="AX500" s="13" t="s">
        <v>76</v>
      </c>
      <c r="AY500" s="243" t="s">
        <v>175</v>
      </c>
    </row>
    <row r="501" s="13" customFormat="1">
      <c r="A501" s="13"/>
      <c r="B501" s="232"/>
      <c r="C501" s="233"/>
      <c r="D501" s="234" t="s">
        <v>184</v>
      </c>
      <c r="E501" s="235" t="s">
        <v>1</v>
      </c>
      <c r="F501" s="236" t="s">
        <v>717</v>
      </c>
      <c r="G501" s="233"/>
      <c r="H501" s="237">
        <v>9</v>
      </c>
      <c r="I501" s="238"/>
      <c r="J501" s="233"/>
      <c r="K501" s="233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184</v>
      </c>
      <c r="AU501" s="243" t="s">
        <v>86</v>
      </c>
      <c r="AV501" s="13" t="s">
        <v>86</v>
      </c>
      <c r="AW501" s="13" t="s">
        <v>32</v>
      </c>
      <c r="AX501" s="13" t="s">
        <v>76</v>
      </c>
      <c r="AY501" s="243" t="s">
        <v>175</v>
      </c>
    </row>
    <row r="502" s="13" customFormat="1">
      <c r="A502" s="13"/>
      <c r="B502" s="232"/>
      <c r="C502" s="233"/>
      <c r="D502" s="234" t="s">
        <v>184</v>
      </c>
      <c r="E502" s="235" t="s">
        <v>1</v>
      </c>
      <c r="F502" s="236" t="s">
        <v>718</v>
      </c>
      <c r="G502" s="233"/>
      <c r="H502" s="237">
        <v>3.3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184</v>
      </c>
      <c r="AU502" s="243" t="s">
        <v>86</v>
      </c>
      <c r="AV502" s="13" t="s">
        <v>86</v>
      </c>
      <c r="AW502" s="13" t="s">
        <v>32</v>
      </c>
      <c r="AX502" s="13" t="s">
        <v>76</v>
      </c>
      <c r="AY502" s="243" t="s">
        <v>175</v>
      </c>
    </row>
    <row r="503" s="13" customFormat="1">
      <c r="A503" s="13"/>
      <c r="B503" s="232"/>
      <c r="C503" s="233"/>
      <c r="D503" s="234" t="s">
        <v>184</v>
      </c>
      <c r="E503" s="235" t="s">
        <v>1</v>
      </c>
      <c r="F503" s="236" t="s">
        <v>719</v>
      </c>
      <c r="G503" s="233"/>
      <c r="H503" s="237">
        <v>3.3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184</v>
      </c>
      <c r="AU503" s="243" t="s">
        <v>86</v>
      </c>
      <c r="AV503" s="13" t="s">
        <v>86</v>
      </c>
      <c r="AW503" s="13" t="s">
        <v>32</v>
      </c>
      <c r="AX503" s="13" t="s">
        <v>76</v>
      </c>
      <c r="AY503" s="243" t="s">
        <v>175</v>
      </c>
    </row>
    <row r="504" s="13" customFormat="1">
      <c r="A504" s="13"/>
      <c r="B504" s="232"/>
      <c r="C504" s="233"/>
      <c r="D504" s="234" t="s">
        <v>184</v>
      </c>
      <c r="E504" s="235" t="s">
        <v>1</v>
      </c>
      <c r="F504" s="236" t="s">
        <v>720</v>
      </c>
      <c r="G504" s="233"/>
      <c r="H504" s="237">
        <v>21.45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184</v>
      </c>
      <c r="AU504" s="243" t="s">
        <v>86</v>
      </c>
      <c r="AV504" s="13" t="s">
        <v>86</v>
      </c>
      <c r="AW504" s="13" t="s">
        <v>32</v>
      </c>
      <c r="AX504" s="13" t="s">
        <v>76</v>
      </c>
      <c r="AY504" s="243" t="s">
        <v>175</v>
      </c>
    </row>
    <row r="505" s="13" customFormat="1">
      <c r="A505" s="13"/>
      <c r="B505" s="232"/>
      <c r="C505" s="233"/>
      <c r="D505" s="234" t="s">
        <v>184</v>
      </c>
      <c r="E505" s="235" t="s">
        <v>1</v>
      </c>
      <c r="F505" s="236" t="s">
        <v>721</v>
      </c>
      <c r="G505" s="233"/>
      <c r="H505" s="237">
        <v>9.375</v>
      </c>
      <c r="I505" s="238"/>
      <c r="J505" s="233"/>
      <c r="K505" s="233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184</v>
      </c>
      <c r="AU505" s="243" t="s">
        <v>86</v>
      </c>
      <c r="AV505" s="13" t="s">
        <v>86</v>
      </c>
      <c r="AW505" s="13" t="s">
        <v>32</v>
      </c>
      <c r="AX505" s="13" t="s">
        <v>76</v>
      </c>
      <c r="AY505" s="243" t="s">
        <v>175</v>
      </c>
    </row>
    <row r="506" s="13" customFormat="1">
      <c r="A506" s="13"/>
      <c r="B506" s="232"/>
      <c r="C506" s="233"/>
      <c r="D506" s="234" t="s">
        <v>184</v>
      </c>
      <c r="E506" s="235" t="s">
        <v>1</v>
      </c>
      <c r="F506" s="236" t="s">
        <v>722</v>
      </c>
      <c r="G506" s="233"/>
      <c r="H506" s="237">
        <v>4.425</v>
      </c>
      <c r="I506" s="238"/>
      <c r="J506" s="233"/>
      <c r="K506" s="233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184</v>
      </c>
      <c r="AU506" s="243" t="s">
        <v>86</v>
      </c>
      <c r="AV506" s="13" t="s">
        <v>86</v>
      </c>
      <c r="AW506" s="13" t="s">
        <v>32</v>
      </c>
      <c r="AX506" s="13" t="s">
        <v>76</v>
      </c>
      <c r="AY506" s="243" t="s">
        <v>175</v>
      </c>
    </row>
    <row r="507" s="13" customFormat="1">
      <c r="A507" s="13"/>
      <c r="B507" s="232"/>
      <c r="C507" s="233"/>
      <c r="D507" s="234" t="s">
        <v>184</v>
      </c>
      <c r="E507" s="235" t="s">
        <v>1</v>
      </c>
      <c r="F507" s="236" t="s">
        <v>723</v>
      </c>
      <c r="G507" s="233"/>
      <c r="H507" s="237">
        <v>1.525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184</v>
      </c>
      <c r="AU507" s="243" t="s">
        <v>86</v>
      </c>
      <c r="AV507" s="13" t="s">
        <v>86</v>
      </c>
      <c r="AW507" s="13" t="s">
        <v>32</v>
      </c>
      <c r="AX507" s="13" t="s">
        <v>76</v>
      </c>
      <c r="AY507" s="243" t="s">
        <v>175</v>
      </c>
    </row>
    <row r="508" s="16" customFormat="1">
      <c r="A508" s="16"/>
      <c r="B508" s="279"/>
      <c r="C508" s="280"/>
      <c r="D508" s="234" t="s">
        <v>184</v>
      </c>
      <c r="E508" s="281" t="s">
        <v>1</v>
      </c>
      <c r="F508" s="282" t="s">
        <v>356</v>
      </c>
      <c r="G508" s="280"/>
      <c r="H508" s="283">
        <v>416.905</v>
      </c>
      <c r="I508" s="284"/>
      <c r="J508" s="280"/>
      <c r="K508" s="280"/>
      <c r="L508" s="285"/>
      <c r="M508" s="286"/>
      <c r="N508" s="287"/>
      <c r="O508" s="287"/>
      <c r="P508" s="287"/>
      <c r="Q508" s="287"/>
      <c r="R508" s="287"/>
      <c r="S508" s="287"/>
      <c r="T508" s="288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T508" s="289" t="s">
        <v>184</v>
      </c>
      <c r="AU508" s="289" t="s">
        <v>86</v>
      </c>
      <c r="AV508" s="16" t="s">
        <v>189</v>
      </c>
      <c r="AW508" s="16" t="s">
        <v>32</v>
      </c>
      <c r="AX508" s="16" t="s">
        <v>76</v>
      </c>
      <c r="AY508" s="289" t="s">
        <v>175</v>
      </c>
    </row>
    <row r="509" s="13" customFormat="1">
      <c r="A509" s="13"/>
      <c r="B509" s="232"/>
      <c r="C509" s="233"/>
      <c r="D509" s="234" t="s">
        <v>184</v>
      </c>
      <c r="E509" s="235" t="s">
        <v>1</v>
      </c>
      <c r="F509" s="236" t="s">
        <v>724</v>
      </c>
      <c r="G509" s="233"/>
      <c r="H509" s="237">
        <v>374.55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184</v>
      </c>
      <c r="AU509" s="243" t="s">
        <v>86</v>
      </c>
      <c r="AV509" s="13" t="s">
        <v>86</v>
      </c>
      <c r="AW509" s="13" t="s">
        <v>32</v>
      </c>
      <c r="AX509" s="13" t="s">
        <v>76</v>
      </c>
      <c r="AY509" s="243" t="s">
        <v>175</v>
      </c>
    </row>
    <row r="510" s="13" customFormat="1">
      <c r="A510" s="13"/>
      <c r="B510" s="232"/>
      <c r="C510" s="233"/>
      <c r="D510" s="234" t="s">
        <v>184</v>
      </c>
      <c r="E510" s="235" t="s">
        <v>1</v>
      </c>
      <c r="F510" s="236" t="s">
        <v>725</v>
      </c>
      <c r="G510" s="233"/>
      <c r="H510" s="237">
        <v>-158.1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184</v>
      </c>
      <c r="AU510" s="243" t="s">
        <v>86</v>
      </c>
      <c r="AV510" s="13" t="s">
        <v>86</v>
      </c>
      <c r="AW510" s="13" t="s">
        <v>32</v>
      </c>
      <c r="AX510" s="13" t="s">
        <v>76</v>
      </c>
      <c r="AY510" s="243" t="s">
        <v>175</v>
      </c>
    </row>
    <row r="511" s="13" customFormat="1">
      <c r="A511" s="13"/>
      <c r="B511" s="232"/>
      <c r="C511" s="233"/>
      <c r="D511" s="234" t="s">
        <v>184</v>
      </c>
      <c r="E511" s="235" t="s">
        <v>1</v>
      </c>
      <c r="F511" s="236" t="s">
        <v>726</v>
      </c>
      <c r="G511" s="233"/>
      <c r="H511" s="237">
        <v>43.2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184</v>
      </c>
      <c r="AU511" s="243" t="s">
        <v>86</v>
      </c>
      <c r="AV511" s="13" t="s">
        <v>86</v>
      </c>
      <c r="AW511" s="13" t="s">
        <v>32</v>
      </c>
      <c r="AX511" s="13" t="s">
        <v>76</v>
      </c>
      <c r="AY511" s="243" t="s">
        <v>175</v>
      </c>
    </row>
    <row r="512" s="13" customFormat="1">
      <c r="A512" s="13"/>
      <c r="B512" s="232"/>
      <c r="C512" s="233"/>
      <c r="D512" s="234" t="s">
        <v>184</v>
      </c>
      <c r="E512" s="235" t="s">
        <v>1</v>
      </c>
      <c r="F512" s="236" t="s">
        <v>727</v>
      </c>
      <c r="G512" s="233"/>
      <c r="H512" s="237">
        <v>15.3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184</v>
      </c>
      <c r="AU512" s="243" t="s">
        <v>86</v>
      </c>
      <c r="AV512" s="13" t="s">
        <v>86</v>
      </c>
      <c r="AW512" s="13" t="s">
        <v>32</v>
      </c>
      <c r="AX512" s="13" t="s">
        <v>76</v>
      </c>
      <c r="AY512" s="243" t="s">
        <v>175</v>
      </c>
    </row>
    <row r="513" s="16" customFormat="1">
      <c r="A513" s="16"/>
      <c r="B513" s="279"/>
      <c r="C513" s="280"/>
      <c r="D513" s="234" t="s">
        <v>184</v>
      </c>
      <c r="E513" s="281" t="s">
        <v>1</v>
      </c>
      <c r="F513" s="282" t="s">
        <v>356</v>
      </c>
      <c r="G513" s="280"/>
      <c r="H513" s="283">
        <v>274.95000000000004</v>
      </c>
      <c r="I513" s="284"/>
      <c r="J513" s="280"/>
      <c r="K513" s="280"/>
      <c r="L513" s="285"/>
      <c r="M513" s="286"/>
      <c r="N513" s="287"/>
      <c r="O513" s="287"/>
      <c r="P513" s="287"/>
      <c r="Q513" s="287"/>
      <c r="R513" s="287"/>
      <c r="S513" s="287"/>
      <c r="T513" s="288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T513" s="289" t="s">
        <v>184</v>
      </c>
      <c r="AU513" s="289" t="s">
        <v>86</v>
      </c>
      <c r="AV513" s="16" t="s">
        <v>189</v>
      </c>
      <c r="AW513" s="16" t="s">
        <v>32</v>
      </c>
      <c r="AX513" s="16" t="s">
        <v>76</v>
      </c>
      <c r="AY513" s="289" t="s">
        <v>175</v>
      </c>
    </row>
    <row r="514" s="13" customFormat="1">
      <c r="A514" s="13"/>
      <c r="B514" s="232"/>
      <c r="C514" s="233"/>
      <c r="D514" s="234" t="s">
        <v>184</v>
      </c>
      <c r="E514" s="235" t="s">
        <v>1</v>
      </c>
      <c r="F514" s="236" t="s">
        <v>728</v>
      </c>
      <c r="G514" s="233"/>
      <c r="H514" s="237">
        <v>107.25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184</v>
      </c>
      <c r="AU514" s="243" t="s">
        <v>86</v>
      </c>
      <c r="AV514" s="13" t="s">
        <v>86</v>
      </c>
      <c r="AW514" s="13" t="s">
        <v>32</v>
      </c>
      <c r="AX514" s="13" t="s">
        <v>76</v>
      </c>
      <c r="AY514" s="243" t="s">
        <v>175</v>
      </c>
    </row>
    <row r="515" s="13" customFormat="1">
      <c r="A515" s="13"/>
      <c r="B515" s="232"/>
      <c r="C515" s="233"/>
      <c r="D515" s="234" t="s">
        <v>184</v>
      </c>
      <c r="E515" s="235" t="s">
        <v>1</v>
      </c>
      <c r="F515" s="236" t="s">
        <v>729</v>
      </c>
      <c r="G515" s="233"/>
      <c r="H515" s="237">
        <v>156.12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184</v>
      </c>
      <c r="AU515" s="243" t="s">
        <v>86</v>
      </c>
      <c r="AV515" s="13" t="s">
        <v>86</v>
      </c>
      <c r="AW515" s="13" t="s">
        <v>32</v>
      </c>
      <c r="AX515" s="13" t="s">
        <v>76</v>
      </c>
      <c r="AY515" s="243" t="s">
        <v>175</v>
      </c>
    </row>
    <row r="516" s="16" customFormat="1">
      <c r="A516" s="16"/>
      <c r="B516" s="279"/>
      <c r="C516" s="280"/>
      <c r="D516" s="234" t="s">
        <v>184</v>
      </c>
      <c r="E516" s="281" t="s">
        <v>1</v>
      </c>
      <c r="F516" s="282" t="s">
        <v>356</v>
      </c>
      <c r="G516" s="280"/>
      <c r="H516" s="283">
        <v>263.37</v>
      </c>
      <c r="I516" s="284"/>
      <c r="J516" s="280"/>
      <c r="K516" s="280"/>
      <c r="L516" s="285"/>
      <c r="M516" s="286"/>
      <c r="N516" s="287"/>
      <c r="O516" s="287"/>
      <c r="P516" s="287"/>
      <c r="Q516" s="287"/>
      <c r="R516" s="287"/>
      <c r="S516" s="287"/>
      <c r="T516" s="288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T516" s="289" t="s">
        <v>184</v>
      </c>
      <c r="AU516" s="289" t="s">
        <v>86</v>
      </c>
      <c r="AV516" s="16" t="s">
        <v>189</v>
      </c>
      <c r="AW516" s="16" t="s">
        <v>32</v>
      </c>
      <c r="AX516" s="16" t="s">
        <v>76</v>
      </c>
      <c r="AY516" s="289" t="s">
        <v>175</v>
      </c>
    </row>
    <row r="517" s="15" customFormat="1">
      <c r="A517" s="15"/>
      <c r="B517" s="254"/>
      <c r="C517" s="255"/>
      <c r="D517" s="234" t="s">
        <v>184</v>
      </c>
      <c r="E517" s="256" t="s">
        <v>1</v>
      </c>
      <c r="F517" s="257" t="s">
        <v>201</v>
      </c>
      <c r="G517" s="255"/>
      <c r="H517" s="258">
        <v>955.22499999999984</v>
      </c>
      <c r="I517" s="259"/>
      <c r="J517" s="255"/>
      <c r="K517" s="255"/>
      <c r="L517" s="260"/>
      <c r="M517" s="261"/>
      <c r="N517" s="262"/>
      <c r="O517" s="262"/>
      <c r="P517" s="262"/>
      <c r="Q517" s="262"/>
      <c r="R517" s="262"/>
      <c r="S517" s="262"/>
      <c r="T517" s="263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4" t="s">
        <v>184</v>
      </c>
      <c r="AU517" s="264" t="s">
        <v>86</v>
      </c>
      <c r="AV517" s="15" t="s">
        <v>182</v>
      </c>
      <c r="AW517" s="15" t="s">
        <v>32</v>
      </c>
      <c r="AX517" s="15" t="s">
        <v>84</v>
      </c>
      <c r="AY517" s="264" t="s">
        <v>175</v>
      </c>
    </row>
    <row r="518" s="2" customFormat="1" ht="24.15" customHeight="1">
      <c r="A518" s="39"/>
      <c r="B518" s="40"/>
      <c r="C518" s="219" t="s">
        <v>730</v>
      </c>
      <c r="D518" s="219" t="s">
        <v>177</v>
      </c>
      <c r="E518" s="220" t="s">
        <v>731</v>
      </c>
      <c r="F518" s="221" t="s">
        <v>732</v>
      </c>
      <c r="G518" s="222" t="s">
        <v>180</v>
      </c>
      <c r="H518" s="223">
        <v>116</v>
      </c>
      <c r="I518" s="224"/>
      <c r="J518" s="225">
        <f>ROUND(I518*H518,2)</f>
        <v>0</v>
      </c>
      <c r="K518" s="221" t="s">
        <v>181</v>
      </c>
      <c r="L518" s="45"/>
      <c r="M518" s="226" t="s">
        <v>1</v>
      </c>
      <c r="N518" s="227" t="s">
        <v>41</v>
      </c>
      <c r="O518" s="92"/>
      <c r="P518" s="228">
        <f>O518*H518</f>
        <v>0</v>
      </c>
      <c r="Q518" s="228">
        <v>0.0044600000000000008</v>
      </c>
      <c r="R518" s="228">
        <f>Q518*H518</f>
        <v>0.51736000000000008</v>
      </c>
      <c r="S518" s="228">
        <v>0</v>
      </c>
      <c r="T518" s="229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30" t="s">
        <v>182</v>
      </c>
      <c r="AT518" s="230" t="s">
        <v>177</v>
      </c>
      <c r="AU518" s="230" t="s">
        <v>86</v>
      </c>
      <c r="AY518" s="18" t="s">
        <v>175</v>
      </c>
      <c r="BE518" s="231">
        <f>IF(N518="základní",J518,0)</f>
        <v>0</v>
      </c>
      <c r="BF518" s="231">
        <f>IF(N518="snížená",J518,0)</f>
        <v>0</v>
      </c>
      <c r="BG518" s="231">
        <f>IF(N518="zákl. přenesená",J518,0)</f>
        <v>0</v>
      </c>
      <c r="BH518" s="231">
        <f>IF(N518="sníž. přenesená",J518,0)</f>
        <v>0</v>
      </c>
      <c r="BI518" s="231">
        <f>IF(N518="nulová",J518,0)</f>
        <v>0</v>
      </c>
      <c r="BJ518" s="18" t="s">
        <v>84</v>
      </c>
      <c r="BK518" s="231">
        <f>ROUND(I518*H518,2)</f>
        <v>0</v>
      </c>
      <c r="BL518" s="18" t="s">
        <v>182</v>
      </c>
      <c r="BM518" s="230" t="s">
        <v>733</v>
      </c>
    </row>
    <row r="519" s="13" customFormat="1">
      <c r="A519" s="13"/>
      <c r="B519" s="232"/>
      <c r="C519" s="233"/>
      <c r="D519" s="234" t="s">
        <v>184</v>
      </c>
      <c r="E519" s="235" t="s">
        <v>1</v>
      </c>
      <c r="F519" s="236" t="s">
        <v>696</v>
      </c>
      <c r="G519" s="233"/>
      <c r="H519" s="237">
        <v>116</v>
      </c>
      <c r="I519" s="238"/>
      <c r="J519" s="233"/>
      <c r="K519" s="233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184</v>
      </c>
      <c r="AU519" s="243" t="s">
        <v>86</v>
      </c>
      <c r="AV519" s="13" t="s">
        <v>86</v>
      </c>
      <c r="AW519" s="13" t="s">
        <v>32</v>
      </c>
      <c r="AX519" s="13" t="s">
        <v>84</v>
      </c>
      <c r="AY519" s="243" t="s">
        <v>175</v>
      </c>
    </row>
    <row r="520" s="2" customFormat="1" ht="24.15" customHeight="1">
      <c r="A520" s="39"/>
      <c r="B520" s="40"/>
      <c r="C520" s="219" t="s">
        <v>734</v>
      </c>
      <c r="D520" s="219" t="s">
        <v>177</v>
      </c>
      <c r="E520" s="220" t="s">
        <v>735</v>
      </c>
      <c r="F520" s="221" t="s">
        <v>736</v>
      </c>
      <c r="G520" s="222" t="s">
        <v>180</v>
      </c>
      <c r="H520" s="223">
        <v>52.052</v>
      </c>
      <c r="I520" s="224"/>
      <c r="J520" s="225">
        <f>ROUND(I520*H520,2)</f>
        <v>0</v>
      </c>
      <c r="K520" s="221" t="s">
        <v>688</v>
      </c>
      <c r="L520" s="45"/>
      <c r="M520" s="226" t="s">
        <v>1</v>
      </c>
      <c r="N520" s="227" t="s">
        <v>41</v>
      </c>
      <c r="O520" s="92"/>
      <c r="P520" s="228">
        <f>O520*H520</f>
        <v>0</v>
      </c>
      <c r="Q520" s="228">
        <v>0.00735</v>
      </c>
      <c r="R520" s="228">
        <f>Q520*H520</f>
        <v>0.3825822</v>
      </c>
      <c r="S520" s="228">
        <v>0</v>
      </c>
      <c r="T520" s="229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30" t="s">
        <v>182</v>
      </c>
      <c r="AT520" s="230" t="s">
        <v>177</v>
      </c>
      <c r="AU520" s="230" t="s">
        <v>86</v>
      </c>
      <c r="AY520" s="18" t="s">
        <v>175</v>
      </c>
      <c r="BE520" s="231">
        <f>IF(N520="základní",J520,0)</f>
        <v>0</v>
      </c>
      <c r="BF520" s="231">
        <f>IF(N520="snížená",J520,0)</f>
        <v>0</v>
      </c>
      <c r="BG520" s="231">
        <f>IF(N520="zákl. přenesená",J520,0)</f>
        <v>0</v>
      </c>
      <c r="BH520" s="231">
        <f>IF(N520="sníž. přenesená",J520,0)</f>
        <v>0</v>
      </c>
      <c r="BI520" s="231">
        <f>IF(N520="nulová",J520,0)</f>
        <v>0</v>
      </c>
      <c r="BJ520" s="18" t="s">
        <v>84</v>
      </c>
      <c r="BK520" s="231">
        <f>ROUND(I520*H520,2)</f>
        <v>0</v>
      </c>
      <c r="BL520" s="18" t="s">
        <v>182</v>
      </c>
      <c r="BM520" s="230" t="s">
        <v>737</v>
      </c>
    </row>
    <row r="521" s="14" customFormat="1">
      <c r="A521" s="14"/>
      <c r="B521" s="244"/>
      <c r="C521" s="245"/>
      <c r="D521" s="234" t="s">
        <v>184</v>
      </c>
      <c r="E521" s="246" t="s">
        <v>1</v>
      </c>
      <c r="F521" s="247" t="s">
        <v>668</v>
      </c>
      <c r="G521" s="245"/>
      <c r="H521" s="246" t="s">
        <v>1</v>
      </c>
      <c r="I521" s="248"/>
      <c r="J521" s="245"/>
      <c r="K521" s="245"/>
      <c r="L521" s="249"/>
      <c r="M521" s="250"/>
      <c r="N521" s="251"/>
      <c r="O521" s="251"/>
      <c r="P521" s="251"/>
      <c r="Q521" s="251"/>
      <c r="R521" s="251"/>
      <c r="S521" s="251"/>
      <c r="T521" s="252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3" t="s">
        <v>184</v>
      </c>
      <c r="AU521" s="253" t="s">
        <v>86</v>
      </c>
      <c r="AV521" s="14" t="s">
        <v>84</v>
      </c>
      <c r="AW521" s="14" t="s">
        <v>32</v>
      </c>
      <c r="AX521" s="14" t="s">
        <v>76</v>
      </c>
      <c r="AY521" s="253" t="s">
        <v>175</v>
      </c>
    </row>
    <row r="522" s="13" customFormat="1">
      <c r="A522" s="13"/>
      <c r="B522" s="232"/>
      <c r="C522" s="233"/>
      <c r="D522" s="234" t="s">
        <v>184</v>
      </c>
      <c r="E522" s="235" t="s">
        <v>1</v>
      </c>
      <c r="F522" s="236" t="s">
        <v>738</v>
      </c>
      <c r="G522" s="233"/>
      <c r="H522" s="237">
        <v>14.612</v>
      </c>
      <c r="I522" s="238"/>
      <c r="J522" s="233"/>
      <c r="K522" s="233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184</v>
      </c>
      <c r="AU522" s="243" t="s">
        <v>86</v>
      </c>
      <c r="AV522" s="13" t="s">
        <v>86</v>
      </c>
      <c r="AW522" s="13" t="s">
        <v>32</v>
      </c>
      <c r="AX522" s="13" t="s">
        <v>76</v>
      </c>
      <c r="AY522" s="243" t="s">
        <v>175</v>
      </c>
    </row>
    <row r="523" s="13" customFormat="1">
      <c r="A523" s="13"/>
      <c r="B523" s="232"/>
      <c r="C523" s="233"/>
      <c r="D523" s="234" t="s">
        <v>184</v>
      </c>
      <c r="E523" s="235" t="s">
        <v>1</v>
      </c>
      <c r="F523" s="236" t="s">
        <v>739</v>
      </c>
      <c r="G523" s="233"/>
      <c r="H523" s="237">
        <v>15.08</v>
      </c>
      <c r="I523" s="238"/>
      <c r="J523" s="233"/>
      <c r="K523" s="233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184</v>
      </c>
      <c r="AU523" s="243" t="s">
        <v>86</v>
      </c>
      <c r="AV523" s="13" t="s">
        <v>86</v>
      </c>
      <c r="AW523" s="13" t="s">
        <v>32</v>
      </c>
      <c r="AX523" s="13" t="s">
        <v>76</v>
      </c>
      <c r="AY523" s="243" t="s">
        <v>175</v>
      </c>
    </row>
    <row r="524" s="13" customFormat="1">
      <c r="A524" s="13"/>
      <c r="B524" s="232"/>
      <c r="C524" s="233"/>
      <c r="D524" s="234" t="s">
        <v>184</v>
      </c>
      <c r="E524" s="235" t="s">
        <v>1</v>
      </c>
      <c r="F524" s="236" t="s">
        <v>740</v>
      </c>
      <c r="G524" s="233"/>
      <c r="H524" s="237">
        <v>22.36</v>
      </c>
      <c r="I524" s="238"/>
      <c r="J524" s="233"/>
      <c r="K524" s="233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184</v>
      </c>
      <c r="AU524" s="243" t="s">
        <v>86</v>
      </c>
      <c r="AV524" s="13" t="s">
        <v>86</v>
      </c>
      <c r="AW524" s="13" t="s">
        <v>32</v>
      </c>
      <c r="AX524" s="13" t="s">
        <v>76</v>
      </c>
      <c r="AY524" s="243" t="s">
        <v>175</v>
      </c>
    </row>
    <row r="525" s="15" customFormat="1">
      <c r="A525" s="15"/>
      <c r="B525" s="254"/>
      <c r="C525" s="255"/>
      <c r="D525" s="234" t="s">
        <v>184</v>
      </c>
      <c r="E525" s="256" t="s">
        <v>1</v>
      </c>
      <c r="F525" s="257" t="s">
        <v>201</v>
      </c>
      <c r="G525" s="255"/>
      <c r="H525" s="258">
        <v>52.052</v>
      </c>
      <c r="I525" s="259"/>
      <c r="J525" s="255"/>
      <c r="K525" s="255"/>
      <c r="L525" s="260"/>
      <c r="M525" s="261"/>
      <c r="N525" s="262"/>
      <c r="O525" s="262"/>
      <c r="P525" s="262"/>
      <c r="Q525" s="262"/>
      <c r="R525" s="262"/>
      <c r="S525" s="262"/>
      <c r="T525" s="263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64" t="s">
        <v>184</v>
      </c>
      <c r="AU525" s="264" t="s">
        <v>86</v>
      </c>
      <c r="AV525" s="15" t="s">
        <v>182</v>
      </c>
      <c r="AW525" s="15" t="s">
        <v>32</v>
      </c>
      <c r="AX525" s="15" t="s">
        <v>84</v>
      </c>
      <c r="AY525" s="264" t="s">
        <v>175</v>
      </c>
    </row>
    <row r="526" s="2" customFormat="1" ht="24.15" customHeight="1">
      <c r="A526" s="39"/>
      <c r="B526" s="40"/>
      <c r="C526" s="219" t="s">
        <v>741</v>
      </c>
      <c r="D526" s="219" t="s">
        <v>177</v>
      </c>
      <c r="E526" s="220" t="s">
        <v>742</v>
      </c>
      <c r="F526" s="221" t="s">
        <v>743</v>
      </c>
      <c r="G526" s="222" t="s">
        <v>180</v>
      </c>
      <c r="H526" s="223">
        <v>52.052</v>
      </c>
      <c r="I526" s="224"/>
      <c r="J526" s="225">
        <f>ROUND(I526*H526,2)</f>
        <v>0</v>
      </c>
      <c r="K526" s="221" t="s">
        <v>181</v>
      </c>
      <c r="L526" s="45"/>
      <c r="M526" s="226" t="s">
        <v>1</v>
      </c>
      <c r="N526" s="227" t="s">
        <v>41</v>
      </c>
      <c r="O526" s="92"/>
      <c r="P526" s="228">
        <f>O526*H526</f>
        <v>0</v>
      </c>
      <c r="Q526" s="228">
        <v>0.02636</v>
      </c>
      <c r="R526" s="228">
        <f>Q526*H526</f>
        <v>1.3720907200000002</v>
      </c>
      <c r="S526" s="228">
        <v>0</v>
      </c>
      <c r="T526" s="229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30" t="s">
        <v>182</v>
      </c>
      <c r="AT526" s="230" t="s">
        <v>177</v>
      </c>
      <c r="AU526" s="230" t="s">
        <v>86</v>
      </c>
      <c r="AY526" s="18" t="s">
        <v>175</v>
      </c>
      <c r="BE526" s="231">
        <f>IF(N526="základní",J526,0)</f>
        <v>0</v>
      </c>
      <c r="BF526" s="231">
        <f>IF(N526="snížená",J526,0)</f>
        <v>0</v>
      </c>
      <c r="BG526" s="231">
        <f>IF(N526="zákl. přenesená",J526,0)</f>
        <v>0</v>
      </c>
      <c r="BH526" s="231">
        <f>IF(N526="sníž. přenesená",J526,0)</f>
        <v>0</v>
      </c>
      <c r="BI526" s="231">
        <f>IF(N526="nulová",J526,0)</f>
        <v>0</v>
      </c>
      <c r="BJ526" s="18" t="s">
        <v>84</v>
      </c>
      <c r="BK526" s="231">
        <f>ROUND(I526*H526,2)</f>
        <v>0</v>
      </c>
      <c r="BL526" s="18" t="s">
        <v>182</v>
      </c>
      <c r="BM526" s="230" t="s">
        <v>744</v>
      </c>
    </row>
    <row r="527" s="14" customFormat="1">
      <c r="A527" s="14"/>
      <c r="B527" s="244"/>
      <c r="C527" s="245"/>
      <c r="D527" s="234" t="s">
        <v>184</v>
      </c>
      <c r="E527" s="246" t="s">
        <v>1</v>
      </c>
      <c r="F527" s="247" t="s">
        <v>668</v>
      </c>
      <c r="G527" s="245"/>
      <c r="H527" s="246" t="s">
        <v>1</v>
      </c>
      <c r="I527" s="248"/>
      <c r="J527" s="245"/>
      <c r="K527" s="245"/>
      <c r="L527" s="249"/>
      <c r="M527" s="250"/>
      <c r="N527" s="251"/>
      <c r="O527" s="251"/>
      <c r="P527" s="251"/>
      <c r="Q527" s="251"/>
      <c r="R527" s="251"/>
      <c r="S527" s="251"/>
      <c r="T527" s="252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3" t="s">
        <v>184</v>
      </c>
      <c r="AU527" s="253" t="s">
        <v>86</v>
      </c>
      <c r="AV527" s="14" t="s">
        <v>84</v>
      </c>
      <c r="AW527" s="14" t="s">
        <v>32</v>
      </c>
      <c r="AX527" s="14" t="s">
        <v>76</v>
      </c>
      <c r="AY527" s="253" t="s">
        <v>175</v>
      </c>
    </row>
    <row r="528" s="13" customFormat="1">
      <c r="A528" s="13"/>
      <c r="B528" s="232"/>
      <c r="C528" s="233"/>
      <c r="D528" s="234" t="s">
        <v>184</v>
      </c>
      <c r="E528" s="235" t="s">
        <v>1</v>
      </c>
      <c r="F528" s="236" t="s">
        <v>738</v>
      </c>
      <c r="G528" s="233"/>
      <c r="H528" s="237">
        <v>14.612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184</v>
      </c>
      <c r="AU528" s="243" t="s">
        <v>86</v>
      </c>
      <c r="AV528" s="13" t="s">
        <v>86</v>
      </c>
      <c r="AW528" s="13" t="s">
        <v>32</v>
      </c>
      <c r="AX528" s="13" t="s">
        <v>76</v>
      </c>
      <c r="AY528" s="243" t="s">
        <v>175</v>
      </c>
    </row>
    <row r="529" s="13" customFormat="1">
      <c r="A529" s="13"/>
      <c r="B529" s="232"/>
      <c r="C529" s="233"/>
      <c r="D529" s="234" t="s">
        <v>184</v>
      </c>
      <c r="E529" s="235" t="s">
        <v>1</v>
      </c>
      <c r="F529" s="236" t="s">
        <v>739</v>
      </c>
      <c r="G529" s="233"/>
      <c r="H529" s="237">
        <v>15.08</v>
      </c>
      <c r="I529" s="238"/>
      <c r="J529" s="233"/>
      <c r="K529" s="233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184</v>
      </c>
      <c r="AU529" s="243" t="s">
        <v>86</v>
      </c>
      <c r="AV529" s="13" t="s">
        <v>86</v>
      </c>
      <c r="AW529" s="13" t="s">
        <v>32</v>
      </c>
      <c r="AX529" s="13" t="s">
        <v>76</v>
      </c>
      <c r="AY529" s="243" t="s">
        <v>175</v>
      </c>
    </row>
    <row r="530" s="13" customFormat="1">
      <c r="A530" s="13"/>
      <c r="B530" s="232"/>
      <c r="C530" s="233"/>
      <c r="D530" s="234" t="s">
        <v>184</v>
      </c>
      <c r="E530" s="235" t="s">
        <v>1</v>
      </c>
      <c r="F530" s="236" t="s">
        <v>740</v>
      </c>
      <c r="G530" s="233"/>
      <c r="H530" s="237">
        <v>22.36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184</v>
      </c>
      <c r="AU530" s="243" t="s">
        <v>86</v>
      </c>
      <c r="AV530" s="13" t="s">
        <v>86</v>
      </c>
      <c r="AW530" s="13" t="s">
        <v>32</v>
      </c>
      <c r="AX530" s="13" t="s">
        <v>76</v>
      </c>
      <c r="AY530" s="243" t="s">
        <v>175</v>
      </c>
    </row>
    <row r="531" s="15" customFormat="1">
      <c r="A531" s="15"/>
      <c r="B531" s="254"/>
      <c r="C531" s="255"/>
      <c r="D531" s="234" t="s">
        <v>184</v>
      </c>
      <c r="E531" s="256" t="s">
        <v>1</v>
      </c>
      <c r="F531" s="257" t="s">
        <v>201</v>
      </c>
      <c r="G531" s="255"/>
      <c r="H531" s="258">
        <v>52.052</v>
      </c>
      <c r="I531" s="259"/>
      <c r="J531" s="255"/>
      <c r="K531" s="255"/>
      <c r="L531" s="260"/>
      <c r="M531" s="261"/>
      <c r="N531" s="262"/>
      <c r="O531" s="262"/>
      <c r="P531" s="262"/>
      <c r="Q531" s="262"/>
      <c r="R531" s="262"/>
      <c r="S531" s="262"/>
      <c r="T531" s="263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4" t="s">
        <v>184</v>
      </c>
      <c r="AU531" s="264" t="s">
        <v>86</v>
      </c>
      <c r="AV531" s="15" t="s">
        <v>182</v>
      </c>
      <c r="AW531" s="15" t="s">
        <v>32</v>
      </c>
      <c r="AX531" s="15" t="s">
        <v>84</v>
      </c>
      <c r="AY531" s="264" t="s">
        <v>175</v>
      </c>
    </row>
    <row r="532" s="2" customFormat="1" ht="24.15" customHeight="1">
      <c r="A532" s="39"/>
      <c r="B532" s="40"/>
      <c r="C532" s="219" t="s">
        <v>745</v>
      </c>
      <c r="D532" s="219" t="s">
        <v>177</v>
      </c>
      <c r="E532" s="220" t="s">
        <v>746</v>
      </c>
      <c r="F532" s="221" t="s">
        <v>747</v>
      </c>
      <c r="G532" s="222" t="s">
        <v>180</v>
      </c>
      <c r="H532" s="223">
        <v>312.14</v>
      </c>
      <c r="I532" s="224"/>
      <c r="J532" s="225">
        <f>ROUND(I532*H532,2)</f>
        <v>0</v>
      </c>
      <c r="K532" s="221" t="s">
        <v>688</v>
      </c>
      <c r="L532" s="45"/>
      <c r="M532" s="226" t="s">
        <v>1</v>
      </c>
      <c r="N532" s="227" t="s">
        <v>41</v>
      </c>
      <c r="O532" s="92"/>
      <c r="P532" s="228">
        <f>O532*H532</f>
        <v>0</v>
      </c>
      <c r="Q532" s="228">
        <v>2E-05</v>
      </c>
      <c r="R532" s="228">
        <f>Q532*H532</f>
        <v>0.0062428000000000008</v>
      </c>
      <c r="S532" s="228">
        <v>1E-05</v>
      </c>
      <c r="T532" s="229">
        <f>S532*H532</f>
        <v>0.0031214000000000004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30" t="s">
        <v>182</v>
      </c>
      <c r="AT532" s="230" t="s">
        <v>177</v>
      </c>
      <c r="AU532" s="230" t="s">
        <v>86</v>
      </c>
      <c r="AY532" s="18" t="s">
        <v>175</v>
      </c>
      <c r="BE532" s="231">
        <f>IF(N532="základní",J532,0)</f>
        <v>0</v>
      </c>
      <c r="BF532" s="231">
        <f>IF(N532="snížená",J532,0)</f>
        <v>0</v>
      </c>
      <c r="BG532" s="231">
        <f>IF(N532="zákl. přenesená",J532,0)</f>
        <v>0</v>
      </c>
      <c r="BH532" s="231">
        <f>IF(N532="sníž. přenesená",J532,0)</f>
        <v>0</v>
      </c>
      <c r="BI532" s="231">
        <f>IF(N532="nulová",J532,0)</f>
        <v>0</v>
      </c>
      <c r="BJ532" s="18" t="s">
        <v>84</v>
      </c>
      <c r="BK532" s="231">
        <f>ROUND(I532*H532,2)</f>
        <v>0</v>
      </c>
      <c r="BL532" s="18" t="s">
        <v>182</v>
      </c>
      <c r="BM532" s="230" t="s">
        <v>748</v>
      </c>
    </row>
    <row r="533" s="13" customFormat="1">
      <c r="A533" s="13"/>
      <c r="B533" s="232"/>
      <c r="C533" s="233"/>
      <c r="D533" s="234" t="s">
        <v>184</v>
      </c>
      <c r="E533" s="235" t="s">
        <v>1</v>
      </c>
      <c r="F533" s="236" t="s">
        <v>690</v>
      </c>
      <c r="G533" s="233"/>
      <c r="H533" s="237">
        <v>141.46</v>
      </c>
      <c r="I533" s="238"/>
      <c r="J533" s="233"/>
      <c r="K533" s="233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184</v>
      </c>
      <c r="AU533" s="243" t="s">
        <v>86</v>
      </c>
      <c r="AV533" s="13" t="s">
        <v>86</v>
      </c>
      <c r="AW533" s="13" t="s">
        <v>32</v>
      </c>
      <c r="AX533" s="13" t="s">
        <v>76</v>
      </c>
      <c r="AY533" s="243" t="s">
        <v>175</v>
      </c>
    </row>
    <row r="534" s="13" customFormat="1">
      <c r="A534" s="13"/>
      <c r="B534" s="232"/>
      <c r="C534" s="233"/>
      <c r="D534" s="234" t="s">
        <v>184</v>
      </c>
      <c r="E534" s="235" t="s">
        <v>1</v>
      </c>
      <c r="F534" s="236" t="s">
        <v>691</v>
      </c>
      <c r="G534" s="233"/>
      <c r="H534" s="237">
        <v>170.68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184</v>
      </c>
      <c r="AU534" s="243" t="s">
        <v>86</v>
      </c>
      <c r="AV534" s="13" t="s">
        <v>86</v>
      </c>
      <c r="AW534" s="13" t="s">
        <v>32</v>
      </c>
      <c r="AX534" s="13" t="s">
        <v>76</v>
      </c>
      <c r="AY534" s="243" t="s">
        <v>175</v>
      </c>
    </row>
    <row r="535" s="15" customFormat="1">
      <c r="A535" s="15"/>
      <c r="B535" s="254"/>
      <c r="C535" s="255"/>
      <c r="D535" s="234" t="s">
        <v>184</v>
      </c>
      <c r="E535" s="256" t="s">
        <v>1</v>
      </c>
      <c r="F535" s="257" t="s">
        <v>201</v>
      </c>
      <c r="G535" s="255"/>
      <c r="H535" s="258">
        <v>312.14</v>
      </c>
      <c r="I535" s="259"/>
      <c r="J535" s="255"/>
      <c r="K535" s="255"/>
      <c r="L535" s="260"/>
      <c r="M535" s="261"/>
      <c r="N535" s="262"/>
      <c r="O535" s="262"/>
      <c r="P535" s="262"/>
      <c r="Q535" s="262"/>
      <c r="R535" s="262"/>
      <c r="S535" s="262"/>
      <c r="T535" s="263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64" t="s">
        <v>184</v>
      </c>
      <c r="AU535" s="264" t="s">
        <v>86</v>
      </c>
      <c r="AV535" s="15" t="s">
        <v>182</v>
      </c>
      <c r="AW535" s="15" t="s">
        <v>32</v>
      </c>
      <c r="AX535" s="15" t="s">
        <v>84</v>
      </c>
      <c r="AY535" s="264" t="s">
        <v>175</v>
      </c>
    </row>
    <row r="536" s="2" customFormat="1" ht="24.15" customHeight="1">
      <c r="A536" s="39"/>
      <c r="B536" s="40"/>
      <c r="C536" s="219" t="s">
        <v>749</v>
      </c>
      <c r="D536" s="219" t="s">
        <v>177</v>
      </c>
      <c r="E536" s="220" t="s">
        <v>750</v>
      </c>
      <c r="F536" s="221" t="s">
        <v>751</v>
      </c>
      <c r="G536" s="222" t="s">
        <v>180</v>
      </c>
      <c r="H536" s="223">
        <v>955.225</v>
      </c>
      <c r="I536" s="224"/>
      <c r="J536" s="225">
        <f>ROUND(I536*H536,2)</f>
        <v>0</v>
      </c>
      <c r="K536" s="221" t="s">
        <v>688</v>
      </c>
      <c r="L536" s="45"/>
      <c r="M536" s="226" t="s">
        <v>1</v>
      </c>
      <c r="N536" s="227" t="s">
        <v>41</v>
      </c>
      <c r="O536" s="92"/>
      <c r="P536" s="228">
        <f>O536*H536</f>
        <v>0</v>
      </c>
      <c r="Q536" s="228">
        <v>0.00021</v>
      </c>
      <c r="R536" s="228">
        <f>Q536*H536</f>
        <v>0.20059725</v>
      </c>
      <c r="S536" s="228">
        <v>0</v>
      </c>
      <c r="T536" s="229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30" t="s">
        <v>182</v>
      </c>
      <c r="AT536" s="230" t="s">
        <v>177</v>
      </c>
      <c r="AU536" s="230" t="s">
        <v>86</v>
      </c>
      <c r="AY536" s="18" t="s">
        <v>175</v>
      </c>
      <c r="BE536" s="231">
        <f>IF(N536="základní",J536,0)</f>
        <v>0</v>
      </c>
      <c r="BF536" s="231">
        <f>IF(N536="snížená",J536,0)</f>
        <v>0</v>
      </c>
      <c r="BG536" s="231">
        <f>IF(N536="zákl. přenesená",J536,0)</f>
        <v>0</v>
      </c>
      <c r="BH536" s="231">
        <f>IF(N536="sníž. přenesená",J536,0)</f>
        <v>0</v>
      </c>
      <c r="BI536" s="231">
        <f>IF(N536="nulová",J536,0)</f>
        <v>0</v>
      </c>
      <c r="BJ536" s="18" t="s">
        <v>84</v>
      </c>
      <c r="BK536" s="231">
        <f>ROUND(I536*H536,2)</f>
        <v>0</v>
      </c>
      <c r="BL536" s="18" t="s">
        <v>182</v>
      </c>
      <c r="BM536" s="230" t="s">
        <v>752</v>
      </c>
    </row>
    <row r="537" s="2" customFormat="1">
      <c r="A537" s="39"/>
      <c r="B537" s="40"/>
      <c r="C537" s="41"/>
      <c r="D537" s="234" t="s">
        <v>266</v>
      </c>
      <c r="E537" s="41"/>
      <c r="F537" s="275" t="s">
        <v>753</v>
      </c>
      <c r="G537" s="41"/>
      <c r="H537" s="41"/>
      <c r="I537" s="276"/>
      <c r="J537" s="41"/>
      <c r="K537" s="41"/>
      <c r="L537" s="45"/>
      <c r="M537" s="277"/>
      <c r="N537" s="278"/>
      <c r="O537" s="92"/>
      <c r="P537" s="92"/>
      <c r="Q537" s="92"/>
      <c r="R537" s="92"/>
      <c r="S537" s="92"/>
      <c r="T537" s="93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T537" s="18" t="s">
        <v>266</v>
      </c>
      <c r="AU537" s="18" t="s">
        <v>86</v>
      </c>
    </row>
    <row r="538" s="13" customFormat="1">
      <c r="A538" s="13"/>
      <c r="B538" s="232"/>
      <c r="C538" s="233"/>
      <c r="D538" s="234" t="s">
        <v>184</v>
      </c>
      <c r="E538" s="235" t="s">
        <v>1</v>
      </c>
      <c r="F538" s="236" t="s">
        <v>715</v>
      </c>
      <c r="G538" s="233"/>
      <c r="H538" s="237">
        <v>489.25</v>
      </c>
      <c r="I538" s="238"/>
      <c r="J538" s="233"/>
      <c r="K538" s="233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184</v>
      </c>
      <c r="AU538" s="243" t="s">
        <v>86</v>
      </c>
      <c r="AV538" s="13" t="s">
        <v>86</v>
      </c>
      <c r="AW538" s="13" t="s">
        <v>32</v>
      </c>
      <c r="AX538" s="13" t="s">
        <v>76</v>
      </c>
      <c r="AY538" s="243" t="s">
        <v>175</v>
      </c>
    </row>
    <row r="539" s="13" customFormat="1">
      <c r="A539" s="13"/>
      <c r="B539" s="232"/>
      <c r="C539" s="233"/>
      <c r="D539" s="234" t="s">
        <v>184</v>
      </c>
      <c r="E539" s="235" t="s">
        <v>1</v>
      </c>
      <c r="F539" s="236" t="s">
        <v>716</v>
      </c>
      <c r="G539" s="233"/>
      <c r="H539" s="237">
        <v>-124.72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184</v>
      </c>
      <c r="AU539" s="243" t="s">
        <v>86</v>
      </c>
      <c r="AV539" s="13" t="s">
        <v>86</v>
      </c>
      <c r="AW539" s="13" t="s">
        <v>32</v>
      </c>
      <c r="AX539" s="13" t="s">
        <v>76</v>
      </c>
      <c r="AY539" s="243" t="s">
        <v>175</v>
      </c>
    </row>
    <row r="540" s="13" customFormat="1">
      <c r="A540" s="13"/>
      <c r="B540" s="232"/>
      <c r="C540" s="233"/>
      <c r="D540" s="234" t="s">
        <v>184</v>
      </c>
      <c r="E540" s="235" t="s">
        <v>1</v>
      </c>
      <c r="F540" s="236" t="s">
        <v>717</v>
      </c>
      <c r="G540" s="233"/>
      <c r="H540" s="237">
        <v>9</v>
      </c>
      <c r="I540" s="238"/>
      <c r="J540" s="233"/>
      <c r="K540" s="233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184</v>
      </c>
      <c r="AU540" s="243" t="s">
        <v>86</v>
      </c>
      <c r="AV540" s="13" t="s">
        <v>86</v>
      </c>
      <c r="AW540" s="13" t="s">
        <v>32</v>
      </c>
      <c r="AX540" s="13" t="s">
        <v>76</v>
      </c>
      <c r="AY540" s="243" t="s">
        <v>175</v>
      </c>
    </row>
    <row r="541" s="13" customFormat="1">
      <c r="A541" s="13"/>
      <c r="B541" s="232"/>
      <c r="C541" s="233"/>
      <c r="D541" s="234" t="s">
        <v>184</v>
      </c>
      <c r="E541" s="235" t="s">
        <v>1</v>
      </c>
      <c r="F541" s="236" t="s">
        <v>718</v>
      </c>
      <c r="G541" s="233"/>
      <c r="H541" s="237">
        <v>3.3</v>
      </c>
      <c r="I541" s="238"/>
      <c r="J541" s="233"/>
      <c r="K541" s="233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184</v>
      </c>
      <c r="AU541" s="243" t="s">
        <v>86</v>
      </c>
      <c r="AV541" s="13" t="s">
        <v>86</v>
      </c>
      <c r="AW541" s="13" t="s">
        <v>32</v>
      </c>
      <c r="AX541" s="13" t="s">
        <v>76</v>
      </c>
      <c r="AY541" s="243" t="s">
        <v>175</v>
      </c>
    </row>
    <row r="542" s="13" customFormat="1">
      <c r="A542" s="13"/>
      <c r="B542" s="232"/>
      <c r="C542" s="233"/>
      <c r="D542" s="234" t="s">
        <v>184</v>
      </c>
      <c r="E542" s="235" t="s">
        <v>1</v>
      </c>
      <c r="F542" s="236" t="s">
        <v>719</v>
      </c>
      <c r="G542" s="233"/>
      <c r="H542" s="237">
        <v>3.3</v>
      </c>
      <c r="I542" s="238"/>
      <c r="J542" s="233"/>
      <c r="K542" s="233"/>
      <c r="L542" s="239"/>
      <c r="M542" s="240"/>
      <c r="N542" s="241"/>
      <c r="O542" s="241"/>
      <c r="P542" s="241"/>
      <c r="Q542" s="241"/>
      <c r="R542" s="241"/>
      <c r="S542" s="241"/>
      <c r="T542" s="242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3" t="s">
        <v>184</v>
      </c>
      <c r="AU542" s="243" t="s">
        <v>86</v>
      </c>
      <c r="AV542" s="13" t="s">
        <v>86</v>
      </c>
      <c r="AW542" s="13" t="s">
        <v>32</v>
      </c>
      <c r="AX542" s="13" t="s">
        <v>76</v>
      </c>
      <c r="AY542" s="243" t="s">
        <v>175</v>
      </c>
    </row>
    <row r="543" s="13" customFormat="1">
      <c r="A543" s="13"/>
      <c r="B543" s="232"/>
      <c r="C543" s="233"/>
      <c r="D543" s="234" t="s">
        <v>184</v>
      </c>
      <c r="E543" s="235" t="s">
        <v>1</v>
      </c>
      <c r="F543" s="236" t="s">
        <v>720</v>
      </c>
      <c r="G543" s="233"/>
      <c r="H543" s="237">
        <v>21.45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184</v>
      </c>
      <c r="AU543" s="243" t="s">
        <v>86</v>
      </c>
      <c r="AV543" s="13" t="s">
        <v>86</v>
      </c>
      <c r="AW543" s="13" t="s">
        <v>32</v>
      </c>
      <c r="AX543" s="13" t="s">
        <v>76</v>
      </c>
      <c r="AY543" s="243" t="s">
        <v>175</v>
      </c>
    </row>
    <row r="544" s="13" customFormat="1">
      <c r="A544" s="13"/>
      <c r="B544" s="232"/>
      <c r="C544" s="233"/>
      <c r="D544" s="234" t="s">
        <v>184</v>
      </c>
      <c r="E544" s="235" t="s">
        <v>1</v>
      </c>
      <c r="F544" s="236" t="s">
        <v>721</v>
      </c>
      <c r="G544" s="233"/>
      <c r="H544" s="237">
        <v>9.375</v>
      </c>
      <c r="I544" s="238"/>
      <c r="J544" s="233"/>
      <c r="K544" s="233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184</v>
      </c>
      <c r="AU544" s="243" t="s">
        <v>86</v>
      </c>
      <c r="AV544" s="13" t="s">
        <v>86</v>
      </c>
      <c r="AW544" s="13" t="s">
        <v>32</v>
      </c>
      <c r="AX544" s="13" t="s">
        <v>76</v>
      </c>
      <c r="AY544" s="243" t="s">
        <v>175</v>
      </c>
    </row>
    <row r="545" s="13" customFormat="1">
      <c r="A545" s="13"/>
      <c r="B545" s="232"/>
      <c r="C545" s="233"/>
      <c r="D545" s="234" t="s">
        <v>184</v>
      </c>
      <c r="E545" s="235" t="s">
        <v>1</v>
      </c>
      <c r="F545" s="236" t="s">
        <v>722</v>
      </c>
      <c r="G545" s="233"/>
      <c r="H545" s="237">
        <v>4.425</v>
      </c>
      <c r="I545" s="238"/>
      <c r="J545" s="233"/>
      <c r="K545" s="233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184</v>
      </c>
      <c r="AU545" s="243" t="s">
        <v>86</v>
      </c>
      <c r="AV545" s="13" t="s">
        <v>86</v>
      </c>
      <c r="AW545" s="13" t="s">
        <v>32</v>
      </c>
      <c r="AX545" s="13" t="s">
        <v>76</v>
      </c>
      <c r="AY545" s="243" t="s">
        <v>175</v>
      </c>
    </row>
    <row r="546" s="13" customFormat="1">
      <c r="A546" s="13"/>
      <c r="B546" s="232"/>
      <c r="C546" s="233"/>
      <c r="D546" s="234" t="s">
        <v>184</v>
      </c>
      <c r="E546" s="235" t="s">
        <v>1</v>
      </c>
      <c r="F546" s="236" t="s">
        <v>723</v>
      </c>
      <c r="G546" s="233"/>
      <c r="H546" s="237">
        <v>1.525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184</v>
      </c>
      <c r="AU546" s="243" t="s">
        <v>86</v>
      </c>
      <c r="AV546" s="13" t="s">
        <v>86</v>
      </c>
      <c r="AW546" s="13" t="s">
        <v>32</v>
      </c>
      <c r="AX546" s="13" t="s">
        <v>76</v>
      </c>
      <c r="AY546" s="243" t="s">
        <v>175</v>
      </c>
    </row>
    <row r="547" s="16" customFormat="1">
      <c r="A547" s="16"/>
      <c r="B547" s="279"/>
      <c r="C547" s="280"/>
      <c r="D547" s="234" t="s">
        <v>184</v>
      </c>
      <c r="E547" s="281" t="s">
        <v>1</v>
      </c>
      <c r="F547" s="282" t="s">
        <v>356</v>
      </c>
      <c r="G547" s="280"/>
      <c r="H547" s="283">
        <v>416.905</v>
      </c>
      <c r="I547" s="284"/>
      <c r="J547" s="280"/>
      <c r="K547" s="280"/>
      <c r="L547" s="285"/>
      <c r="M547" s="286"/>
      <c r="N547" s="287"/>
      <c r="O547" s="287"/>
      <c r="P547" s="287"/>
      <c r="Q547" s="287"/>
      <c r="R547" s="287"/>
      <c r="S547" s="287"/>
      <c r="T547" s="288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T547" s="289" t="s">
        <v>184</v>
      </c>
      <c r="AU547" s="289" t="s">
        <v>86</v>
      </c>
      <c r="AV547" s="16" t="s">
        <v>189</v>
      </c>
      <c r="AW547" s="16" t="s">
        <v>32</v>
      </c>
      <c r="AX547" s="16" t="s">
        <v>76</v>
      </c>
      <c r="AY547" s="289" t="s">
        <v>175</v>
      </c>
    </row>
    <row r="548" s="13" customFormat="1">
      <c r="A548" s="13"/>
      <c r="B548" s="232"/>
      <c r="C548" s="233"/>
      <c r="D548" s="234" t="s">
        <v>184</v>
      </c>
      <c r="E548" s="235" t="s">
        <v>1</v>
      </c>
      <c r="F548" s="236" t="s">
        <v>724</v>
      </c>
      <c r="G548" s="233"/>
      <c r="H548" s="237">
        <v>374.55</v>
      </c>
      <c r="I548" s="238"/>
      <c r="J548" s="233"/>
      <c r="K548" s="233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184</v>
      </c>
      <c r="AU548" s="243" t="s">
        <v>86</v>
      </c>
      <c r="AV548" s="13" t="s">
        <v>86</v>
      </c>
      <c r="AW548" s="13" t="s">
        <v>32</v>
      </c>
      <c r="AX548" s="13" t="s">
        <v>76</v>
      </c>
      <c r="AY548" s="243" t="s">
        <v>175</v>
      </c>
    </row>
    <row r="549" s="13" customFormat="1">
      <c r="A549" s="13"/>
      <c r="B549" s="232"/>
      <c r="C549" s="233"/>
      <c r="D549" s="234" t="s">
        <v>184</v>
      </c>
      <c r="E549" s="235" t="s">
        <v>1</v>
      </c>
      <c r="F549" s="236" t="s">
        <v>725</v>
      </c>
      <c r="G549" s="233"/>
      <c r="H549" s="237">
        <v>-158.1</v>
      </c>
      <c r="I549" s="238"/>
      <c r="J549" s="233"/>
      <c r="K549" s="233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184</v>
      </c>
      <c r="AU549" s="243" t="s">
        <v>86</v>
      </c>
      <c r="AV549" s="13" t="s">
        <v>86</v>
      </c>
      <c r="AW549" s="13" t="s">
        <v>32</v>
      </c>
      <c r="AX549" s="13" t="s">
        <v>76</v>
      </c>
      <c r="AY549" s="243" t="s">
        <v>175</v>
      </c>
    </row>
    <row r="550" s="13" customFormat="1">
      <c r="A550" s="13"/>
      <c r="B550" s="232"/>
      <c r="C550" s="233"/>
      <c r="D550" s="234" t="s">
        <v>184</v>
      </c>
      <c r="E550" s="235" t="s">
        <v>1</v>
      </c>
      <c r="F550" s="236" t="s">
        <v>726</v>
      </c>
      <c r="G550" s="233"/>
      <c r="H550" s="237">
        <v>43.2</v>
      </c>
      <c r="I550" s="238"/>
      <c r="J550" s="233"/>
      <c r="K550" s="233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184</v>
      </c>
      <c r="AU550" s="243" t="s">
        <v>86</v>
      </c>
      <c r="AV550" s="13" t="s">
        <v>86</v>
      </c>
      <c r="AW550" s="13" t="s">
        <v>32</v>
      </c>
      <c r="AX550" s="13" t="s">
        <v>76</v>
      </c>
      <c r="AY550" s="243" t="s">
        <v>175</v>
      </c>
    </row>
    <row r="551" s="13" customFormat="1">
      <c r="A551" s="13"/>
      <c r="B551" s="232"/>
      <c r="C551" s="233"/>
      <c r="D551" s="234" t="s">
        <v>184</v>
      </c>
      <c r="E551" s="235" t="s">
        <v>1</v>
      </c>
      <c r="F551" s="236" t="s">
        <v>727</v>
      </c>
      <c r="G551" s="233"/>
      <c r="H551" s="237">
        <v>15.3</v>
      </c>
      <c r="I551" s="238"/>
      <c r="J551" s="233"/>
      <c r="K551" s="233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184</v>
      </c>
      <c r="AU551" s="243" t="s">
        <v>86</v>
      </c>
      <c r="AV551" s="13" t="s">
        <v>86</v>
      </c>
      <c r="AW551" s="13" t="s">
        <v>32</v>
      </c>
      <c r="AX551" s="13" t="s">
        <v>76</v>
      </c>
      <c r="AY551" s="243" t="s">
        <v>175</v>
      </c>
    </row>
    <row r="552" s="16" customFormat="1">
      <c r="A552" s="16"/>
      <c r="B552" s="279"/>
      <c r="C552" s="280"/>
      <c r="D552" s="234" t="s">
        <v>184</v>
      </c>
      <c r="E552" s="281" t="s">
        <v>1</v>
      </c>
      <c r="F552" s="282" t="s">
        <v>356</v>
      </c>
      <c r="G552" s="280"/>
      <c r="H552" s="283">
        <v>274.95000000000004</v>
      </c>
      <c r="I552" s="284"/>
      <c r="J552" s="280"/>
      <c r="K552" s="280"/>
      <c r="L552" s="285"/>
      <c r="M552" s="286"/>
      <c r="N552" s="287"/>
      <c r="O552" s="287"/>
      <c r="P552" s="287"/>
      <c r="Q552" s="287"/>
      <c r="R552" s="287"/>
      <c r="S552" s="287"/>
      <c r="T552" s="288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T552" s="289" t="s">
        <v>184</v>
      </c>
      <c r="AU552" s="289" t="s">
        <v>86</v>
      </c>
      <c r="AV552" s="16" t="s">
        <v>189</v>
      </c>
      <c r="AW552" s="16" t="s">
        <v>32</v>
      </c>
      <c r="AX552" s="16" t="s">
        <v>76</v>
      </c>
      <c r="AY552" s="289" t="s">
        <v>175</v>
      </c>
    </row>
    <row r="553" s="13" customFormat="1">
      <c r="A553" s="13"/>
      <c r="B553" s="232"/>
      <c r="C553" s="233"/>
      <c r="D553" s="234" t="s">
        <v>184</v>
      </c>
      <c r="E553" s="235" t="s">
        <v>1</v>
      </c>
      <c r="F553" s="236" t="s">
        <v>728</v>
      </c>
      <c r="G553" s="233"/>
      <c r="H553" s="237">
        <v>107.25</v>
      </c>
      <c r="I553" s="238"/>
      <c r="J553" s="233"/>
      <c r="K553" s="233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184</v>
      </c>
      <c r="AU553" s="243" t="s">
        <v>86</v>
      </c>
      <c r="AV553" s="13" t="s">
        <v>86</v>
      </c>
      <c r="AW553" s="13" t="s">
        <v>32</v>
      </c>
      <c r="AX553" s="13" t="s">
        <v>76</v>
      </c>
      <c r="AY553" s="243" t="s">
        <v>175</v>
      </c>
    </row>
    <row r="554" s="13" customFormat="1">
      <c r="A554" s="13"/>
      <c r="B554" s="232"/>
      <c r="C554" s="233"/>
      <c r="D554" s="234" t="s">
        <v>184</v>
      </c>
      <c r="E554" s="235" t="s">
        <v>1</v>
      </c>
      <c r="F554" s="236" t="s">
        <v>729</v>
      </c>
      <c r="G554" s="233"/>
      <c r="H554" s="237">
        <v>156.12</v>
      </c>
      <c r="I554" s="238"/>
      <c r="J554" s="233"/>
      <c r="K554" s="233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184</v>
      </c>
      <c r="AU554" s="243" t="s">
        <v>86</v>
      </c>
      <c r="AV554" s="13" t="s">
        <v>86</v>
      </c>
      <c r="AW554" s="13" t="s">
        <v>32</v>
      </c>
      <c r="AX554" s="13" t="s">
        <v>76</v>
      </c>
      <c r="AY554" s="243" t="s">
        <v>175</v>
      </c>
    </row>
    <row r="555" s="16" customFormat="1">
      <c r="A555" s="16"/>
      <c r="B555" s="279"/>
      <c r="C555" s="280"/>
      <c r="D555" s="234" t="s">
        <v>184</v>
      </c>
      <c r="E555" s="281" t="s">
        <v>1</v>
      </c>
      <c r="F555" s="282" t="s">
        <v>356</v>
      </c>
      <c r="G555" s="280"/>
      <c r="H555" s="283">
        <v>263.37</v>
      </c>
      <c r="I555" s="284"/>
      <c r="J555" s="280"/>
      <c r="K555" s="280"/>
      <c r="L555" s="285"/>
      <c r="M555" s="286"/>
      <c r="N555" s="287"/>
      <c r="O555" s="287"/>
      <c r="P555" s="287"/>
      <c r="Q555" s="287"/>
      <c r="R555" s="287"/>
      <c r="S555" s="287"/>
      <c r="T555" s="288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T555" s="289" t="s">
        <v>184</v>
      </c>
      <c r="AU555" s="289" t="s">
        <v>86</v>
      </c>
      <c r="AV555" s="16" t="s">
        <v>189</v>
      </c>
      <c r="AW555" s="16" t="s">
        <v>32</v>
      </c>
      <c r="AX555" s="16" t="s">
        <v>76</v>
      </c>
      <c r="AY555" s="289" t="s">
        <v>175</v>
      </c>
    </row>
    <row r="556" s="15" customFormat="1">
      <c r="A556" s="15"/>
      <c r="B556" s="254"/>
      <c r="C556" s="255"/>
      <c r="D556" s="234" t="s">
        <v>184</v>
      </c>
      <c r="E556" s="256" t="s">
        <v>1</v>
      </c>
      <c r="F556" s="257" t="s">
        <v>201</v>
      </c>
      <c r="G556" s="255"/>
      <c r="H556" s="258">
        <v>955.22499999999984</v>
      </c>
      <c r="I556" s="259"/>
      <c r="J556" s="255"/>
      <c r="K556" s="255"/>
      <c r="L556" s="260"/>
      <c r="M556" s="261"/>
      <c r="N556" s="262"/>
      <c r="O556" s="262"/>
      <c r="P556" s="262"/>
      <c r="Q556" s="262"/>
      <c r="R556" s="262"/>
      <c r="S556" s="262"/>
      <c r="T556" s="263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64" t="s">
        <v>184</v>
      </c>
      <c r="AU556" s="264" t="s">
        <v>86</v>
      </c>
      <c r="AV556" s="15" t="s">
        <v>182</v>
      </c>
      <c r="AW556" s="15" t="s">
        <v>32</v>
      </c>
      <c r="AX556" s="15" t="s">
        <v>84</v>
      </c>
      <c r="AY556" s="264" t="s">
        <v>175</v>
      </c>
    </row>
    <row r="557" s="2" customFormat="1" ht="16.5" customHeight="1">
      <c r="A557" s="39"/>
      <c r="B557" s="40"/>
      <c r="C557" s="219" t="s">
        <v>754</v>
      </c>
      <c r="D557" s="219" t="s">
        <v>177</v>
      </c>
      <c r="E557" s="220" t="s">
        <v>755</v>
      </c>
      <c r="F557" s="221" t="s">
        <v>756</v>
      </c>
      <c r="G557" s="222" t="s">
        <v>180</v>
      </c>
      <c r="H557" s="223">
        <v>116</v>
      </c>
      <c r="I557" s="224"/>
      <c r="J557" s="225">
        <f>ROUND(I557*H557,2)</f>
        <v>0</v>
      </c>
      <c r="K557" s="221" t="s">
        <v>181</v>
      </c>
      <c r="L557" s="45"/>
      <c r="M557" s="226" t="s">
        <v>1</v>
      </c>
      <c r="N557" s="227" t="s">
        <v>41</v>
      </c>
      <c r="O557" s="92"/>
      <c r="P557" s="228">
        <f>O557*H557</f>
        <v>0</v>
      </c>
      <c r="Q557" s="228">
        <v>0</v>
      </c>
      <c r="R557" s="228">
        <f>Q557*H557</f>
        <v>0</v>
      </c>
      <c r="S557" s="228">
        <v>0</v>
      </c>
      <c r="T557" s="229">
        <f>S557*H557</f>
        <v>0</v>
      </c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R557" s="230" t="s">
        <v>182</v>
      </c>
      <c r="AT557" s="230" t="s">
        <v>177</v>
      </c>
      <c r="AU557" s="230" t="s">
        <v>86</v>
      </c>
      <c r="AY557" s="18" t="s">
        <v>175</v>
      </c>
      <c r="BE557" s="231">
        <f>IF(N557="základní",J557,0)</f>
        <v>0</v>
      </c>
      <c r="BF557" s="231">
        <f>IF(N557="snížená",J557,0)</f>
        <v>0</v>
      </c>
      <c r="BG557" s="231">
        <f>IF(N557="zákl. přenesená",J557,0)</f>
        <v>0</v>
      </c>
      <c r="BH557" s="231">
        <f>IF(N557="sníž. přenesená",J557,0)</f>
        <v>0</v>
      </c>
      <c r="BI557" s="231">
        <f>IF(N557="nulová",J557,0)</f>
        <v>0</v>
      </c>
      <c r="BJ557" s="18" t="s">
        <v>84</v>
      </c>
      <c r="BK557" s="231">
        <f>ROUND(I557*H557,2)</f>
        <v>0</v>
      </c>
      <c r="BL557" s="18" t="s">
        <v>182</v>
      </c>
      <c r="BM557" s="230" t="s">
        <v>757</v>
      </c>
    </row>
    <row r="558" s="13" customFormat="1">
      <c r="A558" s="13"/>
      <c r="B558" s="232"/>
      <c r="C558" s="233"/>
      <c r="D558" s="234" t="s">
        <v>184</v>
      </c>
      <c r="E558" s="235" t="s">
        <v>1</v>
      </c>
      <c r="F558" s="236" t="s">
        <v>696</v>
      </c>
      <c r="G558" s="233"/>
      <c r="H558" s="237">
        <v>116</v>
      </c>
      <c r="I558" s="238"/>
      <c r="J558" s="233"/>
      <c r="K558" s="233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184</v>
      </c>
      <c r="AU558" s="243" t="s">
        <v>86</v>
      </c>
      <c r="AV558" s="13" t="s">
        <v>86</v>
      </c>
      <c r="AW558" s="13" t="s">
        <v>32</v>
      </c>
      <c r="AX558" s="13" t="s">
        <v>84</v>
      </c>
      <c r="AY558" s="243" t="s">
        <v>175</v>
      </c>
    </row>
    <row r="559" s="2" customFormat="1" ht="16.5" customHeight="1">
      <c r="A559" s="39"/>
      <c r="B559" s="40"/>
      <c r="C559" s="219" t="s">
        <v>758</v>
      </c>
      <c r="D559" s="219" t="s">
        <v>177</v>
      </c>
      <c r="E559" s="220" t="s">
        <v>759</v>
      </c>
      <c r="F559" s="221" t="s">
        <v>760</v>
      </c>
      <c r="G559" s="222" t="s">
        <v>234</v>
      </c>
      <c r="H559" s="223">
        <v>0.52200000000000008</v>
      </c>
      <c r="I559" s="224"/>
      <c r="J559" s="225">
        <f>ROUND(I559*H559,2)</f>
        <v>0</v>
      </c>
      <c r="K559" s="221" t="s">
        <v>181</v>
      </c>
      <c r="L559" s="45"/>
      <c r="M559" s="226" t="s">
        <v>1</v>
      </c>
      <c r="N559" s="227" t="s">
        <v>41</v>
      </c>
      <c r="O559" s="92"/>
      <c r="P559" s="228">
        <f>O559*H559</f>
        <v>0</v>
      </c>
      <c r="Q559" s="228">
        <v>1.0627700000000002</v>
      </c>
      <c r="R559" s="228">
        <f>Q559*H559</f>
        <v>0.55476594000000008</v>
      </c>
      <c r="S559" s="228">
        <v>0</v>
      </c>
      <c r="T559" s="229">
        <f>S559*H559</f>
        <v>0</v>
      </c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R559" s="230" t="s">
        <v>182</v>
      </c>
      <c r="AT559" s="230" t="s">
        <v>177</v>
      </c>
      <c r="AU559" s="230" t="s">
        <v>86</v>
      </c>
      <c r="AY559" s="18" t="s">
        <v>175</v>
      </c>
      <c r="BE559" s="231">
        <f>IF(N559="základní",J559,0)</f>
        <v>0</v>
      </c>
      <c r="BF559" s="231">
        <f>IF(N559="snížená",J559,0)</f>
        <v>0</v>
      </c>
      <c r="BG559" s="231">
        <f>IF(N559="zákl. přenesená",J559,0)</f>
        <v>0</v>
      </c>
      <c r="BH559" s="231">
        <f>IF(N559="sníž. přenesená",J559,0)</f>
        <v>0</v>
      </c>
      <c r="BI559" s="231">
        <f>IF(N559="nulová",J559,0)</f>
        <v>0</v>
      </c>
      <c r="BJ559" s="18" t="s">
        <v>84</v>
      </c>
      <c r="BK559" s="231">
        <f>ROUND(I559*H559,2)</f>
        <v>0</v>
      </c>
      <c r="BL559" s="18" t="s">
        <v>182</v>
      </c>
      <c r="BM559" s="230" t="s">
        <v>761</v>
      </c>
    </row>
    <row r="560" s="14" customFormat="1">
      <c r="A560" s="14"/>
      <c r="B560" s="244"/>
      <c r="C560" s="245"/>
      <c r="D560" s="234" t="s">
        <v>184</v>
      </c>
      <c r="E560" s="246" t="s">
        <v>1</v>
      </c>
      <c r="F560" s="247" t="s">
        <v>256</v>
      </c>
      <c r="G560" s="245"/>
      <c r="H560" s="246" t="s">
        <v>1</v>
      </c>
      <c r="I560" s="248"/>
      <c r="J560" s="245"/>
      <c r="K560" s="245"/>
      <c r="L560" s="249"/>
      <c r="M560" s="250"/>
      <c r="N560" s="251"/>
      <c r="O560" s="251"/>
      <c r="P560" s="251"/>
      <c r="Q560" s="251"/>
      <c r="R560" s="251"/>
      <c r="S560" s="251"/>
      <c r="T560" s="252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3" t="s">
        <v>184</v>
      </c>
      <c r="AU560" s="253" t="s">
        <v>86</v>
      </c>
      <c r="AV560" s="14" t="s">
        <v>84</v>
      </c>
      <c r="AW560" s="14" t="s">
        <v>32</v>
      </c>
      <c r="AX560" s="14" t="s">
        <v>76</v>
      </c>
      <c r="AY560" s="253" t="s">
        <v>175</v>
      </c>
    </row>
    <row r="561" s="13" customFormat="1">
      <c r="A561" s="13"/>
      <c r="B561" s="232"/>
      <c r="C561" s="233"/>
      <c r="D561" s="234" t="s">
        <v>184</v>
      </c>
      <c r="E561" s="235" t="s">
        <v>1</v>
      </c>
      <c r="F561" s="236" t="s">
        <v>762</v>
      </c>
      <c r="G561" s="233"/>
      <c r="H561" s="237">
        <v>0.122</v>
      </c>
      <c r="I561" s="238"/>
      <c r="J561" s="233"/>
      <c r="K561" s="233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184</v>
      </c>
      <c r="AU561" s="243" t="s">
        <v>86</v>
      </c>
      <c r="AV561" s="13" t="s">
        <v>86</v>
      </c>
      <c r="AW561" s="13" t="s">
        <v>32</v>
      </c>
      <c r="AX561" s="13" t="s">
        <v>76</v>
      </c>
      <c r="AY561" s="243" t="s">
        <v>175</v>
      </c>
    </row>
    <row r="562" s="13" customFormat="1">
      <c r="A562" s="13"/>
      <c r="B562" s="232"/>
      <c r="C562" s="233"/>
      <c r="D562" s="234" t="s">
        <v>184</v>
      </c>
      <c r="E562" s="235" t="s">
        <v>1</v>
      </c>
      <c r="F562" s="236" t="s">
        <v>763</v>
      </c>
      <c r="G562" s="233"/>
      <c r="H562" s="237">
        <v>0.01</v>
      </c>
      <c r="I562" s="238"/>
      <c r="J562" s="233"/>
      <c r="K562" s="233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184</v>
      </c>
      <c r="AU562" s="243" t="s">
        <v>86</v>
      </c>
      <c r="AV562" s="13" t="s">
        <v>86</v>
      </c>
      <c r="AW562" s="13" t="s">
        <v>32</v>
      </c>
      <c r="AX562" s="13" t="s">
        <v>76</v>
      </c>
      <c r="AY562" s="243" t="s">
        <v>175</v>
      </c>
    </row>
    <row r="563" s="13" customFormat="1">
      <c r="A563" s="13"/>
      <c r="B563" s="232"/>
      <c r="C563" s="233"/>
      <c r="D563" s="234" t="s">
        <v>184</v>
      </c>
      <c r="E563" s="235" t="s">
        <v>1</v>
      </c>
      <c r="F563" s="236" t="s">
        <v>764</v>
      </c>
      <c r="G563" s="233"/>
      <c r="H563" s="237">
        <v>0.04</v>
      </c>
      <c r="I563" s="238"/>
      <c r="J563" s="233"/>
      <c r="K563" s="233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184</v>
      </c>
      <c r="AU563" s="243" t="s">
        <v>86</v>
      </c>
      <c r="AV563" s="13" t="s">
        <v>86</v>
      </c>
      <c r="AW563" s="13" t="s">
        <v>32</v>
      </c>
      <c r="AX563" s="13" t="s">
        <v>76</v>
      </c>
      <c r="AY563" s="243" t="s">
        <v>175</v>
      </c>
    </row>
    <row r="564" s="13" customFormat="1">
      <c r="A564" s="13"/>
      <c r="B564" s="232"/>
      <c r="C564" s="233"/>
      <c r="D564" s="234" t="s">
        <v>184</v>
      </c>
      <c r="E564" s="235" t="s">
        <v>1</v>
      </c>
      <c r="F564" s="236" t="s">
        <v>765</v>
      </c>
      <c r="G564" s="233"/>
      <c r="H564" s="237">
        <v>0.13100000000000002</v>
      </c>
      <c r="I564" s="238"/>
      <c r="J564" s="233"/>
      <c r="K564" s="233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184</v>
      </c>
      <c r="AU564" s="243" t="s">
        <v>86</v>
      </c>
      <c r="AV564" s="13" t="s">
        <v>86</v>
      </c>
      <c r="AW564" s="13" t="s">
        <v>32</v>
      </c>
      <c r="AX564" s="13" t="s">
        <v>76</v>
      </c>
      <c r="AY564" s="243" t="s">
        <v>175</v>
      </c>
    </row>
    <row r="565" s="16" customFormat="1">
      <c r="A565" s="16"/>
      <c r="B565" s="279"/>
      <c r="C565" s="280"/>
      <c r="D565" s="234" t="s">
        <v>184</v>
      </c>
      <c r="E565" s="281" t="s">
        <v>1</v>
      </c>
      <c r="F565" s="282" t="s">
        <v>356</v>
      </c>
      <c r="G565" s="280"/>
      <c r="H565" s="283">
        <v>0.30300000000000004</v>
      </c>
      <c r="I565" s="284"/>
      <c r="J565" s="280"/>
      <c r="K565" s="280"/>
      <c r="L565" s="285"/>
      <c r="M565" s="286"/>
      <c r="N565" s="287"/>
      <c r="O565" s="287"/>
      <c r="P565" s="287"/>
      <c r="Q565" s="287"/>
      <c r="R565" s="287"/>
      <c r="S565" s="287"/>
      <c r="T565" s="288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T565" s="289" t="s">
        <v>184</v>
      </c>
      <c r="AU565" s="289" t="s">
        <v>86</v>
      </c>
      <c r="AV565" s="16" t="s">
        <v>189</v>
      </c>
      <c r="AW565" s="16" t="s">
        <v>32</v>
      </c>
      <c r="AX565" s="16" t="s">
        <v>76</v>
      </c>
      <c r="AY565" s="289" t="s">
        <v>175</v>
      </c>
    </row>
    <row r="566" s="13" customFormat="1">
      <c r="A566" s="13"/>
      <c r="B566" s="232"/>
      <c r="C566" s="233"/>
      <c r="D566" s="234" t="s">
        <v>184</v>
      </c>
      <c r="E566" s="235" t="s">
        <v>1</v>
      </c>
      <c r="F566" s="236" t="s">
        <v>766</v>
      </c>
      <c r="G566" s="233"/>
      <c r="H566" s="237">
        <v>0.049</v>
      </c>
      <c r="I566" s="238"/>
      <c r="J566" s="233"/>
      <c r="K566" s="233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184</v>
      </c>
      <c r="AU566" s="243" t="s">
        <v>86</v>
      </c>
      <c r="AV566" s="13" t="s">
        <v>86</v>
      </c>
      <c r="AW566" s="13" t="s">
        <v>32</v>
      </c>
      <c r="AX566" s="13" t="s">
        <v>76</v>
      </c>
      <c r="AY566" s="243" t="s">
        <v>175</v>
      </c>
    </row>
    <row r="567" s="13" customFormat="1">
      <c r="A567" s="13"/>
      <c r="B567" s="232"/>
      <c r="C567" s="233"/>
      <c r="D567" s="234" t="s">
        <v>184</v>
      </c>
      <c r="E567" s="235" t="s">
        <v>1</v>
      </c>
      <c r="F567" s="236" t="s">
        <v>767</v>
      </c>
      <c r="G567" s="233"/>
      <c r="H567" s="237">
        <v>0.051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184</v>
      </c>
      <c r="AU567" s="243" t="s">
        <v>86</v>
      </c>
      <c r="AV567" s="13" t="s">
        <v>86</v>
      </c>
      <c r="AW567" s="13" t="s">
        <v>32</v>
      </c>
      <c r="AX567" s="13" t="s">
        <v>76</v>
      </c>
      <c r="AY567" s="243" t="s">
        <v>175</v>
      </c>
    </row>
    <row r="568" s="13" customFormat="1">
      <c r="A568" s="13"/>
      <c r="B568" s="232"/>
      <c r="C568" s="233"/>
      <c r="D568" s="234" t="s">
        <v>184</v>
      </c>
      <c r="E568" s="235" t="s">
        <v>1</v>
      </c>
      <c r="F568" s="236" t="s">
        <v>768</v>
      </c>
      <c r="G568" s="233"/>
      <c r="H568" s="237">
        <v>0.11899999999999998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184</v>
      </c>
      <c r="AU568" s="243" t="s">
        <v>86</v>
      </c>
      <c r="AV568" s="13" t="s">
        <v>86</v>
      </c>
      <c r="AW568" s="13" t="s">
        <v>32</v>
      </c>
      <c r="AX568" s="13" t="s">
        <v>76</v>
      </c>
      <c r="AY568" s="243" t="s">
        <v>175</v>
      </c>
    </row>
    <row r="569" s="16" customFormat="1">
      <c r="A569" s="16"/>
      <c r="B569" s="279"/>
      <c r="C569" s="280"/>
      <c r="D569" s="234" t="s">
        <v>184</v>
      </c>
      <c r="E569" s="281" t="s">
        <v>1</v>
      </c>
      <c r="F569" s="282" t="s">
        <v>356</v>
      </c>
      <c r="G569" s="280"/>
      <c r="H569" s="283">
        <v>0.219</v>
      </c>
      <c r="I569" s="284"/>
      <c r="J569" s="280"/>
      <c r="K569" s="280"/>
      <c r="L569" s="285"/>
      <c r="M569" s="286"/>
      <c r="N569" s="287"/>
      <c r="O569" s="287"/>
      <c r="P569" s="287"/>
      <c r="Q569" s="287"/>
      <c r="R569" s="287"/>
      <c r="S569" s="287"/>
      <c r="T569" s="288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T569" s="289" t="s">
        <v>184</v>
      </c>
      <c r="AU569" s="289" t="s">
        <v>86</v>
      </c>
      <c r="AV569" s="16" t="s">
        <v>189</v>
      </c>
      <c r="AW569" s="16" t="s">
        <v>32</v>
      </c>
      <c r="AX569" s="16" t="s">
        <v>76</v>
      </c>
      <c r="AY569" s="289" t="s">
        <v>175</v>
      </c>
    </row>
    <row r="570" s="15" customFormat="1">
      <c r="A570" s="15"/>
      <c r="B570" s="254"/>
      <c r="C570" s="255"/>
      <c r="D570" s="234" t="s">
        <v>184</v>
      </c>
      <c r="E570" s="256" t="s">
        <v>1</v>
      </c>
      <c r="F570" s="257" t="s">
        <v>201</v>
      </c>
      <c r="G570" s="255"/>
      <c r="H570" s="258">
        <v>0.52200000000000008</v>
      </c>
      <c r="I570" s="259"/>
      <c r="J570" s="255"/>
      <c r="K570" s="255"/>
      <c r="L570" s="260"/>
      <c r="M570" s="261"/>
      <c r="N570" s="262"/>
      <c r="O570" s="262"/>
      <c r="P570" s="262"/>
      <c r="Q570" s="262"/>
      <c r="R570" s="262"/>
      <c r="S570" s="262"/>
      <c r="T570" s="263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T570" s="264" t="s">
        <v>184</v>
      </c>
      <c r="AU570" s="264" t="s">
        <v>86</v>
      </c>
      <c r="AV570" s="15" t="s">
        <v>182</v>
      </c>
      <c r="AW570" s="15" t="s">
        <v>32</v>
      </c>
      <c r="AX570" s="15" t="s">
        <v>84</v>
      </c>
      <c r="AY570" s="264" t="s">
        <v>175</v>
      </c>
    </row>
    <row r="571" s="2" customFormat="1" ht="24.15" customHeight="1">
      <c r="A571" s="39"/>
      <c r="B571" s="40"/>
      <c r="C571" s="219" t="s">
        <v>769</v>
      </c>
      <c r="D571" s="219" t="s">
        <v>177</v>
      </c>
      <c r="E571" s="220" t="s">
        <v>770</v>
      </c>
      <c r="F571" s="221" t="s">
        <v>771</v>
      </c>
      <c r="G571" s="222" t="s">
        <v>180</v>
      </c>
      <c r="H571" s="223">
        <v>6.55</v>
      </c>
      <c r="I571" s="224"/>
      <c r="J571" s="225">
        <f>ROUND(I571*H571,2)</f>
        <v>0</v>
      </c>
      <c r="K571" s="221" t="s">
        <v>181</v>
      </c>
      <c r="L571" s="45"/>
      <c r="M571" s="226" t="s">
        <v>1</v>
      </c>
      <c r="N571" s="227" t="s">
        <v>41</v>
      </c>
      <c r="O571" s="92"/>
      <c r="P571" s="228">
        <f>O571*H571</f>
        <v>0</v>
      </c>
      <c r="Q571" s="228">
        <v>0.105</v>
      </c>
      <c r="R571" s="228">
        <f>Q571*H571</f>
        <v>0.68774999999999992</v>
      </c>
      <c r="S571" s="228">
        <v>0</v>
      </c>
      <c r="T571" s="229">
        <f>S571*H571</f>
        <v>0</v>
      </c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R571" s="230" t="s">
        <v>182</v>
      </c>
      <c r="AT571" s="230" t="s">
        <v>177</v>
      </c>
      <c r="AU571" s="230" t="s">
        <v>86</v>
      </c>
      <c r="AY571" s="18" t="s">
        <v>175</v>
      </c>
      <c r="BE571" s="231">
        <f>IF(N571="základní",J571,0)</f>
        <v>0</v>
      </c>
      <c r="BF571" s="231">
        <f>IF(N571="snížená",J571,0)</f>
        <v>0</v>
      </c>
      <c r="BG571" s="231">
        <f>IF(N571="zákl. přenesená",J571,0)</f>
        <v>0</v>
      </c>
      <c r="BH571" s="231">
        <f>IF(N571="sníž. přenesená",J571,0)</f>
        <v>0</v>
      </c>
      <c r="BI571" s="231">
        <f>IF(N571="nulová",J571,0)</f>
        <v>0</v>
      </c>
      <c r="BJ571" s="18" t="s">
        <v>84</v>
      </c>
      <c r="BK571" s="231">
        <f>ROUND(I571*H571,2)</f>
        <v>0</v>
      </c>
      <c r="BL571" s="18" t="s">
        <v>182</v>
      </c>
      <c r="BM571" s="230" t="s">
        <v>772</v>
      </c>
    </row>
    <row r="572" s="14" customFormat="1">
      <c r="A572" s="14"/>
      <c r="B572" s="244"/>
      <c r="C572" s="245"/>
      <c r="D572" s="234" t="s">
        <v>184</v>
      </c>
      <c r="E572" s="246" t="s">
        <v>1</v>
      </c>
      <c r="F572" s="247" t="s">
        <v>773</v>
      </c>
      <c r="G572" s="245"/>
      <c r="H572" s="246" t="s">
        <v>1</v>
      </c>
      <c r="I572" s="248"/>
      <c r="J572" s="245"/>
      <c r="K572" s="245"/>
      <c r="L572" s="249"/>
      <c r="M572" s="250"/>
      <c r="N572" s="251"/>
      <c r="O572" s="251"/>
      <c r="P572" s="251"/>
      <c r="Q572" s="251"/>
      <c r="R572" s="251"/>
      <c r="S572" s="251"/>
      <c r="T572" s="252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3" t="s">
        <v>184</v>
      </c>
      <c r="AU572" s="253" t="s">
        <v>86</v>
      </c>
      <c r="AV572" s="14" t="s">
        <v>84</v>
      </c>
      <c r="AW572" s="14" t="s">
        <v>32</v>
      </c>
      <c r="AX572" s="14" t="s">
        <v>76</v>
      </c>
      <c r="AY572" s="253" t="s">
        <v>175</v>
      </c>
    </row>
    <row r="573" s="13" customFormat="1">
      <c r="A573" s="13"/>
      <c r="B573" s="232"/>
      <c r="C573" s="233"/>
      <c r="D573" s="234" t="s">
        <v>184</v>
      </c>
      <c r="E573" s="235" t="s">
        <v>1</v>
      </c>
      <c r="F573" s="236" t="s">
        <v>774</v>
      </c>
      <c r="G573" s="233"/>
      <c r="H573" s="237">
        <v>6.55</v>
      </c>
      <c r="I573" s="238"/>
      <c r="J573" s="233"/>
      <c r="K573" s="233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184</v>
      </c>
      <c r="AU573" s="243" t="s">
        <v>86</v>
      </c>
      <c r="AV573" s="13" t="s">
        <v>86</v>
      </c>
      <c r="AW573" s="13" t="s">
        <v>32</v>
      </c>
      <c r="AX573" s="13" t="s">
        <v>84</v>
      </c>
      <c r="AY573" s="243" t="s">
        <v>175</v>
      </c>
    </row>
    <row r="574" s="2" customFormat="1" ht="24.15" customHeight="1">
      <c r="A574" s="39"/>
      <c r="B574" s="40"/>
      <c r="C574" s="219" t="s">
        <v>775</v>
      </c>
      <c r="D574" s="219" t="s">
        <v>177</v>
      </c>
      <c r="E574" s="220" t="s">
        <v>776</v>
      </c>
      <c r="F574" s="221" t="s">
        <v>777</v>
      </c>
      <c r="G574" s="222" t="s">
        <v>180</v>
      </c>
      <c r="H574" s="223">
        <v>146.52</v>
      </c>
      <c r="I574" s="224"/>
      <c r="J574" s="225">
        <f>ROUND(I574*H574,2)</f>
        <v>0</v>
      </c>
      <c r="K574" s="221" t="s">
        <v>181</v>
      </c>
      <c r="L574" s="45"/>
      <c r="M574" s="226" t="s">
        <v>1</v>
      </c>
      <c r="N574" s="227" t="s">
        <v>41</v>
      </c>
      <c r="O574" s="92"/>
      <c r="P574" s="228">
        <f>O574*H574</f>
        <v>0</v>
      </c>
      <c r="Q574" s="228">
        <v>0.11</v>
      </c>
      <c r="R574" s="228">
        <f>Q574*H574</f>
        <v>16.1172</v>
      </c>
      <c r="S574" s="228">
        <v>0</v>
      </c>
      <c r="T574" s="229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30" t="s">
        <v>182</v>
      </c>
      <c r="AT574" s="230" t="s">
        <v>177</v>
      </c>
      <c r="AU574" s="230" t="s">
        <v>86</v>
      </c>
      <c r="AY574" s="18" t="s">
        <v>175</v>
      </c>
      <c r="BE574" s="231">
        <f>IF(N574="základní",J574,0)</f>
        <v>0</v>
      </c>
      <c r="BF574" s="231">
        <f>IF(N574="snížená",J574,0)</f>
        <v>0</v>
      </c>
      <c r="BG574" s="231">
        <f>IF(N574="zákl. přenesená",J574,0)</f>
        <v>0</v>
      </c>
      <c r="BH574" s="231">
        <f>IF(N574="sníž. přenesená",J574,0)</f>
        <v>0</v>
      </c>
      <c r="BI574" s="231">
        <f>IF(N574="nulová",J574,0)</f>
        <v>0</v>
      </c>
      <c r="BJ574" s="18" t="s">
        <v>84</v>
      </c>
      <c r="BK574" s="231">
        <f>ROUND(I574*H574,2)</f>
        <v>0</v>
      </c>
      <c r="BL574" s="18" t="s">
        <v>182</v>
      </c>
      <c r="BM574" s="230" t="s">
        <v>778</v>
      </c>
    </row>
    <row r="575" s="14" customFormat="1">
      <c r="A575" s="14"/>
      <c r="B575" s="244"/>
      <c r="C575" s="245"/>
      <c r="D575" s="234" t="s">
        <v>184</v>
      </c>
      <c r="E575" s="246" t="s">
        <v>1</v>
      </c>
      <c r="F575" s="247" t="s">
        <v>256</v>
      </c>
      <c r="G575" s="245"/>
      <c r="H575" s="246" t="s">
        <v>1</v>
      </c>
      <c r="I575" s="248"/>
      <c r="J575" s="245"/>
      <c r="K575" s="245"/>
      <c r="L575" s="249"/>
      <c r="M575" s="250"/>
      <c r="N575" s="251"/>
      <c r="O575" s="251"/>
      <c r="P575" s="251"/>
      <c r="Q575" s="251"/>
      <c r="R575" s="251"/>
      <c r="S575" s="251"/>
      <c r="T575" s="252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3" t="s">
        <v>184</v>
      </c>
      <c r="AU575" s="253" t="s">
        <v>86</v>
      </c>
      <c r="AV575" s="14" t="s">
        <v>84</v>
      </c>
      <c r="AW575" s="14" t="s">
        <v>32</v>
      </c>
      <c r="AX575" s="14" t="s">
        <v>76</v>
      </c>
      <c r="AY575" s="253" t="s">
        <v>175</v>
      </c>
    </row>
    <row r="576" s="13" customFormat="1">
      <c r="A576" s="13"/>
      <c r="B576" s="232"/>
      <c r="C576" s="233"/>
      <c r="D576" s="234" t="s">
        <v>184</v>
      </c>
      <c r="E576" s="235" t="s">
        <v>1</v>
      </c>
      <c r="F576" s="236" t="s">
        <v>260</v>
      </c>
      <c r="G576" s="233"/>
      <c r="H576" s="237">
        <v>44.66</v>
      </c>
      <c r="I576" s="238"/>
      <c r="J576" s="233"/>
      <c r="K576" s="233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184</v>
      </c>
      <c r="AU576" s="243" t="s">
        <v>86</v>
      </c>
      <c r="AV576" s="13" t="s">
        <v>86</v>
      </c>
      <c r="AW576" s="13" t="s">
        <v>32</v>
      </c>
      <c r="AX576" s="13" t="s">
        <v>76</v>
      </c>
      <c r="AY576" s="243" t="s">
        <v>175</v>
      </c>
    </row>
    <row r="577" s="13" customFormat="1">
      <c r="A577" s="13"/>
      <c r="B577" s="232"/>
      <c r="C577" s="233"/>
      <c r="D577" s="234" t="s">
        <v>184</v>
      </c>
      <c r="E577" s="235" t="s">
        <v>1</v>
      </c>
      <c r="F577" s="236" t="s">
        <v>257</v>
      </c>
      <c r="G577" s="233"/>
      <c r="H577" s="237">
        <v>33.32</v>
      </c>
      <c r="I577" s="238"/>
      <c r="J577" s="233"/>
      <c r="K577" s="233"/>
      <c r="L577" s="239"/>
      <c r="M577" s="240"/>
      <c r="N577" s="241"/>
      <c r="O577" s="241"/>
      <c r="P577" s="241"/>
      <c r="Q577" s="241"/>
      <c r="R577" s="241"/>
      <c r="S577" s="241"/>
      <c r="T577" s="242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3" t="s">
        <v>184</v>
      </c>
      <c r="AU577" s="243" t="s">
        <v>86</v>
      </c>
      <c r="AV577" s="13" t="s">
        <v>86</v>
      </c>
      <c r="AW577" s="13" t="s">
        <v>32</v>
      </c>
      <c r="AX577" s="13" t="s">
        <v>76</v>
      </c>
      <c r="AY577" s="243" t="s">
        <v>175</v>
      </c>
    </row>
    <row r="578" s="13" customFormat="1">
      <c r="A578" s="13"/>
      <c r="B578" s="232"/>
      <c r="C578" s="233"/>
      <c r="D578" s="234" t="s">
        <v>184</v>
      </c>
      <c r="E578" s="235" t="s">
        <v>1</v>
      </c>
      <c r="F578" s="236" t="s">
        <v>258</v>
      </c>
      <c r="G578" s="233"/>
      <c r="H578" s="237">
        <v>2.62</v>
      </c>
      <c r="I578" s="238"/>
      <c r="J578" s="233"/>
      <c r="K578" s="233"/>
      <c r="L578" s="239"/>
      <c r="M578" s="240"/>
      <c r="N578" s="241"/>
      <c r="O578" s="241"/>
      <c r="P578" s="241"/>
      <c r="Q578" s="241"/>
      <c r="R578" s="241"/>
      <c r="S578" s="241"/>
      <c r="T578" s="242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3" t="s">
        <v>184</v>
      </c>
      <c r="AU578" s="243" t="s">
        <v>86</v>
      </c>
      <c r="AV578" s="13" t="s">
        <v>86</v>
      </c>
      <c r="AW578" s="13" t="s">
        <v>32</v>
      </c>
      <c r="AX578" s="13" t="s">
        <v>76</v>
      </c>
      <c r="AY578" s="243" t="s">
        <v>175</v>
      </c>
    </row>
    <row r="579" s="13" customFormat="1">
      <c r="A579" s="13"/>
      <c r="B579" s="232"/>
      <c r="C579" s="233"/>
      <c r="D579" s="234" t="s">
        <v>184</v>
      </c>
      <c r="E579" s="235" t="s">
        <v>1</v>
      </c>
      <c r="F579" s="236" t="s">
        <v>259</v>
      </c>
      <c r="G579" s="233"/>
      <c r="H579" s="237">
        <v>10.22</v>
      </c>
      <c r="I579" s="238"/>
      <c r="J579" s="233"/>
      <c r="K579" s="233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184</v>
      </c>
      <c r="AU579" s="243" t="s">
        <v>86</v>
      </c>
      <c r="AV579" s="13" t="s">
        <v>86</v>
      </c>
      <c r="AW579" s="13" t="s">
        <v>32</v>
      </c>
      <c r="AX579" s="13" t="s">
        <v>76</v>
      </c>
      <c r="AY579" s="243" t="s">
        <v>175</v>
      </c>
    </row>
    <row r="580" s="16" customFormat="1">
      <c r="A580" s="16"/>
      <c r="B580" s="279"/>
      <c r="C580" s="280"/>
      <c r="D580" s="234" t="s">
        <v>184</v>
      </c>
      <c r="E580" s="281" t="s">
        <v>1</v>
      </c>
      <c r="F580" s="282" t="s">
        <v>356</v>
      </c>
      <c r="G580" s="280"/>
      <c r="H580" s="283">
        <v>90.82</v>
      </c>
      <c r="I580" s="284"/>
      <c r="J580" s="280"/>
      <c r="K580" s="280"/>
      <c r="L580" s="285"/>
      <c r="M580" s="286"/>
      <c r="N580" s="287"/>
      <c r="O580" s="287"/>
      <c r="P580" s="287"/>
      <c r="Q580" s="287"/>
      <c r="R580" s="287"/>
      <c r="S580" s="287"/>
      <c r="T580" s="288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289" t="s">
        <v>184</v>
      </c>
      <c r="AU580" s="289" t="s">
        <v>86</v>
      </c>
      <c r="AV580" s="16" t="s">
        <v>189</v>
      </c>
      <c r="AW580" s="16" t="s">
        <v>32</v>
      </c>
      <c r="AX580" s="16" t="s">
        <v>76</v>
      </c>
      <c r="AY580" s="289" t="s">
        <v>175</v>
      </c>
    </row>
    <row r="581" s="13" customFormat="1">
      <c r="A581" s="13"/>
      <c r="B581" s="232"/>
      <c r="C581" s="233"/>
      <c r="D581" s="234" t="s">
        <v>184</v>
      </c>
      <c r="E581" s="235" t="s">
        <v>1</v>
      </c>
      <c r="F581" s="236" t="s">
        <v>779</v>
      </c>
      <c r="G581" s="233"/>
      <c r="H581" s="237">
        <v>12.43</v>
      </c>
      <c r="I581" s="238"/>
      <c r="J581" s="233"/>
      <c r="K581" s="233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184</v>
      </c>
      <c r="AU581" s="243" t="s">
        <v>86</v>
      </c>
      <c r="AV581" s="13" t="s">
        <v>86</v>
      </c>
      <c r="AW581" s="13" t="s">
        <v>32</v>
      </c>
      <c r="AX581" s="13" t="s">
        <v>76</v>
      </c>
      <c r="AY581" s="243" t="s">
        <v>175</v>
      </c>
    </row>
    <row r="582" s="13" customFormat="1">
      <c r="A582" s="13"/>
      <c r="B582" s="232"/>
      <c r="C582" s="233"/>
      <c r="D582" s="234" t="s">
        <v>184</v>
      </c>
      <c r="E582" s="235" t="s">
        <v>1</v>
      </c>
      <c r="F582" s="236" t="s">
        <v>780</v>
      </c>
      <c r="G582" s="233"/>
      <c r="H582" s="237">
        <v>13</v>
      </c>
      <c r="I582" s="238"/>
      <c r="J582" s="233"/>
      <c r="K582" s="233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184</v>
      </c>
      <c r="AU582" s="243" t="s">
        <v>86</v>
      </c>
      <c r="AV582" s="13" t="s">
        <v>86</v>
      </c>
      <c r="AW582" s="13" t="s">
        <v>32</v>
      </c>
      <c r="AX582" s="13" t="s">
        <v>76</v>
      </c>
      <c r="AY582" s="243" t="s">
        <v>175</v>
      </c>
    </row>
    <row r="583" s="13" customFormat="1">
      <c r="A583" s="13"/>
      <c r="B583" s="232"/>
      <c r="C583" s="233"/>
      <c r="D583" s="234" t="s">
        <v>184</v>
      </c>
      <c r="E583" s="235" t="s">
        <v>1</v>
      </c>
      <c r="F583" s="236" t="s">
        <v>781</v>
      </c>
      <c r="G583" s="233"/>
      <c r="H583" s="237">
        <v>30.27</v>
      </c>
      <c r="I583" s="238"/>
      <c r="J583" s="233"/>
      <c r="K583" s="233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184</v>
      </c>
      <c r="AU583" s="243" t="s">
        <v>86</v>
      </c>
      <c r="AV583" s="13" t="s">
        <v>86</v>
      </c>
      <c r="AW583" s="13" t="s">
        <v>32</v>
      </c>
      <c r="AX583" s="13" t="s">
        <v>76</v>
      </c>
      <c r="AY583" s="243" t="s">
        <v>175</v>
      </c>
    </row>
    <row r="584" s="16" customFormat="1">
      <c r="A584" s="16"/>
      <c r="B584" s="279"/>
      <c r="C584" s="280"/>
      <c r="D584" s="234" t="s">
        <v>184</v>
      </c>
      <c r="E584" s="281" t="s">
        <v>1</v>
      </c>
      <c r="F584" s="282" t="s">
        <v>356</v>
      </c>
      <c r="G584" s="280"/>
      <c r="H584" s="283">
        <v>55.7</v>
      </c>
      <c r="I584" s="284"/>
      <c r="J584" s="280"/>
      <c r="K584" s="280"/>
      <c r="L584" s="285"/>
      <c r="M584" s="286"/>
      <c r="N584" s="287"/>
      <c r="O584" s="287"/>
      <c r="P584" s="287"/>
      <c r="Q584" s="287"/>
      <c r="R584" s="287"/>
      <c r="S584" s="287"/>
      <c r="T584" s="288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T584" s="289" t="s">
        <v>184</v>
      </c>
      <c r="AU584" s="289" t="s">
        <v>86</v>
      </c>
      <c r="AV584" s="16" t="s">
        <v>189</v>
      </c>
      <c r="AW584" s="16" t="s">
        <v>32</v>
      </c>
      <c r="AX584" s="16" t="s">
        <v>76</v>
      </c>
      <c r="AY584" s="289" t="s">
        <v>175</v>
      </c>
    </row>
    <row r="585" s="15" customFormat="1">
      <c r="A585" s="15"/>
      <c r="B585" s="254"/>
      <c r="C585" s="255"/>
      <c r="D585" s="234" t="s">
        <v>184</v>
      </c>
      <c r="E585" s="256" t="s">
        <v>1</v>
      </c>
      <c r="F585" s="257" t="s">
        <v>201</v>
      </c>
      <c r="G585" s="255"/>
      <c r="H585" s="258">
        <v>146.52</v>
      </c>
      <c r="I585" s="259"/>
      <c r="J585" s="255"/>
      <c r="K585" s="255"/>
      <c r="L585" s="260"/>
      <c r="M585" s="261"/>
      <c r="N585" s="262"/>
      <c r="O585" s="262"/>
      <c r="P585" s="262"/>
      <c r="Q585" s="262"/>
      <c r="R585" s="262"/>
      <c r="S585" s="262"/>
      <c r="T585" s="263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64" t="s">
        <v>184</v>
      </c>
      <c r="AU585" s="264" t="s">
        <v>86</v>
      </c>
      <c r="AV585" s="15" t="s">
        <v>182</v>
      </c>
      <c r="AW585" s="15" t="s">
        <v>32</v>
      </c>
      <c r="AX585" s="15" t="s">
        <v>84</v>
      </c>
      <c r="AY585" s="264" t="s">
        <v>175</v>
      </c>
    </row>
    <row r="586" s="2" customFormat="1" ht="24.15" customHeight="1">
      <c r="A586" s="39"/>
      <c r="B586" s="40"/>
      <c r="C586" s="219" t="s">
        <v>782</v>
      </c>
      <c r="D586" s="219" t="s">
        <v>177</v>
      </c>
      <c r="E586" s="220" t="s">
        <v>783</v>
      </c>
      <c r="F586" s="221" t="s">
        <v>784</v>
      </c>
      <c r="G586" s="222" t="s">
        <v>180</v>
      </c>
      <c r="H586" s="223">
        <v>334.22000000000004</v>
      </c>
      <c r="I586" s="224"/>
      <c r="J586" s="225">
        <f>ROUND(I586*H586,2)</f>
        <v>0</v>
      </c>
      <c r="K586" s="221" t="s">
        <v>181</v>
      </c>
      <c r="L586" s="45"/>
      <c r="M586" s="226" t="s">
        <v>1</v>
      </c>
      <c r="N586" s="227" t="s">
        <v>41</v>
      </c>
      <c r="O586" s="92"/>
      <c r="P586" s="228">
        <f>O586*H586</f>
        <v>0</v>
      </c>
      <c r="Q586" s="228">
        <v>0.011</v>
      </c>
      <c r="R586" s="228">
        <f>Q586*H586</f>
        <v>3.67642</v>
      </c>
      <c r="S586" s="228">
        <v>0</v>
      </c>
      <c r="T586" s="229">
        <f>S586*H586</f>
        <v>0</v>
      </c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R586" s="230" t="s">
        <v>182</v>
      </c>
      <c r="AT586" s="230" t="s">
        <v>177</v>
      </c>
      <c r="AU586" s="230" t="s">
        <v>86</v>
      </c>
      <c r="AY586" s="18" t="s">
        <v>175</v>
      </c>
      <c r="BE586" s="231">
        <f>IF(N586="základní",J586,0)</f>
        <v>0</v>
      </c>
      <c r="BF586" s="231">
        <f>IF(N586="snížená",J586,0)</f>
        <v>0</v>
      </c>
      <c r="BG586" s="231">
        <f>IF(N586="zákl. přenesená",J586,0)</f>
        <v>0</v>
      </c>
      <c r="BH586" s="231">
        <f>IF(N586="sníž. přenesená",J586,0)</f>
        <v>0</v>
      </c>
      <c r="BI586" s="231">
        <f>IF(N586="nulová",J586,0)</f>
        <v>0</v>
      </c>
      <c r="BJ586" s="18" t="s">
        <v>84</v>
      </c>
      <c r="BK586" s="231">
        <f>ROUND(I586*H586,2)</f>
        <v>0</v>
      </c>
      <c r="BL586" s="18" t="s">
        <v>182</v>
      </c>
      <c r="BM586" s="230" t="s">
        <v>785</v>
      </c>
    </row>
    <row r="587" s="14" customFormat="1">
      <c r="A587" s="14"/>
      <c r="B587" s="244"/>
      <c r="C587" s="245"/>
      <c r="D587" s="234" t="s">
        <v>184</v>
      </c>
      <c r="E587" s="246" t="s">
        <v>1</v>
      </c>
      <c r="F587" s="247" t="s">
        <v>256</v>
      </c>
      <c r="G587" s="245"/>
      <c r="H587" s="246" t="s">
        <v>1</v>
      </c>
      <c r="I587" s="248"/>
      <c r="J587" s="245"/>
      <c r="K587" s="245"/>
      <c r="L587" s="249"/>
      <c r="M587" s="250"/>
      <c r="N587" s="251"/>
      <c r="O587" s="251"/>
      <c r="P587" s="251"/>
      <c r="Q587" s="251"/>
      <c r="R587" s="251"/>
      <c r="S587" s="251"/>
      <c r="T587" s="252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3" t="s">
        <v>184</v>
      </c>
      <c r="AU587" s="253" t="s">
        <v>86</v>
      </c>
      <c r="AV587" s="14" t="s">
        <v>84</v>
      </c>
      <c r="AW587" s="14" t="s">
        <v>32</v>
      </c>
      <c r="AX587" s="14" t="s">
        <v>76</v>
      </c>
      <c r="AY587" s="253" t="s">
        <v>175</v>
      </c>
    </row>
    <row r="588" s="13" customFormat="1">
      <c r="A588" s="13"/>
      <c r="B588" s="232"/>
      <c r="C588" s="233"/>
      <c r="D588" s="234" t="s">
        <v>184</v>
      </c>
      <c r="E588" s="235" t="s">
        <v>1</v>
      </c>
      <c r="F588" s="236" t="s">
        <v>786</v>
      </c>
      <c r="G588" s="233"/>
      <c r="H588" s="237">
        <v>89.32</v>
      </c>
      <c r="I588" s="238"/>
      <c r="J588" s="233"/>
      <c r="K588" s="233"/>
      <c r="L588" s="239"/>
      <c r="M588" s="240"/>
      <c r="N588" s="241"/>
      <c r="O588" s="241"/>
      <c r="P588" s="241"/>
      <c r="Q588" s="241"/>
      <c r="R588" s="241"/>
      <c r="S588" s="241"/>
      <c r="T588" s="242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3" t="s">
        <v>184</v>
      </c>
      <c r="AU588" s="243" t="s">
        <v>86</v>
      </c>
      <c r="AV588" s="13" t="s">
        <v>86</v>
      </c>
      <c r="AW588" s="13" t="s">
        <v>32</v>
      </c>
      <c r="AX588" s="13" t="s">
        <v>76</v>
      </c>
      <c r="AY588" s="243" t="s">
        <v>175</v>
      </c>
    </row>
    <row r="589" s="13" customFormat="1">
      <c r="A589" s="13"/>
      <c r="B589" s="232"/>
      <c r="C589" s="233"/>
      <c r="D589" s="234" t="s">
        <v>184</v>
      </c>
      <c r="E589" s="235" t="s">
        <v>1</v>
      </c>
      <c r="F589" s="236" t="s">
        <v>787</v>
      </c>
      <c r="G589" s="233"/>
      <c r="H589" s="237">
        <v>66.64</v>
      </c>
      <c r="I589" s="238"/>
      <c r="J589" s="233"/>
      <c r="K589" s="233"/>
      <c r="L589" s="239"/>
      <c r="M589" s="240"/>
      <c r="N589" s="241"/>
      <c r="O589" s="241"/>
      <c r="P589" s="241"/>
      <c r="Q589" s="241"/>
      <c r="R589" s="241"/>
      <c r="S589" s="241"/>
      <c r="T589" s="24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3" t="s">
        <v>184</v>
      </c>
      <c r="AU589" s="243" t="s">
        <v>86</v>
      </c>
      <c r="AV589" s="13" t="s">
        <v>86</v>
      </c>
      <c r="AW589" s="13" t="s">
        <v>32</v>
      </c>
      <c r="AX589" s="13" t="s">
        <v>76</v>
      </c>
      <c r="AY589" s="243" t="s">
        <v>175</v>
      </c>
    </row>
    <row r="590" s="13" customFormat="1">
      <c r="A590" s="13"/>
      <c r="B590" s="232"/>
      <c r="C590" s="233"/>
      <c r="D590" s="234" t="s">
        <v>184</v>
      </c>
      <c r="E590" s="235" t="s">
        <v>1</v>
      </c>
      <c r="F590" s="236" t="s">
        <v>788</v>
      </c>
      <c r="G590" s="233"/>
      <c r="H590" s="237">
        <v>5.24</v>
      </c>
      <c r="I590" s="238"/>
      <c r="J590" s="233"/>
      <c r="K590" s="233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184</v>
      </c>
      <c r="AU590" s="243" t="s">
        <v>86</v>
      </c>
      <c r="AV590" s="13" t="s">
        <v>86</v>
      </c>
      <c r="AW590" s="13" t="s">
        <v>32</v>
      </c>
      <c r="AX590" s="13" t="s">
        <v>76</v>
      </c>
      <c r="AY590" s="243" t="s">
        <v>175</v>
      </c>
    </row>
    <row r="591" s="13" customFormat="1">
      <c r="A591" s="13"/>
      <c r="B591" s="232"/>
      <c r="C591" s="233"/>
      <c r="D591" s="234" t="s">
        <v>184</v>
      </c>
      <c r="E591" s="235" t="s">
        <v>1</v>
      </c>
      <c r="F591" s="236" t="s">
        <v>789</v>
      </c>
      <c r="G591" s="233"/>
      <c r="H591" s="237">
        <v>20.44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184</v>
      </c>
      <c r="AU591" s="243" t="s">
        <v>86</v>
      </c>
      <c r="AV591" s="13" t="s">
        <v>86</v>
      </c>
      <c r="AW591" s="13" t="s">
        <v>32</v>
      </c>
      <c r="AX591" s="13" t="s">
        <v>76</v>
      </c>
      <c r="AY591" s="243" t="s">
        <v>175</v>
      </c>
    </row>
    <row r="592" s="16" customFormat="1">
      <c r="A592" s="16"/>
      <c r="B592" s="279"/>
      <c r="C592" s="280"/>
      <c r="D592" s="234" t="s">
        <v>184</v>
      </c>
      <c r="E592" s="281" t="s">
        <v>1</v>
      </c>
      <c r="F592" s="282" t="s">
        <v>356</v>
      </c>
      <c r="G592" s="280"/>
      <c r="H592" s="283">
        <v>181.64</v>
      </c>
      <c r="I592" s="284"/>
      <c r="J592" s="280"/>
      <c r="K592" s="280"/>
      <c r="L592" s="285"/>
      <c r="M592" s="286"/>
      <c r="N592" s="287"/>
      <c r="O592" s="287"/>
      <c r="P592" s="287"/>
      <c r="Q592" s="287"/>
      <c r="R592" s="287"/>
      <c r="S592" s="287"/>
      <c r="T592" s="288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T592" s="289" t="s">
        <v>184</v>
      </c>
      <c r="AU592" s="289" t="s">
        <v>86</v>
      </c>
      <c r="AV592" s="16" t="s">
        <v>189</v>
      </c>
      <c r="AW592" s="16" t="s">
        <v>32</v>
      </c>
      <c r="AX592" s="16" t="s">
        <v>76</v>
      </c>
      <c r="AY592" s="289" t="s">
        <v>175</v>
      </c>
    </row>
    <row r="593" s="13" customFormat="1">
      <c r="A593" s="13"/>
      <c r="B593" s="232"/>
      <c r="C593" s="233"/>
      <c r="D593" s="234" t="s">
        <v>184</v>
      </c>
      <c r="E593" s="235" t="s">
        <v>1</v>
      </c>
      <c r="F593" s="236" t="s">
        <v>790</v>
      </c>
      <c r="G593" s="233"/>
      <c r="H593" s="237">
        <v>74.58</v>
      </c>
      <c r="I593" s="238"/>
      <c r="J593" s="233"/>
      <c r="K593" s="233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184</v>
      </c>
      <c r="AU593" s="243" t="s">
        <v>86</v>
      </c>
      <c r="AV593" s="13" t="s">
        <v>86</v>
      </c>
      <c r="AW593" s="13" t="s">
        <v>32</v>
      </c>
      <c r="AX593" s="13" t="s">
        <v>76</v>
      </c>
      <c r="AY593" s="243" t="s">
        <v>175</v>
      </c>
    </row>
    <row r="594" s="13" customFormat="1">
      <c r="A594" s="13"/>
      <c r="B594" s="232"/>
      <c r="C594" s="233"/>
      <c r="D594" s="234" t="s">
        <v>184</v>
      </c>
      <c r="E594" s="235" t="s">
        <v>1</v>
      </c>
      <c r="F594" s="236" t="s">
        <v>791</v>
      </c>
      <c r="G594" s="233"/>
      <c r="H594" s="237">
        <v>78</v>
      </c>
      <c r="I594" s="238"/>
      <c r="J594" s="233"/>
      <c r="K594" s="233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184</v>
      </c>
      <c r="AU594" s="243" t="s">
        <v>86</v>
      </c>
      <c r="AV594" s="13" t="s">
        <v>86</v>
      </c>
      <c r="AW594" s="13" t="s">
        <v>32</v>
      </c>
      <c r="AX594" s="13" t="s">
        <v>76</v>
      </c>
      <c r="AY594" s="243" t="s">
        <v>175</v>
      </c>
    </row>
    <row r="595" s="16" customFormat="1">
      <c r="A595" s="16"/>
      <c r="B595" s="279"/>
      <c r="C595" s="280"/>
      <c r="D595" s="234" t="s">
        <v>184</v>
      </c>
      <c r="E595" s="281" t="s">
        <v>1</v>
      </c>
      <c r="F595" s="282" t="s">
        <v>356</v>
      </c>
      <c r="G595" s="280"/>
      <c r="H595" s="283">
        <v>152.58</v>
      </c>
      <c r="I595" s="284"/>
      <c r="J595" s="280"/>
      <c r="K595" s="280"/>
      <c r="L595" s="285"/>
      <c r="M595" s="286"/>
      <c r="N595" s="287"/>
      <c r="O595" s="287"/>
      <c r="P595" s="287"/>
      <c r="Q595" s="287"/>
      <c r="R595" s="287"/>
      <c r="S595" s="287"/>
      <c r="T595" s="288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T595" s="289" t="s">
        <v>184</v>
      </c>
      <c r="AU595" s="289" t="s">
        <v>86</v>
      </c>
      <c r="AV595" s="16" t="s">
        <v>189</v>
      </c>
      <c r="AW595" s="16" t="s">
        <v>32</v>
      </c>
      <c r="AX595" s="16" t="s">
        <v>76</v>
      </c>
      <c r="AY595" s="289" t="s">
        <v>175</v>
      </c>
    </row>
    <row r="596" s="15" customFormat="1">
      <c r="A596" s="15"/>
      <c r="B596" s="254"/>
      <c r="C596" s="255"/>
      <c r="D596" s="234" t="s">
        <v>184</v>
      </c>
      <c r="E596" s="256" t="s">
        <v>1</v>
      </c>
      <c r="F596" s="257" t="s">
        <v>201</v>
      </c>
      <c r="G596" s="255"/>
      <c r="H596" s="258">
        <v>334.21999999999996</v>
      </c>
      <c r="I596" s="259"/>
      <c r="J596" s="255"/>
      <c r="K596" s="255"/>
      <c r="L596" s="260"/>
      <c r="M596" s="261"/>
      <c r="N596" s="262"/>
      <c r="O596" s="262"/>
      <c r="P596" s="262"/>
      <c r="Q596" s="262"/>
      <c r="R596" s="262"/>
      <c r="S596" s="262"/>
      <c r="T596" s="263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T596" s="264" t="s">
        <v>184</v>
      </c>
      <c r="AU596" s="264" t="s">
        <v>86</v>
      </c>
      <c r="AV596" s="15" t="s">
        <v>182</v>
      </c>
      <c r="AW596" s="15" t="s">
        <v>32</v>
      </c>
      <c r="AX596" s="15" t="s">
        <v>84</v>
      </c>
      <c r="AY596" s="264" t="s">
        <v>175</v>
      </c>
    </row>
    <row r="597" s="2" customFormat="1" ht="16.5" customHeight="1">
      <c r="A597" s="39"/>
      <c r="B597" s="40"/>
      <c r="C597" s="219" t="s">
        <v>792</v>
      </c>
      <c r="D597" s="219" t="s">
        <v>177</v>
      </c>
      <c r="E597" s="220" t="s">
        <v>793</v>
      </c>
      <c r="F597" s="221" t="s">
        <v>794</v>
      </c>
      <c r="G597" s="222" t="s">
        <v>180</v>
      </c>
      <c r="H597" s="223">
        <v>47.175</v>
      </c>
      <c r="I597" s="224"/>
      <c r="J597" s="225">
        <f>ROUND(I597*H597,2)</f>
        <v>0</v>
      </c>
      <c r="K597" s="221" t="s">
        <v>181</v>
      </c>
      <c r="L597" s="45"/>
      <c r="M597" s="226" t="s">
        <v>1</v>
      </c>
      <c r="N597" s="227" t="s">
        <v>41</v>
      </c>
      <c r="O597" s="92"/>
      <c r="P597" s="228">
        <f>O597*H597</f>
        <v>0</v>
      </c>
      <c r="Q597" s="228">
        <v>0.00012999999999999998</v>
      </c>
      <c r="R597" s="228">
        <f>Q597*H597</f>
        <v>0.00613275</v>
      </c>
      <c r="S597" s="228">
        <v>0</v>
      </c>
      <c r="T597" s="229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30" t="s">
        <v>182</v>
      </c>
      <c r="AT597" s="230" t="s">
        <v>177</v>
      </c>
      <c r="AU597" s="230" t="s">
        <v>86</v>
      </c>
      <c r="AY597" s="18" t="s">
        <v>175</v>
      </c>
      <c r="BE597" s="231">
        <f>IF(N597="základní",J597,0)</f>
        <v>0</v>
      </c>
      <c r="BF597" s="231">
        <f>IF(N597="snížená",J597,0)</f>
        <v>0</v>
      </c>
      <c r="BG597" s="231">
        <f>IF(N597="zákl. přenesená",J597,0)</f>
        <v>0</v>
      </c>
      <c r="BH597" s="231">
        <f>IF(N597="sníž. přenesená",J597,0)</f>
        <v>0</v>
      </c>
      <c r="BI597" s="231">
        <f>IF(N597="nulová",J597,0)</f>
        <v>0</v>
      </c>
      <c r="BJ597" s="18" t="s">
        <v>84</v>
      </c>
      <c r="BK597" s="231">
        <f>ROUND(I597*H597,2)</f>
        <v>0</v>
      </c>
      <c r="BL597" s="18" t="s">
        <v>182</v>
      </c>
      <c r="BM597" s="230" t="s">
        <v>795</v>
      </c>
    </row>
    <row r="598" s="13" customFormat="1">
      <c r="A598" s="13"/>
      <c r="B598" s="232"/>
      <c r="C598" s="233"/>
      <c r="D598" s="234" t="s">
        <v>184</v>
      </c>
      <c r="E598" s="235" t="s">
        <v>1</v>
      </c>
      <c r="F598" s="236" t="s">
        <v>796</v>
      </c>
      <c r="G598" s="233"/>
      <c r="H598" s="237">
        <v>47.175</v>
      </c>
      <c r="I598" s="238"/>
      <c r="J598" s="233"/>
      <c r="K598" s="233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184</v>
      </c>
      <c r="AU598" s="243" t="s">
        <v>86</v>
      </c>
      <c r="AV598" s="13" t="s">
        <v>86</v>
      </c>
      <c r="AW598" s="13" t="s">
        <v>32</v>
      </c>
      <c r="AX598" s="13" t="s">
        <v>84</v>
      </c>
      <c r="AY598" s="243" t="s">
        <v>175</v>
      </c>
    </row>
    <row r="599" s="2" customFormat="1" ht="16.5" customHeight="1">
      <c r="A599" s="39"/>
      <c r="B599" s="40"/>
      <c r="C599" s="219" t="s">
        <v>797</v>
      </c>
      <c r="D599" s="219" t="s">
        <v>177</v>
      </c>
      <c r="E599" s="220" t="s">
        <v>798</v>
      </c>
      <c r="F599" s="221" t="s">
        <v>799</v>
      </c>
      <c r="G599" s="222" t="s">
        <v>180</v>
      </c>
      <c r="H599" s="223">
        <v>725.25</v>
      </c>
      <c r="I599" s="224"/>
      <c r="J599" s="225">
        <f>ROUND(I599*H599,2)</f>
        <v>0</v>
      </c>
      <c r="K599" s="221" t="s">
        <v>181</v>
      </c>
      <c r="L599" s="45"/>
      <c r="M599" s="226" t="s">
        <v>1</v>
      </c>
      <c r="N599" s="227" t="s">
        <v>41</v>
      </c>
      <c r="O599" s="92"/>
      <c r="P599" s="228">
        <f>O599*H599</f>
        <v>0</v>
      </c>
      <c r="Q599" s="228">
        <v>0.00033</v>
      </c>
      <c r="R599" s="228">
        <f>Q599*H599</f>
        <v>0.2393325</v>
      </c>
      <c r="S599" s="228">
        <v>0</v>
      </c>
      <c r="T599" s="229">
        <f>S599*H599</f>
        <v>0</v>
      </c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R599" s="230" t="s">
        <v>182</v>
      </c>
      <c r="AT599" s="230" t="s">
        <v>177</v>
      </c>
      <c r="AU599" s="230" t="s">
        <v>86</v>
      </c>
      <c r="AY599" s="18" t="s">
        <v>175</v>
      </c>
      <c r="BE599" s="231">
        <f>IF(N599="základní",J599,0)</f>
        <v>0</v>
      </c>
      <c r="BF599" s="231">
        <f>IF(N599="snížená",J599,0)</f>
        <v>0</v>
      </c>
      <c r="BG599" s="231">
        <f>IF(N599="zákl. přenesená",J599,0)</f>
        <v>0</v>
      </c>
      <c r="BH599" s="231">
        <f>IF(N599="sníž. přenesená",J599,0)</f>
        <v>0</v>
      </c>
      <c r="BI599" s="231">
        <f>IF(N599="nulová",J599,0)</f>
        <v>0</v>
      </c>
      <c r="BJ599" s="18" t="s">
        <v>84</v>
      </c>
      <c r="BK599" s="231">
        <f>ROUND(I599*H599,2)</f>
        <v>0</v>
      </c>
      <c r="BL599" s="18" t="s">
        <v>182</v>
      </c>
      <c r="BM599" s="230" t="s">
        <v>800</v>
      </c>
    </row>
    <row r="600" s="13" customFormat="1">
      <c r="A600" s="13"/>
      <c r="B600" s="232"/>
      <c r="C600" s="233"/>
      <c r="D600" s="234" t="s">
        <v>184</v>
      </c>
      <c r="E600" s="235" t="s">
        <v>1</v>
      </c>
      <c r="F600" s="236" t="s">
        <v>801</v>
      </c>
      <c r="G600" s="233"/>
      <c r="H600" s="237">
        <v>135.80000000000002</v>
      </c>
      <c r="I600" s="238"/>
      <c r="J600" s="233"/>
      <c r="K600" s="233"/>
      <c r="L600" s="239"/>
      <c r="M600" s="240"/>
      <c r="N600" s="241"/>
      <c r="O600" s="241"/>
      <c r="P600" s="241"/>
      <c r="Q600" s="241"/>
      <c r="R600" s="241"/>
      <c r="S600" s="241"/>
      <c r="T600" s="24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3" t="s">
        <v>184</v>
      </c>
      <c r="AU600" s="243" t="s">
        <v>86</v>
      </c>
      <c r="AV600" s="13" t="s">
        <v>86</v>
      </c>
      <c r="AW600" s="13" t="s">
        <v>32</v>
      </c>
      <c r="AX600" s="13" t="s">
        <v>76</v>
      </c>
      <c r="AY600" s="243" t="s">
        <v>175</v>
      </c>
    </row>
    <row r="601" s="13" customFormat="1">
      <c r="A601" s="13"/>
      <c r="B601" s="232"/>
      <c r="C601" s="233"/>
      <c r="D601" s="234" t="s">
        <v>184</v>
      </c>
      <c r="E601" s="235" t="s">
        <v>1</v>
      </c>
      <c r="F601" s="236" t="s">
        <v>802</v>
      </c>
      <c r="G601" s="233"/>
      <c r="H601" s="237">
        <v>103.97</v>
      </c>
      <c r="I601" s="238"/>
      <c r="J601" s="233"/>
      <c r="K601" s="233"/>
      <c r="L601" s="239"/>
      <c r="M601" s="240"/>
      <c r="N601" s="241"/>
      <c r="O601" s="241"/>
      <c r="P601" s="241"/>
      <c r="Q601" s="241"/>
      <c r="R601" s="241"/>
      <c r="S601" s="241"/>
      <c r="T601" s="24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3" t="s">
        <v>184</v>
      </c>
      <c r="AU601" s="243" t="s">
        <v>86</v>
      </c>
      <c r="AV601" s="13" t="s">
        <v>86</v>
      </c>
      <c r="AW601" s="13" t="s">
        <v>32</v>
      </c>
      <c r="AX601" s="13" t="s">
        <v>76</v>
      </c>
      <c r="AY601" s="243" t="s">
        <v>175</v>
      </c>
    </row>
    <row r="602" s="16" customFormat="1">
      <c r="A602" s="16"/>
      <c r="B602" s="279"/>
      <c r="C602" s="280"/>
      <c r="D602" s="234" t="s">
        <v>184</v>
      </c>
      <c r="E602" s="281" t="s">
        <v>1</v>
      </c>
      <c r="F602" s="282" t="s">
        <v>356</v>
      </c>
      <c r="G602" s="280"/>
      <c r="H602" s="283">
        <v>239.77</v>
      </c>
      <c r="I602" s="284"/>
      <c r="J602" s="280"/>
      <c r="K602" s="280"/>
      <c r="L602" s="285"/>
      <c r="M602" s="286"/>
      <c r="N602" s="287"/>
      <c r="O602" s="287"/>
      <c r="P602" s="287"/>
      <c r="Q602" s="287"/>
      <c r="R602" s="287"/>
      <c r="S602" s="287"/>
      <c r="T602" s="288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T602" s="289" t="s">
        <v>184</v>
      </c>
      <c r="AU602" s="289" t="s">
        <v>86</v>
      </c>
      <c r="AV602" s="16" t="s">
        <v>189</v>
      </c>
      <c r="AW602" s="16" t="s">
        <v>32</v>
      </c>
      <c r="AX602" s="16" t="s">
        <v>76</v>
      </c>
      <c r="AY602" s="289" t="s">
        <v>175</v>
      </c>
    </row>
    <row r="603" s="14" customFormat="1">
      <c r="A603" s="14"/>
      <c r="B603" s="244"/>
      <c r="C603" s="245"/>
      <c r="D603" s="234" t="s">
        <v>184</v>
      </c>
      <c r="E603" s="246" t="s">
        <v>1</v>
      </c>
      <c r="F603" s="247" t="s">
        <v>803</v>
      </c>
      <c r="G603" s="245"/>
      <c r="H603" s="246" t="s">
        <v>1</v>
      </c>
      <c r="I603" s="248"/>
      <c r="J603" s="245"/>
      <c r="K603" s="245"/>
      <c r="L603" s="249"/>
      <c r="M603" s="250"/>
      <c r="N603" s="251"/>
      <c r="O603" s="251"/>
      <c r="P603" s="251"/>
      <c r="Q603" s="251"/>
      <c r="R603" s="251"/>
      <c r="S603" s="251"/>
      <c r="T603" s="252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3" t="s">
        <v>184</v>
      </c>
      <c r="AU603" s="253" t="s">
        <v>86</v>
      </c>
      <c r="AV603" s="14" t="s">
        <v>84</v>
      </c>
      <c r="AW603" s="14" t="s">
        <v>32</v>
      </c>
      <c r="AX603" s="14" t="s">
        <v>76</v>
      </c>
      <c r="AY603" s="253" t="s">
        <v>175</v>
      </c>
    </row>
    <row r="604" s="13" customFormat="1">
      <c r="A604" s="13"/>
      <c r="B604" s="232"/>
      <c r="C604" s="233"/>
      <c r="D604" s="234" t="s">
        <v>184</v>
      </c>
      <c r="E604" s="235" t="s">
        <v>1</v>
      </c>
      <c r="F604" s="236" t="s">
        <v>804</v>
      </c>
      <c r="G604" s="233"/>
      <c r="H604" s="237">
        <v>134.99000000000002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184</v>
      </c>
      <c r="AU604" s="243" t="s">
        <v>86</v>
      </c>
      <c r="AV604" s="13" t="s">
        <v>86</v>
      </c>
      <c r="AW604" s="13" t="s">
        <v>32</v>
      </c>
      <c r="AX604" s="13" t="s">
        <v>76</v>
      </c>
      <c r="AY604" s="243" t="s">
        <v>175</v>
      </c>
    </row>
    <row r="605" s="13" customFormat="1">
      <c r="A605" s="13"/>
      <c r="B605" s="232"/>
      <c r="C605" s="233"/>
      <c r="D605" s="234" t="s">
        <v>184</v>
      </c>
      <c r="E605" s="235" t="s">
        <v>1</v>
      </c>
      <c r="F605" s="236" t="s">
        <v>805</v>
      </c>
      <c r="G605" s="233"/>
      <c r="H605" s="237">
        <v>104.85</v>
      </c>
      <c r="I605" s="238"/>
      <c r="J605" s="233"/>
      <c r="K605" s="233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184</v>
      </c>
      <c r="AU605" s="243" t="s">
        <v>86</v>
      </c>
      <c r="AV605" s="13" t="s">
        <v>86</v>
      </c>
      <c r="AW605" s="13" t="s">
        <v>32</v>
      </c>
      <c r="AX605" s="13" t="s">
        <v>76</v>
      </c>
      <c r="AY605" s="243" t="s">
        <v>175</v>
      </c>
    </row>
    <row r="606" s="16" customFormat="1">
      <c r="A606" s="16"/>
      <c r="B606" s="279"/>
      <c r="C606" s="280"/>
      <c r="D606" s="234" t="s">
        <v>184</v>
      </c>
      <c r="E606" s="281" t="s">
        <v>1</v>
      </c>
      <c r="F606" s="282" t="s">
        <v>356</v>
      </c>
      <c r="G606" s="280"/>
      <c r="H606" s="283">
        <v>239.84</v>
      </c>
      <c r="I606" s="284"/>
      <c r="J606" s="280"/>
      <c r="K606" s="280"/>
      <c r="L606" s="285"/>
      <c r="M606" s="286"/>
      <c r="N606" s="287"/>
      <c r="O606" s="287"/>
      <c r="P606" s="287"/>
      <c r="Q606" s="287"/>
      <c r="R606" s="287"/>
      <c r="S606" s="287"/>
      <c r="T606" s="288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T606" s="289" t="s">
        <v>184</v>
      </c>
      <c r="AU606" s="289" t="s">
        <v>86</v>
      </c>
      <c r="AV606" s="16" t="s">
        <v>189</v>
      </c>
      <c r="AW606" s="16" t="s">
        <v>32</v>
      </c>
      <c r="AX606" s="16" t="s">
        <v>76</v>
      </c>
      <c r="AY606" s="289" t="s">
        <v>175</v>
      </c>
    </row>
    <row r="607" s="14" customFormat="1">
      <c r="A607" s="14"/>
      <c r="B607" s="244"/>
      <c r="C607" s="245"/>
      <c r="D607" s="234" t="s">
        <v>184</v>
      </c>
      <c r="E607" s="246" t="s">
        <v>1</v>
      </c>
      <c r="F607" s="247" t="s">
        <v>806</v>
      </c>
      <c r="G607" s="245"/>
      <c r="H607" s="246" t="s">
        <v>1</v>
      </c>
      <c r="I607" s="248"/>
      <c r="J607" s="245"/>
      <c r="K607" s="245"/>
      <c r="L607" s="249"/>
      <c r="M607" s="250"/>
      <c r="N607" s="251"/>
      <c r="O607" s="251"/>
      <c r="P607" s="251"/>
      <c r="Q607" s="251"/>
      <c r="R607" s="251"/>
      <c r="S607" s="251"/>
      <c r="T607" s="252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3" t="s">
        <v>184</v>
      </c>
      <c r="AU607" s="253" t="s">
        <v>86</v>
      </c>
      <c r="AV607" s="14" t="s">
        <v>84</v>
      </c>
      <c r="AW607" s="14" t="s">
        <v>32</v>
      </c>
      <c r="AX607" s="14" t="s">
        <v>76</v>
      </c>
      <c r="AY607" s="253" t="s">
        <v>175</v>
      </c>
    </row>
    <row r="608" s="13" customFormat="1">
      <c r="A608" s="13"/>
      <c r="B608" s="232"/>
      <c r="C608" s="233"/>
      <c r="D608" s="234" t="s">
        <v>184</v>
      </c>
      <c r="E608" s="235" t="s">
        <v>1</v>
      </c>
      <c r="F608" s="236" t="s">
        <v>807</v>
      </c>
      <c r="G608" s="233"/>
      <c r="H608" s="237">
        <v>135.83000000000002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184</v>
      </c>
      <c r="AU608" s="243" t="s">
        <v>86</v>
      </c>
      <c r="AV608" s="13" t="s">
        <v>86</v>
      </c>
      <c r="AW608" s="13" t="s">
        <v>32</v>
      </c>
      <c r="AX608" s="13" t="s">
        <v>76</v>
      </c>
      <c r="AY608" s="243" t="s">
        <v>175</v>
      </c>
    </row>
    <row r="609" s="13" customFormat="1">
      <c r="A609" s="13"/>
      <c r="B609" s="232"/>
      <c r="C609" s="233"/>
      <c r="D609" s="234" t="s">
        <v>184</v>
      </c>
      <c r="E609" s="235" t="s">
        <v>1</v>
      </c>
      <c r="F609" s="236" t="s">
        <v>808</v>
      </c>
      <c r="G609" s="233"/>
      <c r="H609" s="237">
        <v>90.48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184</v>
      </c>
      <c r="AU609" s="243" t="s">
        <v>86</v>
      </c>
      <c r="AV609" s="13" t="s">
        <v>86</v>
      </c>
      <c r="AW609" s="13" t="s">
        <v>32</v>
      </c>
      <c r="AX609" s="13" t="s">
        <v>76</v>
      </c>
      <c r="AY609" s="243" t="s">
        <v>175</v>
      </c>
    </row>
    <row r="610" s="13" customFormat="1">
      <c r="A610" s="13"/>
      <c r="B610" s="232"/>
      <c r="C610" s="233"/>
      <c r="D610" s="234" t="s">
        <v>184</v>
      </c>
      <c r="E610" s="235" t="s">
        <v>1</v>
      </c>
      <c r="F610" s="236" t="s">
        <v>809</v>
      </c>
      <c r="G610" s="233"/>
      <c r="H610" s="237">
        <v>19.33</v>
      </c>
      <c r="I610" s="238"/>
      <c r="J610" s="233"/>
      <c r="K610" s="233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184</v>
      </c>
      <c r="AU610" s="243" t="s">
        <v>86</v>
      </c>
      <c r="AV610" s="13" t="s">
        <v>86</v>
      </c>
      <c r="AW610" s="13" t="s">
        <v>32</v>
      </c>
      <c r="AX610" s="13" t="s">
        <v>76</v>
      </c>
      <c r="AY610" s="243" t="s">
        <v>175</v>
      </c>
    </row>
    <row r="611" s="16" customFormat="1">
      <c r="A611" s="16"/>
      <c r="B611" s="279"/>
      <c r="C611" s="280"/>
      <c r="D611" s="234" t="s">
        <v>184</v>
      </c>
      <c r="E611" s="281" t="s">
        <v>1</v>
      </c>
      <c r="F611" s="282" t="s">
        <v>356</v>
      </c>
      <c r="G611" s="280"/>
      <c r="H611" s="283">
        <v>245.64</v>
      </c>
      <c r="I611" s="284"/>
      <c r="J611" s="280"/>
      <c r="K611" s="280"/>
      <c r="L611" s="285"/>
      <c r="M611" s="286"/>
      <c r="N611" s="287"/>
      <c r="O611" s="287"/>
      <c r="P611" s="287"/>
      <c r="Q611" s="287"/>
      <c r="R611" s="287"/>
      <c r="S611" s="287"/>
      <c r="T611" s="288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T611" s="289" t="s">
        <v>184</v>
      </c>
      <c r="AU611" s="289" t="s">
        <v>86</v>
      </c>
      <c r="AV611" s="16" t="s">
        <v>189</v>
      </c>
      <c r="AW611" s="16" t="s">
        <v>32</v>
      </c>
      <c r="AX611" s="16" t="s">
        <v>76</v>
      </c>
      <c r="AY611" s="289" t="s">
        <v>175</v>
      </c>
    </row>
    <row r="612" s="15" customFormat="1">
      <c r="A612" s="15"/>
      <c r="B612" s="254"/>
      <c r="C612" s="255"/>
      <c r="D612" s="234" t="s">
        <v>184</v>
      </c>
      <c r="E612" s="256" t="s">
        <v>1</v>
      </c>
      <c r="F612" s="257" t="s">
        <v>201</v>
      </c>
      <c r="G612" s="255"/>
      <c r="H612" s="258">
        <v>725.25000000000016</v>
      </c>
      <c r="I612" s="259"/>
      <c r="J612" s="255"/>
      <c r="K612" s="255"/>
      <c r="L612" s="260"/>
      <c r="M612" s="261"/>
      <c r="N612" s="262"/>
      <c r="O612" s="262"/>
      <c r="P612" s="262"/>
      <c r="Q612" s="262"/>
      <c r="R612" s="262"/>
      <c r="S612" s="262"/>
      <c r="T612" s="263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64" t="s">
        <v>184</v>
      </c>
      <c r="AU612" s="264" t="s">
        <v>86</v>
      </c>
      <c r="AV612" s="15" t="s">
        <v>182</v>
      </c>
      <c r="AW612" s="15" t="s">
        <v>32</v>
      </c>
      <c r="AX612" s="15" t="s">
        <v>84</v>
      </c>
      <c r="AY612" s="264" t="s">
        <v>175</v>
      </c>
    </row>
    <row r="613" s="2" customFormat="1" ht="37.8" customHeight="1">
      <c r="A613" s="39"/>
      <c r="B613" s="40"/>
      <c r="C613" s="219" t="s">
        <v>810</v>
      </c>
      <c r="D613" s="219" t="s">
        <v>177</v>
      </c>
      <c r="E613" s="220" t="s">
        <v>811</v>
      </c>
      <c r="F613" s="221" t="s">
        <v>812</v>
      </c>
      <c r="G613" s="222" t="s">
        <v>437</v>
      </c>
      <c r="H613" s="223">
        <v>87</v>
      </c>
      <c r="I613" s="224"/>
      <c r="J613" s="225">
        <f>ROUND(I613*H613,2)</f>
        <v>0</v>
      </c>
      <c r="K613" s="221" t="s">
        <v>181</v>
      </c>
      <c r="L613" s="45"/>
      <c r="M613" s="226" t="s">
        <v>1</v>
      </c>
      <c r="N613" s="227" t="s">
        <v>41</v>
      </c>
      <c r="O613" s="92"/>
      <c r="P613" s="228">
        <f>O613*H613</f>
        <v>0</v>
      </c>
      <c r="Q613" s="228">
        <v>2E-05</v>
      </c>
      <c r="R613" s="228">
        <f>Q613*H613</f>
        <v>0.0017400000000000003</v>
      </c>
      <c r="S613" s="228">
        <v>0</v>
      </c>
      <c r="T613" s="229">
        <f>S613*H613</f>
        <v>0</v>
      </c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R613" s="230" t="s">
        <v>182</v>
      </c>
      <c r="AT613" s="230" t="s">
        <v>177</v>
      </c>
      <c r="AU613" s="230" t="s">
        <v>86</v>
      </c>
      <c r="AY613" s="18" t="s">
        <v>175</v>
      </c>
      <c r="BE613" s="231">
        <f>IF(N613="základní",J613,0)</f>
        <v>0</v>
      </c>
      <c r="BF613" s="231">
        <f>IF(N613="snížená",J613,0)</f>
        <v>0</v>
      </c>
      <c r="BG613" s="231">
        <f>IF(N613="zákl. přenesená",J613,0)</f>
        <v>0</v>
      </c>
      <c r="BH613" s="231">
        <f>IF(N613="sníž. přenesená",J613,0)</f>
        <v>0</v>
      </c>
      <c r="BI613" s="231">
        <f>IF(N613="nulová",J613,0)</f>
        <v>0</v>
      </c>
      <c r="BJ613" s="18" t="s">
        <v>84</v>
      </c>
      <c r="BK613" s="231">
        <f>ROUND(I613*H613,2)</f>
        <v>0</v>
      </c>
      <c r="BL613" s="18" t="s">
        <v>182</v>
      </c>
      <c r="BM613" s="230" t="s">
        <v>813</v>
      </c>
    </row>
    <row r="614" s="13" customFormat="1">
      <c r="A614" s="13"/>
      <c r="B614" s="232"/>
      <c r="C614" s="233"/>
      <c r="D614" s="234" t="s">
        <v>184</v>
      </c>
      <c r="E614" s="235" t="s">
        <v>1</v>
      </c>
      <c r="F614" s="236" t="s">
        <v>814</v>
      </c>
      <c r="G614" s="233"/>
      <c r="H614" s="237">
        <v>87</v>
      </c>
      <c r="I614" s="238"/>
      <c r="J614" s="233"/>
      <c r="K614" s="233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184</v>
      </c>
      <c r="AU614" s="243" t="s">
        <v>86</v>
      </c>
      <c r="AV614" s="13" t="s">
        <v>86</v>
      </c>
      <c r="AW614" s="13" t="s">
        <v>32</v>
      </c>
      <c r="AX614" s="13" t="s">
        <v>84</v>
      </c>
      <c r="AY614" s="243" t="s">
        <v>175</v>
      </c>
    </row>
    <row r="615" s="2" customFormat="1" ht="24.15" customHeight="1">
      <c r="A615" s="39"/>
      <c r="B615" s="40"/>
      <c r="C615" s="219" t="s">
        <v>815</v>
      </c>
      <c r="D615" s="219" t="s">
        <v>177</v>
      </c>
      <c r="E615" s="220" t="s">
        <v>816</v>
      </c>
      <c r="F615" s="221" t="s">
        <v>817</v>
      </c>
      <c r="G615" s="222" t="s">
        <v>180</v>
      </c>
      <c r="H615" s="223">
        <v>15</v>
      </c>
      <c r="I615" s="224"/>
      <c r="J615" s="225">
        <f>ROUND(I615*H615,2)</f>
        <v>0</v>
      </c>
      <c r="K615" s="221" t="s">
        <v>181</v>
      </c>
      <c r="L615" s="45"/>
      <c r="M615" s="226" t="s">
        <v>1</v>
      </c>
      <c r="N615" s="227" t="s">
        <v>41</v>
      </c>
      <c r="O615" s="92"/>
      <c r="P615" s="228">
        <f>O615*H615</f>
        <v>0</v>
      </c>
      <c r="Q615" s="228">
        <v>0.22136</v>
      </c>
      <c r="R615" s="228">
        <f>Q615*H615</f>
        <v>3.3204000000000004</v>
      </c>
      <c r="S615" s="228">
        <v>0</v>
      </c>
      <c r="T615" s="229">
        <f>S615*H615</f>
        <v>0</v>
      </c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R615" s="230" t="s">
        <v>182</v>
      </c>
      <c r="AT615" s="230" t="s">
        <v>177</v>
      </c>
      <c r="AU615" s="230" t="s">
        <v>86</v>
      </c>
      <c r="AY615" s="18" t="s">
        <v>175</v>
      </c>
      <c r="BE615" s="231">
        <f>IF(N615="základní",J615,0)</f>
        <v>0</v>
      </c>
      <c r="BF615" s="231">
        <f>IF(N615="snížená",J615,0)</f>
        <v>0</v>
      </c>
      <c r="BG615" s="231">
        <f>IF(N615="zákl. přenesená",J615,0)</f>
        <v>0</v>
      </c>
      <c r="BH615" s="231">
        <f>IF(N615="sníž. přenesená",J615,0)</f>
        <v>0</v>
      </c>
      <c r="BI615" s="231">
        <f>IF(N615="nulová",J615,0)</f>
        <v>0</v>
      </c>
      <c r="BJ615" s="18" t="s">
        <v>84</v>
      </c>
      <c r="BK615" s="231">
        <f>ROUND(I615*H615,2)</f>
        <v>0</v>
      </c>
      <c r="BL615" s="18" t="s">
        <v>182</v>
      </c>
      <c r="BM615" s="230" t="s">
        <v>818</v>
      </c>
    </row>
    <row r="616" s="2" customFormat="1" ht="37.8" customHeight="1">
      <c r="A616" s="39"/>
      <c r="B616" s="40"/>
      <c r="C616" s="219" t="s">
        <v>819</v>
      </c>
      <c r="D616" s="219" t="s">
        <v>177</v>
      </c>
      <c r="E616" s="220" t="s">
        <v>820</v>
      </c>
      <c r="F616" s="221" t="s">
        <v>821</v>
      </c>
      <c r="G616" s="222" t="s">
        <v>180</v>
      </c>
      <c r="H616" s="223">
        <v>73.39</v>
      </c>
      <c r="I616" s="224"/>
      <c r="J616" s="225">
        <f>ROUND(I616*H616,2)</f>
        <v>0</v>
      </c>
      <c r="K616" s="221" t="s">
        <v>1</v>
      </c>
      <c r="L616" s="45"/>
      <c r="M616" s="226" t="s">
        <v>1</v>
      </c>
      <c r="N616" s="227" t="s">
        <v>41</v>
      </c>
      <c r="O616" s="92"/>
      <c r="P616" s="228">
        <f>O616*H616</f>
        <v>0</v>
      </c>
      <c r="Q616" s="228">
        <v>0.01838</v>
      </c>
      <c r="R616" s="228">
        <f>Q616*H616</f>
        <v>1.3489082000000002</v>
      </c>
      <c r="S616" s="228">
        <v>0</v>
      </c>
      <c r="T616" s="229">
        <f>S616*H616</f>
        <v>0</v>
      </c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R616" s="230" t="s">
        <v>182</v>
      </c>
      <c r="AT616" s="230" t="s">
        <v>177</v>
      </c>
      <c r="AU616" s="230" t="s">
        <v>86</v>
      </c>
      <c r="AY616" s="18" t="s">
        <v>175</v>
      </c>
      <c r="BE616" s="231">
        <f>IF(N616="základní",J616,0)</f>
        <v>0</v>
      </c>
      <c r="BF616" s="231">
        <f>IF(N616="snížená",J616,0)</f>
        <v>0</v>
      </c>
      <c r="BG616" s="231">
        <f>IF(N616="zákl. přenesená",J616,0)</f>
        <v>0</v>
      </c>
      <c r="BH616" s="231">
        <f>IF(N616="sníž. přenesená",J616,0)</f>
        <v>0</v>
      </c>
      <c r="BI616" s="231">
        <f>IF(N616="nulová",J616,0)</f>
        <v>0</v>
      </c>
      <c r="BJ616" s="18" t="s">
        <v>84</v>
      </c>
      <c r="BK616" s="231">
        <f>ROUND(I616*H616,2)</f>
        <v>0</v>
      </c>
      <c r="BL616" s="18" t="s">
        <v>182</v>
      </c>
      <c r="BM616" s="230" t="s">
        <v>822</v>
      </c>
    </row>
    <row r="617" s="2" customFormat="1">
      <c r="A617" s="39"/>
      <c r="B617" s="40"/>
      <c r="C617" s="41"/>
      <c r="D617" s="234" t="s">
        <v>266</v>
      </c>
      <c r="E617" s="41"/>
      <c r="F617" s="275" t="s">
        <v>823</v>
      </c>
      <c r="G617" s="41"/>
      <c r="H617" s="41"/>
      <c r="I617" s="276"/>
      <c r="J617" s="41"/>
      <c r="K617" s="41"/>
      <c r="L617" s="45"/>
      <c r="M617" s="277"/>
      <c r="N617" s="278"/>
      <c r="O617" s="92"/>
      <c r="P617" s="92"/>
      <c r="Q617" s="92"/>
      <c r="R617" s="92"/>
      <c r="S617" s="92"/>
      <c r="T617" s="93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T617" s="18" t="s">
        <v>266</v>
      </c>
      <c r="AU617" s="18" t="s">
        <v>86</v>
      </c>
    </row>
    <row r="618" s="14" customFormat="1">
      <c r="A618" s="14"/>
      <c r="B618" s="244"/>
      <c r="C618" s="245"/>
      <c r="D618" s="234" t="s">
        <v>184</v>
      </c>
      <c r="E618" s="246" t="s">
        <v>1</v>
      </c>
      <c r="F618" s="247" t="s">
        <v>824</v>
      </c>
      <c r="G618" s="245"/>
      <c r="H618" s="246" t="s">
        <v>1</v>
      </c>
      <c r="I618" s="248"/>
      <c r="J618" s="245"/>
      <c r="K618" s="245"/>
      <c r="L618" s="249"/>
      <c r="M618" s="250"/>
      <c r="N618" s="251"/>
      <c r="O618" s="251"/>
      <c r="P618" s="251"/>
      <c r="Q618" s="251"/>
      <c r="R618" s="251"/>
      <c r="S618" s="251"/>
      <c r="T618" s="252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3" t="s">
        <v>184</v>
      </c>
      <c r="AU618" s="253" t="s">
        <v>86</v>
      </c>
      <c r="AV618" s="14" t="s">
        <v>84</v>
      </c>
      <c r="AW618" s="14" t="s">
        <v>32</v>
      </c>
      <c r="AX618" s="14" t="s">
        <v>76</v>
      </c>
      <c r="AY618" s="253" t="s">
        <v>175</v>
      </c>
    </row>
    <row r="619" s="13" customFormat="1">
      <c r="A619" s="13"/>
      <c r="B619" s="232"/>
      <c r="C619" s="233"/>
      <c r="D619" s="234" t="s">
        <v>184</v>
      </c>
      <c r="E619" s="235" t="s">
        <v>1</v>
      </c>
      <c r="F619" s="236" t="s">
        <v>592</v>
      </c>
      <c r="G619" s="233"/>
      <c r="H619" s="237">
        <v>73.39</v>
      </c>
      <c r="I619" s="238"/>
      <c r="J619" s="233"/>
      <c r="K619" s="233"/>
      <c r="L619" s="239"/>
      <c r="M619" s="240"/>
      <c r="N619" s="241"/>
      <c r="O619" s="241"/>
      <c r="P619" s="241"/>
      <c r="Q619" s="241"/>
      <c r="R619" s="241"/>
      <c r="S619" s="241"/>
      <c r="T619" s="24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3" t="s">
        <v>184</v>
      </c>
      <c r="AU619" s="243" t="s">
        <v>86</v>
      </c>
      <c r="AV619" s="13" t="s">
        <v>86</v>
      </c>
      <c r="AW619" s="13" t="s">
        <v>32</v>
      </c>
      <c r="AX619" s="13" t="s">
        <v>84</v>
      </c>
      <c r="AY619" s="243" t="s">
        <v>175</v>
      </c>
    </row>
    <row r="620" s="2" customFormat="1" ht="44.25" customHeight="1">
      <c r="A620" s="39"/>
      <c r="B620" s="40"/>
      <c r="C620" s="219" t="s">
        <v>825</v>
      </c>
      <c r="D620" s="219" t="s">
        <v>177</v>
      </c>
      <c r="E620" s="220" t="s">
        <v>826</v>
      </c>
      <c r="F620" s="221" t="s">
        <v>827</v>
      </c>
      <c r="G620" s="222" t="s">
        <v>180</v>
      </c>
      <c r="H620" s="223">
        <v>707.04</v>
      </c>
      <c r="I620" s="224"/>
      <c r="J620" s="225">
        <f>ROUND(I620*H620,2)</f>
        <v>0</v>
      </c>
      <c r="K620" s="221" t="s">
        <v>1</v>
      </c>
      <c r="L620" s="45"/>
      <c r="M620" s="226" t="s">
        <v>1</v>
      </c>
      <c r="N620" s="227" t="s">
        <v>41</v>
      </c>
      <c r="O620" s="92"/>
      <c r="P620" s="228">
        <f>O620*H620</f>
        <v>0</v>
      </c>
      <c r="Q620" s="228">
        <v>0.029499999999999996</v>
      </c>
      <c r="R620" s="228">
        <f>Q620*H620</f>
        <v>20.85768</v>
      </c>
      <c r="S620" s="228">
        <v>0</v>
      </c>
      <c r="T620" s="229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30" t="s">
        <v>182</v>
      </c>
      <c r="AT620" s="230" t="s">
        <v>177</v>
      </c>
      <c r="AU620" s="230" t="s">
        <v>86</v>
      </c>
      <c r="AY620" s="18" t="s">
        <v>175</v>
      </c>
      <c r="BE620" s="231">
        <f>IF(N620="základní",J620,0)</f>
        <v>0</v>
      </c>
      <c r="BF620" s="231">
        <f>IF(N620="snížená",J620,0)</f>
        <v>0</v>
      </c>
      <c r="BG620" s="231">
        <f>IF(N620="zákl. přenesená",J620,0)</f>
        <v>0</v>
      </c>
      <c r="BH620" s="231">
        <f>IF(N620="sníž. přenesená",J620,0)</f>
        <v>0</v>
      </c>
      <c r="BI620" s="231">
        <f>IF(N620="nulová",J620,0)</f>
        <v>0</v>
      </c>
      <c r="BJ620" s="18" t="s">
        <v>84</v>
      </c>
      <c r="BK620" s="231">
        <f>ROUND(I620*H620,2)</f>
        <v>0</v>
      </c>
      <c r="BL620" s="18" t="s">
        <v>182</v>
      </c>
      <c r="BM620" s="230" t="s">
        <v>828</v>
      </c>
    </row>
    <row r="621" s="14" customFormat="1">
      <c r="A621" s="14"/>
      <c r="B621" s="244"/>
      <c r="C621" s="245"/>
      <c r="D621" s="234" t="s">
        <v>184</v>
      </c>
      <c r="E621" s="246" t="s">
        <v>1</v>
      </c>
      <c r="F621" s="247" t="s">
        <v>829</v>
      </c>
      <c r="G621" s="245"/>
      <c r="H621" s="246" t="s">
        <v>1</v>
      </c>
      <c r="I621" s="248"/>
      <c r="J621" s="245"/>
      <c r="K621" s="245"/>
      <c r="L621" s="249"/>
      <c r="M621" s="250"/>
      <c r="N621" s="251"/>
      <c r="O621" s="251"/>
      <c r="P621" s="251"/>
      <c r="Q621" s="251"/>
      <c r="R621" s="251"/>
      <c r="S621" s="251"/>
      <c r="T621" s="252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3" t="s">
        <v>184</v>
      </c>
      <c r="AU621" s="253" t="s">
        <v>86</v>
      </c>
      <c r="AV621" s="14" t="s">
        <v>84</v>
      </c>
      <c r="AW621" s="14" t="s">
        <v>32</v>
      </c>
      <c r="AX621" s="14" t="s">
        <v>76</v>
      </c>
      <c r="AY621" s="253" t="s">
        <v>175</v>
      </c>
    </row>
    <row r="622" s="13" customFormat="1">
      <c r="A622" s="13"/>
      <c r="B622" s="232"/>
      <c r="C622" s="233"/>
      <c r="D622" s="234" t="s">
        <v>184</v>
      </c>
      <c r="E622" s="235" t="s">
        <v>1</v>
      </c>
      <c r="F622" s="236" t="s">
        <v>603</v>
      </c>
      <c r="G622" s="233"/>
      <c r="H622" s="237">
        <v>240.01</v>
      </c>
      <c r="I622" s="238"/>
      <c r="J622" s="233"/>
      <c r="K622" s="233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184</v>
      </c>
      <c r="AU622" s="243" t="s">
        <v>86</v>
      </c>
      <c r="AV622" s="13" t="s">
        <v>86</v>
      </c>
      <c r="AW622" s="13" t="s">
        <v>32</v>
      </c>
      <c r="AX622" s="13" t="s">
        <v>76</v>
      </c>
      <c r="AY622" s="243" t="s">
        <v>175</v>
      </c>
    </row>
    <row r="623" s="13" customFormat="1">
      <c r="A623" s="13"/>
      <c r="B623" s="232"/>
      <c r="C623" s="233"/>
      <c r="D623" s="234" t="s">
        <v>184</v>
      </c>
      <c r="E623" s="235" t="s">
        <v>1</v>
      </c>
      <c r="F623" s="236" t="s">
        <v>604</v>
      </c>
      <c r="G623" s="233"/>
      <c r="H623" s="237">
        <v>149.23</v>
      </c>
      <c r="I623" s="238"/>
      <c r="J623" s="233"/>
      <c r="K623" s="233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184</v>
      </c>
      <c r="AU623" s="243" t="s">
        <v>86</v>
      </c>
      <c r="AV623" s="13" t="s">
        <v>86</v>
      </c>
      <c r="AW623" s="13" t="s">
        <v>32</v>
      </c>
      <c r="AX623" s="13" t="s">
        <v>76</v>
      </c>
      <c r="AY623" s="243" t="s">
        <v>175</v>
      </c>
    </row>
    <row r="624" s="13" customFormat="1">
      <c r="A624" s="13"/>
      <c r="B624" s="232"/>
      <c r="C624" s="233"/>
      <c r="D624" s="234" t="s">
        <v>184</v>
      </c>
      <c r="E624" s="235" t="s">
        <v>1</v>
      </c>
      <c r="F624" s="236" t="s">
        <v>605</v>
      </c>
      <c r="G624" s="233"/>
      <c r="H624" s="237">
        <v>93.37</v>
      </c>
      <c r="I624" s="238"/>
      <c r="J624" s="233"/>
      <c r="K624" s="233"/>
      <c r="L624" s="239"/>
      <c r="M624" s="240"/>
      <c r="N624" s="241"/>
      <c r="O624" s="241"/>
      <c r="P624" s="241"/>
      <c r="Q624" s="241"/>
      <c r="R624" s="241"/>
      <c r="S624" s="241"/>
      <c r="T624" s="24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3" t="s">
        <v>184</v>
      </c>
      <c r="AU624" s="243" t="s">
        <v>86</v>
      </c>
      <c r="AV624" s="13" t="s">
        <v>86</v>
      </c>
      <c r="AW624" s="13" t="s">
        <v>32</v>
      </c>
      <c r="AX624" s="13" t="s">
        <v>76</v>
      </c>
      <c r="AY624" s="243" t="s">
        <v>175</v>
      </c>
    </row>
    <row r="625" s="13" customFormat="1">
      <c r="A625" s="13"/>
      <c r="B625" s="232"/>
      <c r="C625" s="233"/>
      <c r="D625" s="234" t="s">
        <v>184</v>
      </c>
      <c r="E625" s="235" t="s">
        <v>1</v>
      </c>
      <c r="F625" s="236" t="s">
        <v>606</v>
      </c>
      <c r="G625" s="233"/>
      <c r="H625" s="237">
        <v>94.08</v>
      </c>
      <c r="I625" s="238"/>
      <c r="J625" s="233"/>
      <c r="K625" s="233"/>
      <c r="L625" s="239"/>
      <c r="M625" s="240"/>
      <c r="N625" s="241"/>
      <c r="O625" s="241"/>
      <c r="P625" s="241"/>
      <c r="Q625" s="241"/>
      <c r="R625" s="241"/>
      <c r="S625" s="241"/>
      <c r="T625" s="24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3" t="s">
        <v>184</v>
      </c>
      <c r="AU625" s="243" t="s">
        <v>86</v>
      </c>
      <c r="AV625" s="13" t="s">
        <v>86</v>
      </c>
      <c r="AW625" s="13" t="s">
        <v>32</v>
      </c>
      <c r="AX625" s="13" t="s">
        <v>76</v>
      </c>
      <c r="AY625" s="243" t="s">
        <v>175</v>
      </c>
    </row>
    <row r="626" s="13" customFormat="1">
      <c r="A626" s="13"/>
      <c r="B626" s="232"/>
      <c r="C626" s="233"/>
      <c r="D626" s="234" t="s">
        <v>184</v>
      </c>
      <c r="E626" s="235" t="s">
        <v>1</v>
      </c>
      <c r="F626" s="236" t="s">
        <v>607</v>
      </c>
      <c r="G626" s="233"/>
      <c r="H626" s="237">
        <v>101.87</v>
      </c>
      <c r="I626" s="238"/>
      <c r="J626" s="233"/>
      <c r="K626" s="233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184</v>
      </c>
      <c r="AU626" s="243" t="s">
        <v>86</v>
      </c>
      <c r="AV626" s="13" t="s">
        <v>86</v>
      </c>
      <c r="AW626" s="13" t="s">
        <v>32</v>
      </c>
      <c r="AX626" s="13" t="s">
        <v>76</v>
      </c>
      <c r="AY626" s="243" t="s">
        <v>175</v>
      </c>
    </row>
    <row r="627" s="13" customFormat="1">
      <c r="A627" s="13"/>
      <c r="B627" s="232"/>
      <c r="C627" s="233"/>
      <c r="D627" s="234" t="s">
        <v>184</v>
      </c>
      <c r="E627" s="235" t="s">
        <v>1</v>
      </c>
      <c r="F627" s="236" t="s">
        <v>608</v>
      </c>
      <c r="G627" s="233"/>
      <c r="H627" s="237">
        <v>28.48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184</v>
      </c>
      <c r="AU627" s="243" t="s">
        <v>86</v>
      </c>
      <c r="AV627" s="13" t="s">
        <v>86</v>
      </c>
      <c r="AW627" s="13" t="s">
        <v>32</v>
      </c>
      <c r="AX627" s="13" t="s">
        <v>76</v>
      </c>
      <c r="AY627" s="243" t="s">
        <v>175</v>
      </c>
    </row>
    <row r="628" s="15" customFormat="1">
      <c r="A628" s="15"/>
      <c r="B628" s="254"/>
      <c r="C628" s="255"/>
      <c r="D628" s="234" t="s">
        <v>184</v>
      </c>
      <c r="E628" s="256" t="s">
        <v>1</v>
      </c>
      <c r="F628" s="257" t="s">
        <v>201</v>
      </c>
      <c r="G628" s="255"/>
      <c r="H628" s="258">
        <v>707.04000000000008</v>
      </c>
      <c r="I628" s="259"/>
      <c r="J628" s="255"/>
      <c r="K628" s="255"/>
      <c r="L628" s="260"/>
      <c r="M628" s="261"/>
      <c r="N628" s="262"/>
      <c r="O628" s="262"/>
      <c r="P628" s="262"/>
      <c r="Q628" s="262"/>
      <c r="R628" s="262"/>
      <c r="S628" s="262"/>
      <c r="T628" s="263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4" t="s">
        <v>184</v>
      </c>
      <c r="AU628" s="264" t="s">
        <v>86</v>
      </c>
      <c r="AV628" s="15" t="s">
        <v>182</v>
      </c>
      <c r="AW628" s="15" t="s">
        <v>32</v>
      </c>
      <c r="AX628" s="15" t="s">
        <v>84</v>
      </c>
      <c r="AY628" s="264" t="s">
        <v>175</v>
      </c>
    </row>
    <row r="629" s="2" customFormat="1" ht="24.15" customHeight="1">
      <c r="A629" s="39"/>
      <c r="B629" s="40"/>
      <c r="C629" s="219" t="s">
        <v>830</v>
      </c>
      <c r="D629" s="219" t="s">
        <v>177</v>
      </c>
      <c r="E629" s="220" t="s">
        <v>831</v>
      </c>
      <c r="F629" s="221" t="s">
        <v>832</v>
      </c>
      <c r="G629" s="222" t="s">
        <v>437</v>
      </c>
      <c r="H629" s="223">
        <v>23</v>
      </c>
      <c r="I629" s="224"/>
      <c r="J629" s="225">
        <f>ROUND(I629*H629,2)</f>
        <v>0</v>
      </c>
      <c r="K629" s="221" t="s">
        <v>1</v>
      </c>
      <c r="L629" s="45"/>
      <c r="M629" s="226" t="s">
        <v>1</v>
      </c>
      <c r="N629" s="227" t="s">
        <v>41</v>
      </c>
      <c r="O629" s="92"/>
      <c r="P629" s="228">
        <f>O629*H629</f>
        <v>0</v>
      </c>
      <c r="Q629" s="228">
        <v>0</v>
      </c>
      <c r="R629" s="228">
        <f>Q629*H629</f>
        <v>0</v>
      </c>
      <c r="S629" s="228">
        <v>0</v>
      </c>
      <c r="T629" s="229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30" t="s">
        <v>182</v>
      </c>
      <c r="AT629" s="230" t="s">
        <v>177</v>
      </c>
      <c r="AU629" s="230" t="s">
        <v>86</v>
      </c>
      <c r="AY629" s="18" t="s">
        <v>175</v>
      </c>
      <c r="BE629" s="231">
        <f>IF(N629="základní",J629,0)</f>
        <v>0</v>
      </c>
      <c r="BF629" s="231">
        <f>IF(N629="snížená",J629,0)</f>
        <v>0</v>
      </c>
      <c r="BG629" s="231">
        <f>IF(N629="zákl. přenesená",J629,0)</f>
        <v>0</v>
      </c>
      <c r="BH629" s="231">
        <f>IF(N629="sníž. přenesená",J629,0)</f>
        <v>0</v>
      </c>
      <c r="BI629" s="231">
        <f>IF(N629="nulová",J629,0)</f>
        <v>0</v>
      </c>
      <c r="BJ629" s="18" t="s">
        <v>84</v>
      </c>
      <c r="BK629" s="231">
        <f>ROUND(I629*H629,2)</f>
        <v>0</v>
      </c>
      <c r="BL629" s="18" t="s">
        <v>182</v>
      </c>
      <c r="BM629" s="230" t="s">
        <v>833</v>
      </c>
    </row>
    <row r="630" s="13" customFormat="1">
      <c r="A630" s="13"/>
      <c r="B630" s="232"/>
      <c r="C630" s="233"/>
      <c r="D630" s="234" t="s">
        <v>184</v>
      </c>
      <c r="E630" s="235" t="s">
        <v>1</v>
      </c>
      <c r="F630" s="236" t="s">
        <v>834</v>
      </c>
      <c r="G630" s="233"/>
      <c r="H630" s="237">
        <v>23</v>
      </c>
      <c r="I630" s="238"/>
      <c r="J630" s="233"/>
      <c r="K630" s="233"/>
      <c r="L630" s="239"/>
      <c r="M630" s="240"/>
      <c r="N630" s="241"/>
      <c r="O630" s="241"/>
      <c r="P630" s="241"/>
      <c r="Q630" s="241"/>
      <c r="R630" s="241"/>
      <c r="S630" s="241"/>
      <c r="T630" s="24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3" t="s">
        <v>184</v>
      </c>
      <c r="AU630" s="243" t="s">
        <v>86</v>
      </c>
      <c r="AV630" s="13" t="s">
        <v>86</v>
      </c>
      <c r="AW630" s="13" t="s">
        <v>32</v>
      </c>
      <c r="AX630" s="13" t="s">
        <v>84</v>
      </c>
      <c r="AY630" s="243" t="s">
        <v>175</v>
      </c>
    </row>
    <row r="631" s="2" customFormat="1" ht="37.8" customHeight="1">
      <c r="A631" s="39"/>
      <c r="B631" s="40"/>
      <c r="C631" s="219" t="s">
        <v>835</v>
      </c>
      <c r="D631" s="219" t="s">
        <v>177</v>
      </c>
      <c r="E631" s="220" t="s">
        <v>836</v>
      </c>
      <c r="F631" s="221" t="s">
        <v>837</v>
      </c>
      <c r="G631" s="222" t="s">
        <v>437</v>
      </c>
      <c r="H631" s="223">
        <v>42</v>
      </c>
      <c r="I631" s="224"/>
      <c r="J631" s="225">
        <f>ROUND(I631*H631,2)</f>
        <v>0</v>
      </c>
      <c r="K631" s="221" t="s">
        <v>1</v>
      </c>
      <c r="L631" s="45"/>
      <c r="M631" s="226" t="s">
        <v>1</v>
      </c>
      <c r="N631" s="227" t="s">
        <v>41</v>
      </c>
      <c r="O631" s="92"/>
      <c r="P631" s="228">
        <f>O631*H631</f>
        <v>0</v>
      </c>
      <c r="Q631" s="228">
        <v>0</v>
      </c>
      <c r="R631" s="228">
        <f>Q631*H631</f>
        <v>0</v>
      </c>
      <c r="S631" s="228">
        <v>0</v>
      </c>
      <c r="T631" s="229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30" t="s">
        <v>182</v>
      </c>
      <c r="AT631" s="230" t="s">
        <v>177</v>
      </c>
      <c r="AU631" s="230" t="s">
        <v>86</v>
      </c>
      <c r="AY631" s="18" t="s">
        <v>175</v>
      </c>
      <c r="BE631" s="231">
        <f>IF(N631="základní",J631,0)</f>
        <v>0</v>
      </c>
      <c r="BF631" s="231">
        <f>IF(N631="snížená",J631,0)</f>
        <v>0</v>
      </c>
      <c r="BG631" s="231">
        <f>IF(N631="zákl. přenesená",J631,0)</f>
        <v>0</v>
      </c>
      <c r="BH631" s="231">
        <f>IF(N631="sníž. přenesená",J631,0)</f>
        <v>0</v>
      </c>
      <c r="BI631" s="231">
        <f>IF(N631="nulová",J631,0)</f>
        <v>0</v>
      </c>
      <c r="BJ631" s="18" t="s">
        <v>84</v>
      </c>
      <c r="BK631" s="231">
        <f>ROUND(I631*H631,2)</f>
        <v>0</v>
      </c>
      <c r="BL631" s="18" t="s">
        <v>182</v>
      </c>
      <c r="BM631" s="230" t="s">
        <v>838</v>
      </c>
    </row>
    <row r="632" s="13" customFormat="1">
      <c r="A632" s="13"/>
      <c r="B632" s="232"/>
      <c r="C632" s="233"/>
      <c r="D632" s="234" t="s">
        <v>184</v>
      </c>
      <c r="E632" s="235" t="s">
        <v>1</v>
      </c>
      <c r="F632" s="236" t="s">
        <v>839</v>
      </c>
      <c r="G632" s="233"/>
      <c r="H632" s="237">
        <v>42</v>
      </c>
      <c r="I632" s="238"/>
      <c r="J632" s="233"/>
      <c r="K632" s="233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184</v>
      </c>
      <c r="AU632" s="243" t="s">
        <v>86</v>
      </c>
      <c r="AV632" s="13" t="s">
        <v>86</v>
      </c>
      <c r="AW632" s="13" t="s">
        <v>32</v>
      </c>
      <c r="AX632" s="13" t="s">
        <v>84</v>
      </c>
      <c r="AY632" s="243" t="s">
        <v>175</v>
      </c>
    </row>
    <row r="633" s="2" customFormat="1" ht="33" customHeight="1">
      <c r="A633" s="39"/>
      <c r="B633" s="40"/>
      <c r="C633" s="219" t="s">
        <v>840</v>
      </c>
      <c r="D633" s="219" t="s">
        <v>177</v>
      </c>
      <c r="E633" s="220" t="s">
        <v>841</v>
      </c>
      <c r="F633" s="221" t="s">
        <v>842</v>
      </c>
      <c r="G633" s="222" t="s">
        <v>180</v>
      </c>
      <c r="H633" s="223">
        <v>170.63</v>
      </c>
      <c r="I633" s="224"/>
      <c r="J633" s="225">
        <f>ROUND(I633*H633,2)</f>
        <v>0</v>
      </c>
      <c r="K633" s="221" t="s">
        <v>1</v>
      </c>
      <c r="L633" s="45"/>
      <c r="M633" s="226" t="s">
        <v>1</v>
      </c>
      <c r="N633" s="227" t="s">
        <v>41</v>
      </c>
      <c r="O633" s="92"/>
      <c r="P633" s="228">
        <f>O633*H633</f>
        <v>0</v>
      </c>
      <c r="Q633" s="228">
        <v>0</v>
      </c>
      <c r="R633" s="228">
        <f>Q633*H633</f>
        <v>0</v>
      </c>
      <c r="S633" s="228">
        <v>0</v>
      </c>
      <c r="T633" s="229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30" t="s">
        <v>182</v>
      </c>
      <c r="AT633" s="230" t="s">
        <v>177</v>
      </c>
      <c r="AU633" s="230" t="s">
        <v>86</v>
      </c>
      <c r="AY633" s="18" t="s">
        <v>175</v>
      </c>
      <c r="BE633" s="231">
        <f>IF(N633="základní",J633,0)</f>
        <v>0</v>
      </c>
      <c r="BF633" s="231">
        <f>IF(N633="snížená",J633,0)</f>
        <v>0</v>
      </c>
      <c r="BG633" s="231">
        <f>IF(N633="zákl. přenesená",J633,0)</f>
        <v>0</v>
      </c>
      <c r="BH633" s="231">
        <f>IF(N633="sníž. přenesená",J633,0)</f>
        <v>0</v>
      </c>
      <c r="BI633" s="231">
        <f>IF(N633="nulová",J633,0)</f>
        <v>0</v>
      </c>
      <c r="BJ633" s="18" t="s">
        <v>84</v>
      </c>
      <c r="BK633" s="231">
        <f>ROUND(I633*H633,2)</f>
        <v>0</v>
      </c>
      <c r="BL633" s="18" t="s">
        <v>182</v>
      </c>
      <c r="BM633" s="230" t="s">
        <v>843</v>
      </c>
    </row>
    <row r="634" s="14" customFormat="1">
      <c r="A634" s="14"/>
      <c r="B634" s="244"/>
      <c r="C634" s="245"/>
      <c r="D634" s="234" t="s">
        <v>184</v>
      </c>
      <c r="E634" s="246" t="s">
        <v>1</v>
      </c>
      <c r="F634" s="247" t="s">
        <v>844</v>
      </c>
      <c r="G634" s="245"/>
      <c r="H634" s="246" t="s">
        <v>1</v>
      </c>
      <c r="I634" s="248"/>
      <c r="J634" s="245"/>
      <c r="K634" s="245"/>
      <c r="L634" s="249"/>
      <c r="M634" s="250"/>
      <c r="N634" s="251"/>
      <c r="O634" s="251"/>
      <c r="P634" s="251"/>
      <c r="Q634" s="251"/>
      <c r="R634" s="251"/>
      <c r="S634" s="251"/>
      <c r="T634" s="252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3" t="s">
        <v>184</v>
      </c>
      <c r="AU634" s="253" t="s">
        <v>86</v>
      </c>
      <c r="AV634" s="14" t="s">
        <v>84</v>
      </c>
      <c r="AW634" s="14" t="s">
        <v>32</v>
      </c>
      <c r="AX634" s="14" t="s">
        <v>76</v>
      </c>
      <c r="AY634" s="253" t="s">
        <v>175</v>
      </c>
    </row>
    <row r="635" s="13" customFormat="1">
      <c r="A635" s="13"/>
      <c r="B635" s="232"/>
      <c r="C635" s="233"/>
      <c r="D635" s="234" t="s">
        <v>184</v>
      </c>
      <c r="E635" s="235" t="s">
        <v>1</v>
      </c>
      <c r="F635" s="236" t="s">
        <v>845</v>
      </c>
      <c r="G635" s="233"/>
      <c r="H635" s="237">
        <v>163.86</v>
      </c>
      <c r="I635" s="238"/>
      <c r="J635" s="233"/>
      <c r="K635" s="233"/>
      <c r="L635" s="239"/>
      <c r="M635" s="240"/>
      <c r="N635" s="241"/>
      <c r="O635" s="241"/>
      <c r="P635" s="241"/>
      <c r="Q635" s="241"/>
      <c r="R635" s="241"/>
      <c r="S635" s="241"/>
      <c r="T635" s="242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3" t="s">
        <v>184</v>
      </c>
      <c r="AU635" s="243" t="s">
        <v>86</v>
      </c>
      <c r="AV635" s="13" t="s">
        <v>86</v>
      </c>
      <c r="AW635" s="13" t="s">
        <v>32</v>
      </c>
      <c r="AX635" s="13" t="s">
        <v>76</v>
      </c>
      <c r="AY635" s="243" t="s">
        <v>175</v>
      </c>
    </row>
    <row r="636" s="13" customFormat="1">
      <c r="A636" s="13"/>
      <c r="B636" s="232"/>
      <c r="C636" s="233"/>
      <c r="D636" s="234" t="s">
        <v>184</v>
      </c>
      <c r="E636" s="235" t="s">
        <v>1</v>
      </c>
      <c r="F636" s="236" t="s">
        <v>846</v>
      </c>
      <c r="G636" s="233"/>
      <c r="H636" s="237">
        <v>6.7699999999999992</v>
      </c>
      <c r="I636" s="238"/>
      <c r="J636" s="233"/>
      <c r="K636" s="233"/>
      <c r="L636" s="239"/>
      <c r="M636" s="240"/>
      <c r="N636" s="241"/>
      <c r="O636" s="241"/>
      <c r="P636" s="241"/>
      <c r="Q636" s="241"/>
      <c r="R636" s="241"/>
      <c r="S636" s="241"/>
      <c r="T636" s="242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3" t="s">
        <v>184</v>
      </c>
      <c r="AU636" s="243" t="s">
        <v>86</v>
      </c>
      <c r="AV636" s="13" t="s">
        <v>86</v>
      </c>
      <c r="AW636" s="13" t="s">
        <v>32</v>
      </c>
      <c r="AX636" s="13" t="s">
        <v>76</v>
      </c>
      <c r="AY636" s="243" t="s">
        <v>175</v>
      </c>
    </row>
    <row r="637" s="15" customFormat="1">
      <c r="A637" s="15"/>
      <c r="B637" s="254"/>
      <c r="C637" s="255"/>
      <c r="D637" s="234" t="s">
        <v>184</v>
      </c>
      <c r="E637" s="256" t="s">
        <v>1</v>
      </c>
      <c r="F637" s="257" t="s">
        <v>201</v>
      </c>
      <c r="G637" s="255"/>
      <c r="H637" s="258">
        <v>170.63000000000003</v>
      </c>
      <c r="I637" s="259"/>
      <c r="J637" s="255"/>
      <c r="K637" s="255"/>
      <c r="L637" s="260"/>
      <c r="M637" s="261"/>
      <c r="N637" s="262"/>
      <c r="O637" s="262"/>
      <c r="P637" s="262"/>
      <c r="Q637" s="262"/>
      <c r="R637" s="262"/>
      <c r="S637" s="262"/>
      <c r="T637" s="263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T637" s="264" t="s">
        <v>184</v>
      </c>
      <c r="AU637" s="264" t="s">
        <v>86</v>
      </c>
      <c r="AV637" s="15" t="s">
        <v>182</v>
      </c>
      <c r="AW637" s="15" t="s">
        <v>32</v>
      </c>
      <c r="AX637" s="15" t="s">
        <v>84</v>
      </c>
      <c r="AY637" s="264" t="s">
        <v>175</v>
      </c>
    </row>
    <row r="638" s="2" customFormat="1" ht="16.5" customHeight="1">
      <c r="A638" s="39"/>
      <c r="B638" s="40"/>
      <c r="C638" s="219" t="s">
        <v>847</v>
      </c>
      <c r="D638" s="219" t="s">
        <v>177</v>
      </c>
      <c r="E638" s="220" t="s">
        <v>848</v>
      </c>
      <c r="F638" s="221" t="s">
        <v>849</v>
      </c>
      <c r="G638" s="222" t="s">
        <v>180</v>
      </c>
      <c r="H638" s="223">
        <v>47.175</v>
      </c>
      <c r="I638" s="224"/>
      <c r="J638" s="225">
        <f>ROUND(I638*H638,2)</f>
        <v>0</v>
      </c>
      <c r="K638" s="221" t="s">
        <v>1</v>
      </c>
      <c r="L638" s="45"/>
      <c r="M638" s="226" t="s">
        <v>1</v>
      </c>
      <c r="N638" s="227" t="s">
        <v>41</v>
      </c>
      <c r="O638" s="92"/>
      <c r="P638" s="228">
        <f>O638*H638</f>
        <v>0</v>
      </c>
      <c r="Q638" s="228">
        <v>0</v>
      </c>
      <c r="R638" s="228">
        <f>Q638*H638</f>
        <v>0</v>
      </c>
      <c r="S638" s="228">
        <v>0</v>
      </c>
      <c r="T638" s="229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30" t="s">
        <v>182</v>
      </c>
      <c r="AT638" s="230" t="s">
        <v>177</v>
      </c>
      <c r="AU638" s="230" t="s">
        <v>86</v>
      </c>
      <c r="AY638" s="18" t="s">
        <v>175</v>
      </c>
      <c r="BE638" s="231">
        <f>IF(N638="základní",J638,0)</f>
        <v>0</v>
      </c>
      <c r="BF638" s="231">
        <f>IF(N638="snížená",J638,0)</f>
        <v>0</v>
      </c>
      <c r="BG638" s="231">
        <f>IF(N638="zákl. přenesená",J638,0)</f>
        <v>0</v>
      </c>
      <c r="BH638" s="231">
        <f>IF(N638="sníž. přenesená",J638,0)</f>
        <v>0</v>
      </c>
      <c r="BI638" s="231">
        <f>IF(N638="nulová",J638,0)</f>
        <v>0</v>
      </c>
      <c r="BJ638" s="18" t="s">
        <v>84</v>
      </c>
      <c r="BK638" s="231">
        <f>ROUND(I638*H638,2)</f>
        <v>0</v>
      </c>
      <c r="BL638" s="18" t="s">
        <v>182</v>
      </c>
      <c r="BM638" s="230" t="s">
        <v>850</v>
      </c>
    </row>
    <row r="639" s="13" customFormat="1">
      <c r="A639" s="13"/>
      <c r="B639" s="232"/>
      <c r="C639" s="233"/>
      <c r="D639" s="234" t="s">
        <v>184</v>
      </c>
      <c r="E639" s="235" t="s">
        <v>1</v>
      </c>
      <c r="F639" s="236" t="s">
        <v>851</v>
      </c>
      <c r="G639" s="233"/>
      <c r="H639" s="237">
        <v>47.175</v>
      </c>
      <c r="I639" s="238"/>
      <c r="J639" s="233"/>
      <c r="K639" s="233"/>
      <c r="L639" s="239"/>
      <c r="M639" s="240"/>
      <c r="N639" s="241"/>
      <c r="O639" s="241"/>
      <c r="P639" s="241"/>
      <c r="Q639" s="241"/>
      <c r="R639" s="241"/>
      <c r="S639" s="241"/>
      <c r="T639" s="24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3" t="s">
        <v>184</v>
      </c>
      <c r="AU639" s="243" t="s">
        <v>86</v>
      </c>
      <c r="AV639" s="13" t="s">
        <v>86</v>
      </c>
      <c r="AW639" s="13" t="s">
        <v>32</v>
      </c>
      <c r="AX639" s="13" t="s">
        <v>84</v>
      </c>
      <c r="AY639" s="243" t="s">
        <v>175</v>
      </c>
    </row>
    <row r="640" s="2" customFormat="1" ht="16.5" customHeight="1">
      <c r="A640" s="39"/>
      <c r="B640" s="40"/>
      <c r="C640" s="219" t="s">
        <v>852</v>
      </c>
      <c r="D640" s="219" t="s">
        <v>177</v>
      </c>
      <c r="E640" s="220" t="s">
        <v>853</v>
      </c>
      <c r="F640" s="221" t="s">
        <v>854</v>
      </c>
      <c r="G640" s="222" t="s">
        <v>180</v>
      </c>
      <c r="H640" s="223">
        <v>725.25</v>
      </c>
      <c r="I640" s="224"/>
      <c r="J640" s="225">
        <f>ROUND(I640*H640,2)</f>
        <v>0</v>
      </c>
      <c r="K640" s="221" t="s">
        <v>1</v>
      </c>
      <c r="L640" s="45"/>
      <c r="M640" s="226" t="s">
        <v>1</v>
      </c>
      <c r="N640" s="227" t="s">
        <v>41</v>
      </c>
      <c r="O640" s="92"/>
      <c r="P640" s="228">
        <f>O640*H640</f>
        <v>0</v>
      </c>
      <c r="Q640" s="228">
        <v>0</v>
      </c>
      <c r="R640" s="228">
        <f>Q640*H640</f>
        <v>0</v>
      </c>
      <c r="S640" s="228">
        <v>0</v>
      </c>
      <c r="T640" s="229">
        <f>S640*H640</f>
        <v>0</v>
      </c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R640" s="230" t="s">
        <v>182</v>
      </c>
      <c r="AT640" s="230" t="s">
        <v>177</v>
      </c>
      <c r="AU640" s="230" t="s">
        <v>86</v>
      </c>
      <c r="AY640" s="18" t="s">
        <v>175</v>
      </c>
      <c r="BE640" s="231">
        <f>IF(N640="základní",J640,0)</f>
        <v>0</v>
      </c>
      <c r="BF640" s="231">
        <f>IF(N640="snížená",J640,0)</f>
        <v>0</v>
      </c>
      <c r="BG640" s="231">
        <f>IF(N640="zákl. přenesená",J640,0)</f>
        <v>0</v>
      </c>
      <c r="BH640" s="231">
        <f>IF(N640="sníž. přenesená",J640,0)</f>
        <v>0</v>
      </c>
      <c r="BI640" s="231">
        <f>IF(N640="nulová",J640,0)</f>
        <v>0</v>
      </c>
      <c r="BJ640" s="18" t="s">
        <v>84</v>
      </c>
      <c r="BK640" s="231">
        <f>ROUND(I640*H640,2)</f>
        <v>0</v>
      </c>
      <c r="BL640" s="18" t="s">
        <v>182</v>
      </c>
      <c r="BM640" s="230" t="s">
        <v>855</v>
      </c>
    </row>
    <row r="641" s="13" customFormat="1">
      <c r="A641" s="13"/>
      <c r="B641" s="232"/>
      <c r="C641" s="233"/>
      <c r="D641" s="234" t="s">
        <v>184</v>
      </c>
      <c r="E641" s="235" t="s">
        <v>1</v>
      </c>
      <c r="F641" s="236" t="s">
        <v>801</v>
      </c>
      <c r="G641" s="233"/>
      <c r="H641" s="237">
        <v>135.80000000000002</v>
      </c>
      <c r="I641" s="238"/>
      <c r="J641" s="233"/>
      <c r="K641" s="233"/>
      <c r="L641" s="239"/>
      <c r="M641" s="240"/>
      <c r="N641" s="241"/>
      <c r="O641" s="241"/>
      <c r="P641" s="241"/>
      <c r="Q641" s="241"/>
      <c r="R641" s="241"/>
      <c r="S641" s="241"/>
      <c r="T641" s="24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3" t="s">
        <v>184</v>
      </c>
      <c r="AU641" s="243" t="s">
        <v>86</v>
      </c>
      <c r="AV641" s="13" t="s">
        <v>86</v>
      </c>
      <c r="AW641" s="13" t="s">
        <v>32</v>
      </c>
      <c r="AX641" s="13" t="s">
        <v>76</v>
      </c>
      <c r="AY641" s="243" t="s">
        <v>175</v>
      </c>
    </row>
    <row r="642" s="13" customFormat="1">
      <c r="A642" s="13"/>
      <c r="B642" s="232"/>
      <c r="C642" s="233"/>
      <c r="D642" s="234" t="s">
        <v>184</v>
      </c>
      <c r="E642" s="235" t="s">
        <v>1</v>
      </c>
      <c r="F642" s="236" t="s">
        <v>802</v>
      </c>
      <c r="G642" s="233"/>
      <c r="H642" s="237">
        <v>103.97</v>
      </c>
      <c r="I642" s="238"/>
      <c r="J642" s="233"/>
      <c r="K642" s="233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184</v>
      </c>
      <c r="AU642" s="243" t="s">
        <v>86</v>
      </c>
      <c r="AV642" s="13" t="s">
        <v>86</v>
      </c>
      <c r="AW642" s="13" t="s">
        <v>32</v>
      </c>
      <c r="AX642" s="13" t="s">
        <v>76</v>
      </c>
      <c r="AY642" s="243" t="s">
        <v>175</v>
      </c>
    </row>
    <row r="643" s="16" customFormat="1">
      <c r="A643" s="16"/>
      <c r="B643" s="279"/>
      <c r="C643" s="280"/>
      <c r="D643" s="234" t="s">
        <v>184</v>
      </c>
      <c r="E643" s="281" t="s">
        <v>1</v>
      </c>
      <c r="F643" s="282" t="s">
        <v>356</v>
      </c>
      <c r="G643" s="280"/>
      <c r="H643" s="283">
        <v>239.77</v>
      </c>
      <c r="I643" s="284"/>
      <c r="J643" s="280"/>
      <c r="K643" s="280"/>
      <c r="L643" s="285"/>
      <c r="M643" s="286"/>
      <c r="N643" s="287"/>
      <c r="O643" s="287"/>
      <c r="P643" s="287"/>
      <c r="Q643" s="287"/>
      <c r="R643" s="287"/>
      <c r="S643" s="287"/>
      <c r="T643" s="288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T643" s="289" t="s">
        <v>184</v>
      </c>
      <c r="AU643" s="289" t="s">
        <v>86</v>
      </c>
      <c r="AV643" s="16" t="s">
        <v>189</v>
      </c>
      <c r="AW643" s="16" t="s">
        <v>32</v>
      </c>
      <c r="AX643" s="16" t="s">
        <v>76</v>
      </c>
      <c r="AY643" s="289" t="s">
        <v>175</v>
      </c>
    </row>
    <row r="644" s="14" customFormat="1">
      <c r="A644" s="14"/>
      <c r="B644" s="244"/>
      <c r="C644" s="245"/>
      <c r="D644" s="234" t="s">
        <v>184</v>
      </c>
      <c r="E644" s="246" t="s">
        <v>1</v>
      </c>
      <c r="F644" s="247" t="s">
        <v>803</v>
      </c>
      <c r="G644" s="245"/>
      <c r="H644" s="246" t="s">
        <v>1</v>
      </c>
      <c r="I644" s="248"/>
      <c r="J644" s="245"/>
      <c r="K644" s="245"/>
      <c r="L644" s="249"/>
      <c r="M644" s="250"/>
      <c r="N644" s="251"/>
      <c r="O644" s="251"/>
      <c r="P644" s="251"/>
      <c r="Q644" s="251"/>
      <c r="R644" s="251"/>
      <c r="S644" s="251"/>
      <c r="T644" s="252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3" t="s">
        <v>184</v>
      </c>
      <c r="AU644" s="253" t="s">
        <v>86</v>
      </c>
      <c r="AV644" s="14" t="s">
        <v>84</v>
      </c>
      <c r="AW644" s="14" t="s">
        <v>32</v>
      </c>
      <c r="AX644" s="14" t="s">
        <v>76</v>
      </c>
      <c r="AY644" s="253" t="s">
        <v>175</v>
      </c>
    </row>
    <row r="645" s="13" customFormat="1">
      <c r="A645" s="13"/>
      <c r="B645" s="232"/>
      <c r="C645" s="233"/>
      <c r="D645" s="234" t="s">
        <v>184</v>
      </c>
      <c r="E645" s="235" t="s">
        <v>1</v>
      </c>
      <c r="F645" s="236" t="s">
        <v>804</v>
      </c>
      <c r="G645" s="233"/>
      <c r="H645" s="237">
        <v>134.99000000000002</v>
      </c>
      <c r="I645" s="238"/>
      <c r="J645" s="233"/>
      <c r="K645" s="233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184</v>
      </c>
      <c r="AU645" s="243" t="s">
        <v>86</v>
      </c>
      <c r="AV645" s="13" t="s">
        <v>86</v>
      </c>
      <c r="AW645" s="13" t="s">
        <v>32</v>
      </c>
      <c r="AX645" s="13" t="s">
        <v>76</v>
      </c>
      <c r="AY645" s="243" t="s">
        <v>175</v>
      </c>
    </row>
    <row r="646" s="13" customFormat="1">
      <c r="A646" s="13"/>
      <c r="B646" s="232"/>
      <c r="C646" s="233"/>
      <c r="D646" s="234" t="s">
        <v>184</v>
      </c>
      <c r="E646" s="235" t="s">
        <v>1</v>
      </c>
      <c r="F646" s="236" t="s">
        <v>805</v>
      </c>
      <c r="G646" s="233"/>
      <c r="H646" s="237">
        <v>104.85</v>
      </c>
      <c r="I646" s="238"/>
      <c r="J646" s="233"/>
      <c r="K646" s="233"/>
      <c r="L646" s="239"/>
      <c r="M646" s="240"/>
      <c r="N646" s="241"/>
      <c r="O646" s="241"/>
      <c r="P646" s="241"/>
      <c r="Q646" s="241"/>
      <c r="R646" s="241"/>
      <c r="S646" s="241"/>
      <c r="T646" s="24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3" t="s">
        <v>184</v>
      </c>
      <c r="AU646" s="243" t="s">
        <v>86</v>
      </c>
      <c r="AV646" s="13" t="s">
        <v>86</v>
      </c>
      <c r="AW646" s="13" t="s">
        <v>32</v>
      </c>
      <c r="AX646" s="13" t="s">
        <v>76</v>
      </c>
      <c r="AY646" s="243" t="s">
        <v>175</v>
      </c>
    </row>
    <row r="647" s="16" customFormat="1">
      <c r="A647" s="16"/>
      <c r="B647" s="279"/>
      <c r="C647" s="280"/>
      <c r="D647" s="234" t="s">
        <v>184</v>
      </c>
      <c r="E647" s="281" t="s">
        <v>1</v>
      </c>
      <c r="F647" s="282" t="s">
        <v>356</v>
      </c>
      <c r="G647" s="280"/>
      <c r="H647" s="283">
        <v>239.84</v>
      </c>
      <c r="I647" s="284"/>
      <c r="J647" s="280"/>
      <c r="K647" s="280"/>
      <c r="L647" s="285"/>
      <c r="M647" s="286"/>
      <c r="N647" s="287"/>
      <c r="O647" s="287"/>
      <c r="P647" s="287"/>
      <c r="Q647" s="287"/>
      <c r="R647" s="287"/>
      <c r="S647" s="287"/>
      <c r="T647" s="288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T647" s="289" t="s">
        <v>184</v>
      </c>
      <c r="AU647" s="289" t="s">
        <v>86</v>
      </c>
      <c r="AV647" s="16" t="s">
        <v>189</v>
      </c>
      <c r="AW647" s="16" t="s">
        <v>32</v>
      </c>
      <c r="AX647" s="16" t="s">
        <v>76</v>
      </c>
      <c r="AY647" s="289" t="s">
        <v>175</v>
      </c>
    </row>
    <row r="648" s="14" customFormat="1">
      <c r="A648" s="14"/>
      <c r="B648" s="244"/>
      <c r="C648" s="245"/>
      <c r="D648" s="234" t="s">
        <v>184</v>
      </c>
      <c r="E648" s="246" t="s">
        <v>1</v>
      </c>
      <c r="F648" s="247" t="s">
        <v>806</v>
      </c>
      <c r="G648" s="245"/>
      <c r="H648" s="246" t="s">
        <v>1</v>
      </c>
      <c r="I648" s="248"/>
      <c r="J648" s="245"/>
      <c r="K648" s="245"/>
      <c r="L648" s="249"/>
      <c r="M648" s="250"/>
      <c r="N648" s="251"/>
      <c r="O648" s="251"/>
      <c r="P648" s="251"/>
      <c r="Q648" s="251"/>
      <c r="R648" s="251"/>
      <c r="S648" s="251"/>
      <c r="T648" s="252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3" t="s">
        <v>184</v>
      </c>
      <c r="AU648" s="253" t="s">
        <v>86</v>
      </c>
      <c r="AV648" s="14" t="s">
        <v>84</v>
      </c>
      <c r="AW648" s="14" t="s">
        <v>32</v>
      </c>
      <c r="AX648" s="14" t="s">
        <v>76</v>
      </c>
      <c r="AY648" s="253" t="s">
        <v>175</v>
      </c>
    </row>
    <row r="649" s="13" customFormat="1">
      <c r="A649" s="13"/>
      <c r="B649" s="232"/>
      <c r="C649" s="233"/>
      <c r="D649" s="234" t="s">
        <v>184</v>
      </c>
      <c r="E649" s="235" t="s">
        <v>1</v>
      </c>
      <c r="F649" s="236" t="s">
        <v>807</v>
      </c>
      <c r="G649" s="233"/>
      <c r="H649" s="237">
        <v>135.83000000000002</v>
      </c>
      <c r="I649" s="238"/>
      <c r="J649" s="233"/>
      <c r="K649" s="233"/>
      <c r="L649" s="239"/>
      <c r="M649" s="240"/>
      <c r="N649" s="241"/>
      <c r="O649" s="241"/>
      <c r="P649" s="241"/>
      <c r="Q649" s="241"/>
      <c r="R649" s="241"/>
      <c r="S649" s="241"/>
      <c r="T649" s="24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3" t="s">
        <v>184</v>
      </c>
      <c r="AU649" s="243" t="s">
        <v>86</v>
      </c>
      <c r="AV649" s="13" t="s">
        <v>86</v>
      </c>
      <c r="AW649" s="13" t="s">
        <v>32</v>
      </c>
      <c r="AX649" s="13" t="s">
        <v>76</v>
      </c>
      <c r="AY649" s="243" t="s">
        <v>175</v>
      </c>
    </row>
    <row r="650" s="13" customFormat="1">
      <c r="A650" s="13"/>
      <c r="B650" s="232"/>
      <c r="C650" s="233"/>
      <c r="D650" s="234" t="s">
        <v>184</v>
      </c>
      <c r="E650" s="235" t="s">
        <v>1</v>
      </c>
      <c r="F650" s="236" t="s">
        <v>808</v>
      </c>
      <c r="G650" s="233"/>
      <c r="H650" s="237">
        <v>90.48</v>
      </c>
      <c r="I650" s="238"/>
      <c r="J650" s="233"/>
      <c r="K650" s="233"/>
      <c r="L650" s="239"/>
      <c r="M650" s="240"/>
      <c r="N650" s="241"/>
      <c r="O650" s="241"/>
      <c r="P650" s="241"/>
      <c r="Q650" s="241"/>
      <c r="R650" s="241"/>
      <c r="S650" s="241"/>
      <c r="T650" s="24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3" t="s">
        <v>184</v>
      </c>
      <c r="AU650" s="243" t="s">
        <v>86</v>
      </c>
      <c r="AV650" s="13" t="s">
        <v>86</v>
      </c>
      <c r="AW650" s="13" t="s">
        <v>32</v>
      </c>
      <c r="AX650" s="13" t="s">
        <v>76</v>
      </c>
      <c r="AY650" s="243" t="s">
        <v>175</v>
      </c>
    </row>
    <row r="651" s="13" customFormat="1">
      <c r="A651" s="13"/>
      <c r="B651" s="232"/>
      <c r="C651" s="233"/>
      <c r="D651" s="234" t="s">
        <v>184</v>
      </c>
      <c r="E651" s="235" t="s">
        <v>1</v>
      </c>
      <c r="F651" s="236" t="s">
        <v>809</v>
      </c>
      <c r="G651" s="233"/>
      <c r="H651" s="237">
        <v>19.33</v>
      </c>
      <c r="I651" s="238"/>
      <c r="J651" s="233"/>
      <c r="K651" s="233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184</v>
      </c>
      <c r="AU651" s="243" t="s">
        <v>86</v>
      </c>
      <c r="AV651" s="13" t="s">
        <v>86</v>
      </c>
      <c r="AW651" s="13" t="s">
        <v>32</v>
      </c>
      <c r="AX651" s="13" t="s">
        <v>76</v>
      </c>
      <c r="AY651" s="243" t="s">
        <v>175</v>
      </c>
    </row>
    <row r="652" s="16" customFormat="1">
      <c r="A652" s="16"/>
      <c r="B652" s="279"/>
      <c r="C652" s="280"/>
      <c r="D652" s="234" t="s">
        <v>184</v>
      </c>
      <c r="E652" s="281" t="s">
        <v>1</v>
      </c>
      <c r="F652" s="282" t="s">
        <v>356</v>
      </c>
      <c r="G652" s="280"/>
      <c r="H652" s="283">
        <v>245.64</v>
      </c>
      <c r="I652" s="284"/>
      <c r="J652" s="280"/>
      <c r="K652" s="280"/>
      <c r="L652" s="285"/>
      <c r="M652" s="286"/>
      <c r="N652" s="287"/>
      <c r="O652" s="287"/>
      <c r="P652" s="287"/>
      <c r="Q652" s="287"/>
      <c r="R652" s="287"/>
      <c r="S652" s="287"/>
      <c r="T652" s="288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T652" s="289" t="s">
        <v>184</v>
      </c>
      <c r="AU652" s="289" t="s">
        <v>86</v>
      </c>
      <c r="AV652" s="16" t="s">
        <v>189</v>
      </c>
      <c r="AW652" s="16" t="s">
        <v>32</v>
      </c>
      <c r="AX652" s="16" t="s">
        <v>76</v>
      </c>
      <c r="AY652" s="289" t="s">
        <v>175</v>
      </c>
    </row>
    <row r="653" s="15" customFormat="1">
      <c r="A653" s="15"/>
      <c r="B653" s="254"/>
      <c r="C653" s="255"/>
      <c r="D653" s="234" t="s">
        <v>184</v>
      </c>
      <c r="E653" s="256" t="s">
        <v>1</v>
      </c>
      <c r="F653" s="257" t="s">
        <v>201</v>
      </c>
      <c r="G653" s="255"/>
      <c r="H653" s="258">
        <v>725.25000000000016</v>
      </c>
      <c r="I653" s="259"/>
      <c r="J653" s="255"/>
      <c r="K653" s="255"/>
      <c r="L653" s="260"/>
      <c r="M653" s="261"/>
      <c r="N653" s="262"/>
      <c r="O653" s="262"/>
      <c r="P653" s="262"/>
      <c r="Q653" s="262"/>
      <c r="R653" s="262"/>
      <c r="S653" s="262"/>
      <c r="T653" s="263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T653" s="264" t="s">
        <v>184</v>
      </c>
      <c r="AU653" s="264" t="s">
        <v>86</v>
      </c>
      <c r="AV653" s="15" t="s">
        <v>182</v>
      </c>
      <c r="AW653" s="15" t="s">
        <v>32</v>
      </c>
      <c r="AX653" s="15" t="s">
        <v>84</v>
      </c>
      <c r="AY653" s="264" t="s">
        <v>175</v>
      </c>
    </row>
    <row r="654" s="2" customFormat="1" ht="24.15" customHeight="1">
      <c r="A654" s="39"/>
      <c r="B654" s="40"/>
      <c r="C654" s="219" t="s">
        <v>856</v>
      </c>
      <c r="D654" s="219" t="s">
        <v>177</v>
      </c>
      <c r="E654" s="220" t="s">
        <v>857</v>
      </c>
      <c r="F654" s="221" t="s">
        <v>858</v>
      </c>
      <c r="G654" s="222" t="s">
        <v>180</v>
      </c>
      <c r="H654" s="223">
        <v>93.48</v>
      </c>
      <c r="I654" s="224"/>
      <c r="J654" s="225">
        <f>ROUND(I654*H654,2)</f>
        <v>0</v>
      </c>
      <c r="K654" s="221" t="s">
        <v>1</v>
      </c>
      <c r="L654" s="45"/>
      <c r="M654" s="226" t="s">
        <v>1</v>
      </c>
      <c r="N654" s="227" t="s">
        <v>41</v>
      </c>
      <c r="O654" s="92"/>
      <c r="P654" s="228">
        <f>O654*H654</f>
        <v>0</v>
      </c>
      <c r="Q654" s="228">
        <v>0</v>
      </c>
      <c r="R654" s="228">
        <f>Q654*H654</f>
        <v>0</v>
      </c>
      <c r="S654" s="228">
        <v>0</v>
      </c>
      <c r="T654" s="229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30" t="s">
        <v>182</v>
      </c>
      <c r="AT654" s="230" t="s">
        <v>177</v>
      </c>
      <c r="AU654" s="230" t="s">
        <v>86</v>
      </c>
      <c r="AY654" s="18" t="s">
        <v>175</v>
      </c>
      <c r="BE654" s="231">
        <f>IF(N654="základní",J654,0)</f>
        <v>0</v>
      </c>
      <c r="BF654" s="231">
        <f>IF(N654="snížená",J654,0)</f>
        <v>0</v>
      </c>
      <c r="BG654" s="231">
        <f>IF(N654="zákl. přenesená",J654,0)</f>
        <v>0</v>
      </c>
      <c r="BH654" s="231">
        <f>IF(N654="sníž. přenesená",J654,0)</f>
        <v>0</v>
      </c>
      <c r="BI654" s="231">
        <f>IF(N654="nulová",J654,0)</f>
        <v>0</v>
      </c>
      <c r="BJ654" s="18" t="s">
        <v>84</v>
      </c>
      <c r="BK654" s="231">
        <f>ROUND(I654*H654,2)</f>
        <v>0</v>
      </c>
      <c r="BL654" s="18" t="s">
        <v>182</v>
      </c>
      <c r="BM654" s="230" t="s">
        <v>859</v>
      </c>
    </row>
    <row r="655" s="13" customFormat="1">
      <c r="A655" s="13"/>
      <c r="B655" s="232"/>
      <c r="C655" s="233"/>
      <c r="D655" s="234" t="s">
        <v>184</v>
      </c>
      <c r="E655" s="235" t="s">
        <v>1</v>
      </c>
      <c r="F655" s="236" t="s">
        <v>860</v>
      </c>
      <c r="G655" s="233"/>
      <c r="H655" s="237">
        <v>93.48</v>
      </c>
      <c r="I655" s="238"/>
      <c r="J655" s="233"/>
      <c r="K655" s="233"/>
      <c r="L655" s="239"/>
      <c r="M655" s="240"/>
      <c r="N655" s="241"/>
      <c r="O655" s="241"/>
      <c r="P655" s="241"/>
      <c r="Q655" s="241"/>
      <c r="R655" s="241"/>
      <c r="S655" s="241"/>
      <c r="T655" s="242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3" t="s">
        <v>184</v>
      </c>
      <c r="AU655" s="243" t="s">
        <v>86</v>
      </c>
      <c r="AV655" s="13" t="s">
        <v>86</v>
      </c>
      <c r="AW655" s="13" t="s">
        <v>32</v>
      </c>
      <c r="AX655" s="13" t="s">
        <v>84</v>
      </c>
      <c r="AY655" s="243" t="s">
        <v>175</v>
      </c>
    </row>
    <row r="656" s="2" customFormat="1" ht="24.15" customHeight="1">
      <c r="A656" s="39"/>
      <c r="B656" s="40"/>
      <c r="C656" s="219" t="s">
        <v>861</v>
      </c>
      <c r="D656" s="219" t="s">
        <v>177</v>
      </c>
      <c r="E656" s="220" t="s">
        <v>862</v>
      </c>
      <c r="F656" s="221" t="s">
        <v>863</v>
      </c>
      <c r="G656" s="222" t="s">
        <v>437</v>
      </c>
      <c r="H656" s="223">
        <v>233.25</v>
      </c>
      <c r="I656" s="224"/>
      <c r="J656" s="225">
        <f>ROUND(I656*H656,2)</f>
        <v>0</v>
      </c>
      <c r="K656" s="221" t="s">
        <v>1</v>
      </c>
      <c r="L656" s="45"/>
      <c r="M656" s="226" t="s">
        <v>1</v>
      </c>
      <c r="N656" s="227" t="s">
        <v>41</v>
      </c>
      <c r="O656" s="92"/>
      <c r="P656" s="228">
        <f>O656*H656</f>
        <v>0</v>
      </c>
      <c r="Q656" s="228">
        <v>0</v>
      </c>
      <c r="R656" s="228">
        <f>Q656*H656</f>
        <v>0</v>
      </c>
      <c r="S656" s="228">
        <v>0</v>
      </c>
      <c r="T656" s="229">
        <f>S656*H656</f>
        <v>0</v>
      </c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R656" s="230" t="s">
        <v>182</v>
      </c>
      <c r="AT656" s="230" t="s">
        <v>177</v>
      </c>
      <c r="AU656" s="230" t="s">
        <v>86</v>
      </c>
      <c r="AY656" s="18" t="s">
        <v>175</v>
      </c>
      <c r="BE656" s="231">
        <f>IF(N656="základní",J656,0)</f>
        <v>0</v>
      </c>
      <c r="BF656" s="231">
        <f>IF(N656="snížená",J656,0)</f>
        <v>0</v>
      </c>
      <c r="BG656" s="231">
        <f>IF(N656="zákl. přenesená",J656,0)</f>
        <v>0</v>
      </c>
      <c r="BH656" s="231">
        <f>IF(N656="sníž. přenesená",J656,0)</f>
        <v>0</v>
      </c>
      <c r="BI656" s="231">
        <f>IF(N656="nulová",J656,0)</f>
        <v>0</v>
      </c>
      <c r="BJ656" s="18" t="s">
        <v>84</v>
      </c>
      <c r="BK656" s="231">
        <f>ROUND(I656*H656,2)</f>
        <v>0</v>
      </c>
      <c r="BL656" s="18" t="s">
        <v>182</v>
      </c>
      <c r="BM656" s="230" t="s">
        <v>864</v>
      </c>
    </row>
    <row r="657" s="14" customFormat="1">
      <c r="A657" s="14"/>
      <c r="B657" s="244"/>
      <c r="C657" s="245"/>
      <c r="D657" s="234" t="s">
        <v>184</v>
      </c>
      <c r="E657" s="246" t="s">
        <v>1</v>
      </c>
      <c r="F657" s="247" t="s">
        <v>865</v>
      </c>
      <c r="G657" s="245"/>
      <c r="H657" s="246" t="s">
        <v>1</v>
      </c>
      <c r="I657" s="248"/>
      <c r="J657" s="245"/>
      <c r="K657" s="245"/>
      <c r="L657" s="249"/>
      <c r="M657" s="250"/>
      <c r="N657" s="251"/>
      <c r="O657" s="251"/>
      <c r="P657" s="251"/>
      <c r="Q657" s="251"/>
      <c r="R657" s="251"/>
      <c r="S657" s="251"/>
      <c r="T657" s="252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3" t="s">
        <v>184</v>
      </c>
      <c r="AU657" s="253" t="s">
        <v>86</v>
      </c>
      <c r="AV657" s="14" t="s">
        <v>84</v>
      </c>
      <c r="AW657" s="14" t="s">
        <v>32</v>
      </c>
      <c r="AX657" s="14" t="s">
        <v>76</v>
      </c>
      <c r="AY657" s="253" t="s">
        <v>175</v>
      </c>
    </row>
    <row r="658" s="13" customFormat="1">
      <c r="A658" s="13"/>
      <c r="B658" s="232"/>
      <c r="C658" s="233"/>
      <c r="D658" s="234" t="s">
        <v>184</v>
      </c>
      <c r="E658" s="235" t="s">
        <v>1</v>
      </c>
      <c r="F658" s="236" t="s">
        <v>866</v>
      </c>
      <c r="G658" s="233"/>
      <c r="H658" s="237">
        <v>233.25</v>
      </c>
      <c r="I658" s="238"/>
      <c r="J658" s="233"/>
      <c r="K658" s="233"/>
      <c r="L658" s="239"/>
      <c r="M658" s="240"/>
      <c r="N658" s="241"/>
      <c r="O658" s="241"/>
      <c r="P658" s="241"/>
      <c r="Q658" s="241"/>
      <c r="R658" s="241"/>
      <c r="S658" s="241"/>
      <c r="T658" s="242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3" t="s">
        <v>184</v>
      </c>
      <c r="AU658" s="243" t="s">
        <v>86</v>
      </c>
      <c r="AV658" s="13" t="s">
        <v>86</v>
      </c>
      <c r="AW658" s="13" t="s">
        <v>32</v>
      </c>
      <c r="AX658" s="13" t="s">
        <v>84</v>
      </c>
      <c r="AY658" s="243" t="s">
        <v>175</v>
      </c>
    </row>
    <row r="659" s="2" customFormat="1" ht="24.15" customHeight="1">
      <c r="A659" s="39"/>
      <c r="B659" s="40"/>
      <c r="C659" s="219" t="s">
        <v>867</v>
      </c>
      <c r="D659" s="219" t="s">
        <v>177</v>
      </c>
      <c r="E659" s="220" t="s">
        <v>868</v>
      </c>
      <c r="F659" s="221" t="s">
        <v>869</v>
      </c>
      <c r="G659" s="222" t="s">
        <v>437</v>
      </c>
      <c r="H659" s="223">
        <v>35</v>
      </c>
      <c r="I659" s="224"/>
      <c r="J659" s="225">
        <f>ROUND(I659*H659,2)</f>
        <v>0</v>
      </c>
      <c r="K659" s="221" t="s">
        <v>1</v>
      </c>
      <c r="L659" s="45"/>
      <c r="M659" s="226" t="s">
        <v>1</v>
      </c>
      <c r="N659" s="227" t="s">
        <v>41</v>
      </c>
      <c r="O659" s="92"/>
      <c r="P659" s="228">
        <f>O659*H659</f>
        <v>0</v>
      </c>
      <c r="Q659" s="228">
        <v>0</v>
      </c>
      <c r="R659" s="228">
        <f>Q659*H659</f>
        <v>0</v>
      </c>
      <c r="S659" s="228">
        <v>0</v>
      </c>
      <c r="T659" s="229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30" t="s">
        <v>182</v>
      </c>
      <c r="AT659" s="230" t="s">
        <v>177</v>
      </c>
      <c r="AU659" s="230" t="s">
        <v>86</v>
      </c>
      <c r="AY659" s="18" t="s">
        <v>175</v>
      </c>
      <c r="BE659" s="231">
        <f>IF(N659="základní",J659,0)</f>
        <v>0</v>
      </c>
      <c r="BF659" s="231">
        <f>IF(N659="snížená",J659,0)</f>
        <v>0</v>
      </c>
      <c r="BG659" s="231">
        <f>IF(N659="zákl. přenesená",J659,0)</f>
        <v>0</v>
      </c>
      <c r="BH659" s="231">
        <f>IF(N659="sníž. přenesená",J659,0)</f>
        <v>0</v>
      </c>
      <c r="BI659" s="231">
        <f>IF(N659="nulová",J659,0)</f>
        <v>0</v>
      </c>
      <c r="BJ659" s="18" t="s">
        <v>84</v>
      </c>
      <c r="BK659" s="231">
        <f>ROUND(I659*H659,2)</f>
        <v>0</v>
      </c>
      <c r="BL659" s="18" t="s">
        <v>182</v>
      </c>
      <c r="BM659" s="230" t="s">
        <v>870</v>
      </c>
    </row>
    <row r="660" s="13" customFormat="1">
      <c r="A660" s="13"/>
      <c r="B660" s="232"/>
      <c r="C660" s="233"/>
      <c r="D660" s="234" t="s">
        <v>184</v>
      </c>
      <c r="E660" s="235" t="s">
        <v>1</v>
      </c>
      <c r="F660" s="236" t="s">
        <v>871</v>
      </c>
      <c r="G660" s="233"/>
      <c r="H660" s="237">
        <v>35</v>
      </c>
      <c r="I660" s="238"/>
      <c r="J660" s="233"/>
      <c r="K660" s="233"/>
      <c r="L660" s="239"/>
      <c r="M660" s="240"/>
      <c r="N660" s="241"/>
      <c r="O660" s="241"/>
      <c r="P660" s="241"/>
      <c r="Q660" s="241"/>
      <c r="R660" s="241"/>
      <c r="S660" s="241"/>
      <c r="T660" s="242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3" t="s">
        <v>184</v>
      </c>
      <c r="AU660" s="243" t="s">
        <v>86</v>
      </c>
      <c r="AV660" s="13" t="s">
        <v>86</v>
      </c>
      <c r="AW660" s="13" t="s">
        <v>32</v>
      </c>
      <c r="AX660" s="13" t="s">
        <v>84</v>
      </c>
      <c r="AY660" s="243" t="s">
        <v>175</v>
      </c>
    </row>
    <row r="661" s="12" customFormat="1" ht="22.8" customHeight="1">
      <c r="A661" s="12"/>
      <c r="B661" s="203"/>
      <c r="C661" s="204"/>
      <c r="D661" s="205" t="s">
        <v>75</v>
      </c>
      <c r="E661" s="217" t="s">
        <v>221</v>
      </c>
      <c r="F661" s="217" t="s">
        <v>872</v>
      </c>
      <c r="G661" s="204"/>
      <c r="H661" s="204"/>
      <c r="I661" s="207"/>
      <c r="J661" s="218">
        <f>BK661</f>
        <v>0</v>
      </c>
      <c r="K661" s="204"/>
      <c r="L661" s="209"/>
      <c r="M661" s="210"/>
      <c r="N661" s="211"/>
      <c r="O661" s="211"/>
      <c r="P661" s="212">
        <f>SUM(P662:P974)</f>
        <v>0</v>
      </c>
      <c r="Q661" s="211"/>
      <c r="R661" s="212">
        <f>SUM(R662:R974)</f>
        <v>0.0858</v>
      </c>
      <c r="S661" s="211"/>
      <c r="T661" s="213">
        <f>SUM(T662:T974)</f>
        <v>1540.0687600000003</v>
      </c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R661" s="214" t="s">
        <v>84</v>
      </c>
      <c r="AT661" s="215" t="s">
        <v>75</v>
      </c>
      <c r="AU661" s="215" t="s">
        <v>84</v>
      </c>
      <c r="AY661" s="214" t="s">
        <v>175</v>
      </c>
      <c r="BK661" s="216">
        <f>SUM(BK662:BK974)</f>
        <v>0</v>
      </c>
    </row>
    <row r="662" s="2" customFormat="1" ht="33" customHeight="1">
      <c r="A662" s="39"/>
      <c r="B662" s="40"/>
      <c r="C662" s="219" t="s">
        <v>873</v>
      </c>
      <c r="D662" s="219" t="s">
        <v>177</v>
      </c>
      <c r="E662" s="220" t="s">
        <v>874</v>
      </c>
      <c r="F662" s="221" t="s">
        <v>875</v>
      </c>
      <c r="G662" s="222" t="s">
        <v>180</v>
      </c>
      <c r="H662" s="223">
        <v>1452</v>
      </c>
      <c r="I662" s="224"/>
      <c r="J662" s="225">
        <f>ROUND(I662*H662,2)</f>
        <v>0</v>
      </c>
      <c r="K662" s="221" t="s">
        <v>181</v>
      </c>
      <c r="L662" s="45"/>
      <c r="M662" s="226" t="s">
        <v>1</v>
      </c>
      <c r="N662" s="227" t="s">
        <v>41</v>
      </c>
      <c r="O662" s="92"/>
      <c r="P662" s="228">
        <f>O662*H662</f>
        <v>0</v>
      </c>
      <c r="Q662" s="228">
        <v>0</v>
      </c>
      <c r="R662" s="228">
        <f>Q662*H662</f>
        <v>0</v>
      </c>
      <c r="S662" s="228">
        <v>0</v>
      </c>
      <c r="T662" s="229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30" t="s">
        <v>182</v>
      </c>
      <c r="AT662" s="230" t="s">
        <v>177</v>
      </c>
      <c r="AU662" s="230" t="s">
        <v>86</v>
      </c>
      <c r="AY662" s="18" t="s">
        <v>175</v>
      </c>
      <c r="BE662" s="231">
        <f>IF(N662="základní",J662,0)</f>
        <v>0</v>
      </c>
      <c r="BF662" s="231">
        <f>IF(N662="snížená",J662,0)</f>
        <v>0</v>
      </c>
      <c r="BG662" s="231">
        <f>IF(N662="zákl. přenesená",J662,0)</f>
        <v>0</v>
      </c>
      <c r="BH662" s="231">
        <f>IF(N662="sníž. přenesená",J662,0)</f>
        <v>0</v>
      </c>
      <c r="BI662" s="231">
        <f>IF(N662="nulová",J662,0)</f>
        <v>0</v>
      </c>
      <c r="BJ662" s="18" t="s">
        <v>84</v>
      </c>
      <c r="BK662" s="231">
        <f>ROUND(I662*H662,2)</f>
        <v>0</v>
      </c>
      <c r="BL662" s="18" t="s">
        <v>182</v>
      </c>
      <c r="BM662" s="230" t="s">
        <v>876</v>
      </c>
    </row>
    <row r="663" s="13" customFormat="1">
      <c r="A663" s="13"/>
      <c r="B663" s="232"/>
      <c r="C663" s="233"/>
      <c r="D663" s="234" t="s">
        <v>184</v>
      </c>
      <c r="E663" s="235" t="s">
        <v>1</v>
      </c>
      <c r="F663" s="236" t="s">
        <v>877</v>
      </c>
      <c r="G663" s="233"/>
      <c r="H663" s="237">
        <v>1452</v>
      </c>
      <c r="I663" s="238"/>
      <c r="J663" s="233"/>
      <c r="K663" s="233"/>
      <c r="L663" s="239"/>
      <c r="M663" s="240"/>
      <c r="N663" s="241"/>
      <c r="O663" s="241"/>
      <c r="P663" s="241"/>
      <c r="Q663" s="241"/>
      <c r="R663" s="241"/>
      <c r="S663" s="241"/>
      <c r="T663" s="242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3" t="s">
        <v>184</v>
      </c>
      <c r="AU663" s="243" t="s">
        <v>86</v>
      </c>
      <c r="AV663" s="13" t="s">
        <v>86</v>
      </c>
      <c r="AW663" s="13" t="s">
        <v>32</v>
      </c>
      <c r="AX663" s="13" t="s">
        <v>84</v>
      </c>
      <c r="AY663" s="243" t="s">
        <v>175</v>
      </c>
    </row>
    <row r="664" s="2" customFormat="1" ht="37.8" customHeight="1">
      <c r="A664" s="39"/>
      <c r="B664" s="40"/>
      <c r="C664" s="219" t="s">
        <v>878</v>
      </c>
      <c r="D664" s="219" t="s">
        <v>177</v>
      </c>
      <c r="E664" s="220" t="s">
        <v>879</v>
      </c>
      <c r="F664" s="221" t="s">
        <v>880</v>
      </c>
      <c r="G664" s="222" t="s">
        <v>180</v>
      </c>
      <c r="H664" s="223">
        <v>174240</v>
      </c>
      <c r="I664" s="224"/>
      <c r="J664" s="225">
        <f>ROUND(I664*H664,2)</f>
        <v>0</v>
      </c>
      <c r="K664" s="221" t="s">
        <v>181</v>
      </c>
      <c r="L664" s="45"/>
      <c r="M664" s="226" t="s">
        <v>1</v>
      </c>
      <c r="N664" s="227" t="s">
        <v>41</v>
      </c>
      <c r="O664" s="92"/>
      <c r="P664" s="228">
        <f>O664*H664</f>
        <v>0</v>
      </c>
      <c r="Q664" s="228">
        <v>0</v>
      </c>
      <c r="R664" s="228">
        <f>Q664*H664</f>
        <v>0</v>
      </c>
      <c r="S664" s="228">
        <v>0</v>
      </c>
      <c r="T664" s="229">
        <f>S664*H664</f>
        <v>0</v>
      </c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R664" s="230" t="s">
        <v>182</v>
      </c>
      <c r="AT664" s="230" t="s">
        <v>177</v>
      </c>
      <c r="AU664" s="230" t="s">
        <v>86</v>
      </c>
      <c r="AY664" s="18" t="s">
        <v>175</v>
      </c>
      <c r="BE664" s="231">
        <f>IF(N664="základní",J664,0)</f>
        <v>0</v>
      </c>
      <c r="BF664" s="231">
        <f>IF(N664="snížená",J664,0)</f>
        <v>0</v>
      </c>
      <c r="BG664" s="231">
        <f>IF(N664="zákl. přenesená",J664,0)</f>
        <v>0</v>
      </c>
      <c r="BH664" s="231">
        <f>IF(N664="sníž. přenesená",J664,0)</f>
        <v>0</v>
      </c>
      <c r="BI664" s="231">
        <f>IF(N664="nulová",J664,0)</f>
        <v>0</v>
      </c>
      <c r="BJ664" s="18" t="s">
        <v>84</v>
      </c>
      <c r="BK664" s="231">
        <f>ROUND(I664*H664,2)</f>
        <v>0</v>
      </c>
      <c r="BL664" s="18" t="s">
        <v>182</v>
      </c>
      <c r="BM664" s="230" t="s">
        <v>881</v>
      </c>
    </row>
    <row r="665" s="13" customFormat="1">
      <c r="A665" s="13"/>
      <c r="B665" s="232"/>
      <c r="C665" s="233"/>
      <c r="D665" s="234" t="s">
        <v>184</v>
      </c>
      <c r="E665" s="235" t="s">
        <v>1</v>
      </c>
      <c r="F665" s="236" t="s">
        <v>882</v>
      </c>
      <c r="G665" s="233"/>
      <c r="H665" s="237">
        <v>174240</v>
      </c>
      <c r="I665" s="238"/>
      <c r="J665" s="233"/>
      <c r="K665" s="233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184</v>
      </c>
      <c r="AU665" s="243" t="s">
        <v>86</v>
      </c>
      <c r="AV665" s="13" t="s">
        <v>86</v>
      </c>
      <c r="AW665" s="13" t="s">
        <v>32</v>
      </c>
      <c r="AX665" s="13" t="s">
        <v>84</v>
      </c>
      <c r="AY665" s="243" t="s">
        <v>175</v>
      </c>
    </row>
    <row r="666" s="2" customFormat="1" ht="37.8" customHeight="1">
      <c r="A666" s="39"/>
      <c r="B666" s="40"/>
      <c r="C666" s="219" t="s">
        <v>883</v>
      </c>
      <c r="D666" s="219" t="s">
        <v>177</v>
      </c>
      <c r="E666" s="220" t="s">
        <v>884</v>
      </c>
      <c r="F666" s="221" t="s">
        <v>885</v>
      </c>
      <c r="G666" s="222" t="s">
        <v>180</v>
      </c>
      <c r="H666" s="223">
        <v>1452</v>
      </c>
      <c r="I666" s="224"/>
      <c r="J666" s="225">
        <f>ROUND(I666*H666,2)</f>
        <v>0</v>
      </c>
      <c r="K666" s="221" t="s">
        <v>181</v>
      </c>
      <c r="L666" s="45"/>
      <c r="M666" s="226" t="s">
        <v>1</v>
      </c>
      <c r="N666" s="227" t="s">
        <v>41</v>
      </c>
      <c r="O666" s="92"/>
      <c r="P666" s="228">
        <f>O666*H666</f>
        <v>0</v>
      </c>
      <c r="Q666" s="228">
        <v>0</v>
      </c>
      <c r="R666" s="228">
        <f>Q666*H666</f>
        <v>0</v>
      </c>
      <c r="S666" s="228">
        <v>0</v>
      </c>
      <c r="T666" s="229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30" t="s">
        <v>182</v>
      </c>
      <c r="AT666" s="230" t="s">
        <v>177</v>
      </c>
      <c r="AU666" s="230" t="s">
        <v>86</v>
      </c>
      <c r="AY666" s="18" t="s">
        <v>175</v>
      </c>
      <c r="BE666" s="231">
        <f>IF(N666="základní",J666,0)</f>
        <v>0</v>
      </c>
      <c r="BF666" s="231">
        <f>IF(N666="snížená",J666,0)</f>
        <v>0</v>
      </c>
      <c r="BG666" s="231">
        <f>IF(N666="zákl. přenesená",J666,0)</f>
        <v>0</v>
      </c>
      <c r="BH666" s="231">
        <f>IF(N666="sníž. přenesená",J666,0)</f>
        <v>0</v>
      </c>
      <c r="BI666" s="231">
        <f>IF(N666="nulová",J666,0)</f>
        <v>0</v>
      </c>
      <c r="BJ666" s="18" t="s">
        <v>84</v>
      </c>
      <c r="BK666" s="231">
        <f>ROUND(I666*H666,2)</f>
        <v>0</v>
      </c>
      <c r="BL666" s="18" t="s">
        <v>182</v>
      </c>
      <c r="BM666" s="230" t="s">
        <v>886</v>
      </c>
    </row>
    <row r="667" s="2" customFormat="1" ht="24.15" customHeight="1">
      <c r="A667" s="39"/>
      <c r="B667" s="40"/>
      <c r="C667" s="219" t="s">
        <v>887</v>
      </c>
      <c r="D667" s="219" t="s">
        <v>177</v>
      </c>
      <c r="E667" s="220" t="s">
        <v>888</v>
      </c>
      <c r="F667" s="221" t="s">
        <v>889</v>
      </c>
      <c r="G667" s="222" t="s">
        <v>890</v>
      </c>
      <c r="H667" s="223">
        <v>30</v>
      </c>
      <c r="I667" s="224"/>
      <c r="J667" s="225">
        <f>ROUND(I667*H667,2)</f>
        <v>0</v>
      </c>
      <c r="K667" s="221" t="s">
        <v>181</v>
      </c>
      <c r="L667" s="45"/>
      <c r="M667" s="226" t="s">
        <v>1</v>
      </c>
      <c r="N667" s="227" t="s">
        <v>41</v>
      </c>
      <c r="O667" s="92"/>
      <c r="P667" s="228">
        <f>O667*H667</f>
        <v>0</v>
      </c>
      <c r="Q667" s="228">
        <v>0</v>
      </c>
      <c r="R667" s="228">
        <f>Q667*H667</f>
        <v>0</v>
      </c>
      <c r="S667" s="228">
        <v>0</v>
      </c>
      <c r="T667" s="229">
        <f>S667*H667</f>
        <v>0</v>
      </c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R667" s="230" t="s">
        <v>182</v>
      </c>
      <c r="AT667" s="230" t="s">
        <v>177</v>
      </c>
      <c r="AU667" s="230" t="s">
        <v>86</v>
      </c>
      <c r="AY667" s="18" t="s">
        <v>175</v>
      </c>
      <c r="BE667" s="231">
        <f>IF(N667="základní",J667,0)</f>
        <v>0</v>
      </c>
      <c r="BF667" s="231">
        <f>IF(N667="snížená",J667,0)</f>
        <v>0</v>
      </c>
      <c r="BG667" s="231">
        <f>IF(N667="zákl. přenesená",J667,0)</f>
        <v>0</v>
      </c>
      <c r="BH667" s="231">
        <f>IF(N667="sníž. přenesená",J667,0)</f>
        <v>0</v>
      </c>
      <c r="BI667" s="231">
        <f>IF(N667="nulová",J667,0)</f>
        <v>0</v>
      </c>
      <c r="BJ667" s="18" t="s">
        <v>84</v>
      </c>
      <c r="BK667" s="231">
        <f>ROUND(I667*H667,2)</f>
        <v>0</v>
      </c>
      <c r="BL667" s="18" t="s">
        <v>182</v>
      </c>
      <c r="BM667" s="230" t="s">
        <v>891</v>
      </c>
    </row>
    <row r="668" s="2" customFormat="1" ht="37.8" customHeight="1">
      <c r="A668" s="39"/>
      <c r="B668" s="40"/>
      <c r="C668" s="219" t="s">
        <v>892</v>
      </c>
      <c r="D668" s="219" t="s">
        <v>177</v>
      </c>
      <c r="E668" s="220" t="s">
        <v>893</v>
      </c>
      <c r="F668" s="221" t="s">
        <v>894</v>
      </c>
      <c r="G668" s="222" t="s">
        <v>180</v>
      </c>
      <c r="H668" s="223">
        <v>2145</v>
      </c>
      <c r="I668" s="224"/>
      <c r="J668" s="225">
        <f>ROUND(I668*H668,2)</f>
        <v>0</v>
      </c>
      <c r="K668" s="221" t="s">
        <v>181</v>
      </c>
      <c r="L668" s="45"/>
      <c r="M668" s="226" t="s">
        <v>1</v>
      </c>
      <c r="N668" s="227" t="s">
        <v>41</v>
      </c>
      <c r="O668" s="92"/>
      <c r="P668" s="228">
        <f>O668*H668</f>
        <v>0</v>
      </c>
      <c r="Q668" s="228">
        <v>0</v>
      </c>
      <c r="R668" s="228">
        <f>Q668*H668</f>
        <v>0</v>
      </c>
      <c r="S668" s="228">
        <v>0</v>
      </c>
      <c r="T668" s="229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30" t="s">
        <v>182</v>
      </c>
      <c r="AT668" s="230" t="s">
        <v>177</v>
      </c>
      <c r="AU668" s="230" t="s">
        <v>86</v>
      </c>
      <c r="AY668" s="18" t="s">
        <v>175</v>
      </c>
      <c r="BE668" s="231">
        <f>IF(N668="základní",J668,0)</f>
        <v>0</v>
      </c>
      <c r="BF668" s="231">
        <f>IF(N668="snížená",J668,0)</f>
        <v>0</v>
      </c>
      <c r="BG668" s="231">
        <f>IF(N668="zákl. přenesená",J668,0)</f>
        <v>0</v>
      </c>
      <c r="BH668" s="231">
        <f>IF(N668="sníž. přenesená",J668,0)</f>
        <v>0</v>
      </c>
      <c r="BI668" s="231">
        <f>IF(N668="nulová",J668,0)</f>
        <v>0</v>
      </c>
      <c r="BJ668" s="18" t="s">
        <v>84</v>
      </c>
      <c r="BK668" s="231">
        <f>ROUND(I668*H668,2)</f>
        <v>0</v>
      </c>
      <c r="BL668" s="18" t="s">
        <v>182</v>
      </c>
      <c r="BM668" s="230" t="s">
        <v>895</v>
      </c>
    </row>
    <row r="669" s="13" customFormat="1">
      <c r="A669" s="13"/>
      <c r="B669" s="232"/>
      <c r="C669" s="233"/>
      <c r="D669" s="234" t="s">
        <v>184</v>
      </c>
      <c r="E669" s="235" t="s">
        <v>1</v>
      </c>
      <c r="F669" s="236" t="s">
        <v>896</v>
      </c>
      <c r="G669" s="233"/>
      <c r="H669" s="237">
        <v>2145</v>
      </c>
      <c r="I669" s="238"/>
      <c r="J669" s="233"/>
      <c r="K669" s="233"/>
      <c r="L669" s="239"/>
      <c r="M669" s="240"/>
      <c r="N669" s="241"/>
      <c r="O669" s="241"/>
      <c r="P669" s="241"/>
      <c r="Q669" s="241"/>
      <c r="R669" s="241"/>
      <c r="S669" s="241"/>
      <c r="T669" s="242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3" t="s">
        <v>184</v>
      </c>
      <c r="AU669" s="243" t="s">
        <v>86</v>
      </c>
      <c r="AV669" s="13" t="s">
        <v>86</v>
      </c>
      <c r="AW669" s="13" t="s">
        <v>32</v>
      </c>
      <c r="AX669" s="13" t="s">
        <v>84</v>
      </c>
      <c r="AY669" s="243" t="s">
        <v>175</v>
      </c>
    </row>
    <row r="670" s="2" customFormat="1" ht="24.15" customHeight="1">
      <c r="A670" s="39"/>
      <c r="B670" s="40"/>
      <c r="C670" s="219" t="s">
        <v>897</v>
      </c>
      <c r="D670" s="219" t="s">
        <v>177</v>
      </c>
      <c r="E670" s="220" t="s">
        <v>898</v>
      </c>
      <c r="F670" s="221" t="s">
        <v>899</v>
      </c>
      <c r="G670" s="222" t="s">
        <v>437</v>
      </c>
      <c r="H670" s="223">
        <v>25</v>
      </c>
      <c r="I670" s="224"/>
      <c r="J670" s="225">
        <f>ROUND(I670*H670,2)</f>
        <v>0</v>
      </c>
      <c r="K670" s="221" t="s">
        <v>181</v>
      </c>
      <c r="L670" s="45"/>
      <c r="M670" s="226" t="s">
        <v>1</v>
      </c>
      <c r="N670" s="227" t="s">
        <v>41</v>
      </c>
      <c r="O670" s="92"/>
      <c r="P670" s="228">
        <f>O670*H670</f>
        <v>0</v>
      </c>
      <c r="Q670" s="228">
        <v>0</v>
      </c>
      <c r="R670" s="228">
        <f>Q670*H670</f>
        <v>0</v>
      </c>
      <c r="S670" s="228">
        <v>0</v>
      </c>
      <c r="T670" s="229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30" t="s">
        <v>182</v>
      </c>
      <c r="AT670" s="230" t="s">
        <v>177</v>
      </c>
      <c r="AU670" s="230" t="s">
        <v>86</v>
      </c>
      <c r="AY670" s="18" t="s">
        <v>175</v>
      </c>
      <c r="BE670" s="231">
        <f>IF(N670="základní",J670,0)</f>
        <v>0</v>
      </c>
      <c r="BF670" s="231">
        <f>IF(N670="snížená",J670,0)</f>
        <v>0</v>
      </c>
      <c r="BG670" s="231">
        <f>IF(N670="zákl. přenesená",J670,0)</f>
        <v>0</v>
      </c>
      <c r="BH670" s="231">
        <f>IF(N670="sníž. přenesená",J670,0)</f>
        <v>0</v>
      </c>
      <c r="BI670" s="231">
        <f>IF(N670="nulová",J670,0)</f>
        <v>0</v>
      </c>
      <c r="BJ670" s="18" t="s">
        <v>84</v>
      </c>
      <c r="BK670" s="231">
        <f>ROUND(I670*H670,2)</f>
        <v>0</v>
      </c>
      <c r="BL670" s="18" t="s">
        <v>182</v>
      </c>
      <c r="BM670" s="230" t="s">
        <v>900</v>
      </c>
    </row>
    <row r="671" s="2" customFormat="1" ht="24.15" customHeight="1">
      <c r="A671" s="39"/>
      <c r="B671" s="40"/>
      <c r="C671" s="219" t="s">
        <v>901</v>
      </c>
      <c r="D671" s="219" t="s">
        <v>177</v>
      </c>
      <c r="E671" s="220" t="s">
        <v>902</v>
      </c>
      <c r="F671" s="221" t="s">
        <v>903</v>
      </c>
      <c r="G671" s="222" t="s">
        <v>437</v>
      </c>
      <c r="H671" s="223">
        <v>1500</v>
      </c>
      <c r="I671" s="224"/>
      <c r="J671" s="225">
        <f>ROUND(I671*H671,2)</f>
        <v>0</v>
      </c>
      <c r="K671" s="221" t="s">
        <v>181</v>
      </c>
      <c r="L671" s="45"/>
      <c r="M671" s="226" t="s">
        <v>1</v>
      </c>
      <c r="N671" s="227" t="s">
        <v>41</v>
      </c>
      <c r="O671" s="92"/>
      <c r="P671" s="228">
        <f>O671*H671</f>
        <v>0</v>
      </c>
      <c r="Q671" s="228">
        <v>0</v>
      </c>
      <c r="R671" s="228">
        <f>Q671*H671</f>
        <v>0</v>
      </c>
      <c r="S671" s="228">
        <v>0</v>
      </c>
      <c r="T671" s="229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30" t="s">
        <v>182</v>
      </c>
      <c r="AT671" s="230" t="s">
        <v>177</v>
      </c>
      <c r="AU671" s="230" t="s">
        <v>86</v>
      </c>
      <c r="AY671" s="18" t="s">
        <v>175</v>
      </c>
      <c r="BE671" s="231">
        <f>IF(N671="základní",J671,0)</f>
        <v>0</v>
      </c>
      <c r="BF671" s="231">
        <f>IF(N671="snížená",J671,0)</f>
        <v>0</v>
      </c>
      <c r="BG671" s="231">
        <f>IF(N671="zákl. přenesená",J671,0)</f>
        <v>0</v>
      </c>
      <c r="BH671" s="231">
        <f>IF(N671="sníž. přenesená",J671,0)</f>
        <v>0</v>
      </c>
      <c r="BI671" s="231">
        <f>IF(N671="nulová",J671,0)</f>
        <v>0</v>
      </c>
      <c r="BJ671" s="18" t="s">
        <v>84</v>
      </c>
      <c r="BK671" s="231">
        <f>ROUND(I671*H671,2)</f>
        <v>0</v>
      </c>
      <c r="BL671" s="18" t="s">
        <v>182</v>
      </c>
      <c r="BM671" s="230" t="s">
        <v>904</v>
      </c>
    </row>
    <row r="672" s="13" customFormat="1">
      <c r="A672" s="13"/>
      <c r="B672" s="232"/>
      <c r="C672" s="233"/>
      <c r="D672" s="234" t="s">
        <v>184</v>
      </c>
      <c r="E672" s="235" t="s">
        <v>1</v>
      </c>
      <c r="F672" s="236" t="s">
        <v>905</v>
      </c>
      <c r="G672" s="233"/>
      <c r="H672" s="237">
        <v>1500</v>
      </c>
      <c r="I672" s="238"/>
      <c r="J672" s="233"/>
      <c r="K672" s="233"/>
      <c r="L672" s="239"/>
      <c r="M672" s="240"/>
      <c r="N672" s="241"/>
      <c r="O672" s="241"/>
      <c r="P672" s="241"/>
      <c r="Q672" s="241"/>
      <c r="R672" s="241"/>
      <c r="S672" s="241"/>
      <c r="T672" s="24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3" t="s">
        <v>184</v>
      </c>
      <c r="AU672" s="243" t="s">
        <v>86</v>
      </c>
      <c r="AV672" s="13" t="s">
        <v>86</v>
      </c>
      <c r="AW672" s="13" t="s">
        <v>32</v>
      </c>
      <c r="AX672" s="13" t="s">
        <v>84</v>
      </c>
      <c r="AY672" s="243" t="s">
        <v>175</v>
      </c>
    </row>
    <row r="673" s="2" customFormat="1" ht="24.15" customHeight="1">
      <c r="A673" s="39"/>
      <c r="B673" s="40"/>
      <c r="C673" s="219" t="s">
        <v>906</v>
      </c>
      <c r="D673" s="219" t="s">
        <v>177</v>
      </c>
      <c r="E673" s="220" t="s">
        <v>907</v>
      </c>
      <c r="F673" s="221" t="s">
        <v>908</v>
      </c>
      <c r="G673" s="222" t="s">
        <v>437</v>
      </c>
      <c r="H673" s="223">
        <v>25</v>
      </c>
      <c r="I673" s="224"/>
      <c r="J673" s="225">
        <f>ROUND(I673*H673,2)</f>
        <v>0</v>
      </c>
      <c r="K673" s="221" t="s">
        <v>181</v>
      </c>
      <c r="L673" s="45"/>
      <c r="M673" s="226" t="s">
        <v>1</v>
      </c>
      <c r="N673" s="227" t="s">
        <v>41</v>
      </c>
      <c r="O673" s="92"/>
      <c r="P673" s="228">
        <f>O673*H673</f>
        <v>0</v>
      </c>
      <c r="Q673" s="228">
        <v>0</v>
      </c>
      <c r="R673" s="228">
        <f>Q673*H673</f>
        <v>0</v>
      </c>
      <c r="S673" s="228">
        <v>0</v>
      </c>
      <c r="T673" s="229">
        <f>S673*H673</f>
        <v>0</v>
      </c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R673" s="230" t="s">
        <v>182</v>
      </c>
      <c r="AT673" s="230" t="s">
        <v>177</v>
      </c>
      <c r="AU673" s="230" t="s">
        <v>86</v>
      </c>
      <c r="AY673" s="18" t="s">
        <v>175</v>
      </c>
      <c r="BE673" s="231">
        <f>IF(N673="základní",J673,0)</f>
        <v>0</v>
      </c>
      <c r="BF673" s="231">
        <f>IF(N673="snížená",J673,0)</f>
        <v>0</v>
      </c>
      <c r="BG673" s="231">
        <f>IF(N673="zákl. přenesená",J673,0)</f>
        <v>0</v>
      </c>
      <c r="BH673" s="231">
        <f>IF(N673="sníž. přenesená",J673,0)</f>
        <v>0</v>
      </c>
      <c r="BI673" s="231">
        <f>IF(N673="nulová",J673,0)</f>
        <v>0</v>
      </c>
      <c r="BJ673" s="18" t="s">
        <v>84</v>
      </c>
      <c r="BK673" s="231">
        <f>ROUND(I673*H673,2)</f>
        <v>0</v>
      </c>
      <c r="BL673" s="18" t="s">
        <v>182</v>
      </c>
      <c r="BM673" s="230" t="s">
        <v>909</v>
      </c>
    </row>
    <row r="674" s="2" customFormat="1" ht="24.15" customHeight="1">
      <c r="A674" s="39"/>
      <c r="B674" s="40"/>
      <c r="C674" s="219" t="s">
        <v>910</v>
      </c>
      <c r="D674" s="219" t="s">
        <v>177</v>
      </c>
      <c r="E674" s="220" t="s">
        <v>911</v>
      </c>
      <c r="F674" s="221" t="s">
        <v>912</v>
      </c>
      <c r="G674" s="222" t="s">
        <v>180</v>
      </c>
      <c r="H674" s="223">
        <v>2145</v>
      </c>
      <c r="I674" s="224"/>
      <c r="J674" s="225">
        <f>ROUND(I674*H674,2)</f>
        <v>0</v>
      </c>
      <c r="K674" s="221" t="s">
        <v>181</v>
      </c>
      <c r="L674" s="45"/>
      <c r="M674" s="226" t="s">
        <v>1</v>
      </c>
      <c r="N674" s="227" t="s">
        <v>41</v>
      </c>
      <c r="O674" s="92"/>
      <c r="P674" s="228">
        <f>O674*H674</f>
        <v>0</v>
      </c>
      <c r="Q674" s="228">
        <v>4E-05</v>
      </c>
      <c r="R674" s="228">
        <f>Q674*H674</f>
        <v>0.0858</v>
      </c>
      <c r="S674" s="228">
        <v>0</v>
      </c>
      <c r="T674" s="229">
        <f>S674*H674</f>
        <v>0</v>
      </c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R674" s="230" t="s">
        <v>182</v>
      </c>
      <c r="AT674" s="230" t="s">
        <v>177</v>
      </c>
      <c r="AU674" s="230" t="s">
        <v>86</v>
      </c>
      <c r="AY674" s="18" t="s">
        <v>175</v>
      </c>
      <c r="BE674" s="231">
        <f>IF(N674="základní",J674,0)</f>
        <v>0</v>
      </c>
      <c r="BF674" s="231">
        <f>IF(N674="snížená",J674,0)</f>
        <v>0</v>
      </c>
      <c r="BG674" s="231">
        <f>IF(N674="zákl. přenesená",J674,0)</f>
        <v>0</v>
      </c>
      <c r="BH674" s="231">
        <f>IF(N674="sníž. přenesená",J674,0)</f>
        <v>0</v>
      </c>
      <c r="BI674" s="231">
        <f>IF(N674="nulová",J674,0)</f>
        <v>0</v>
      </c>
      <c r="BJ674" s="18" t="s">
        <v>84</v>
      </c>
      <c r="BK674" s="231">
        <f>ROUND(I674*H674,2)</f>
        <v>0</v>
      </c>
      <c r="BL674" s="18" t="s">
        <v>182</v>
      </c>
      <c r="BM674" s="230" t="s">
        <v>913</v>
      </c>
    </row>
    <row r="675" s="13" customFormat="1">
      <c r="A675" s="13"/>
      <c r="B675" s="232"/>
      <c r="C675" s="233"/>
      <c r="D675" s="234" t="s">
        <v>184</v>
      </c>
      <c r="E675" s="235" t="s">
        <v>1</v>
      </c>
      <c r="F675" s="236" t="s">
        <v>914</v>
      </c>
      <c r="G675" s="233"/>
      <c r="H675" s="237">
        <v>2145</v>
      </c>
      <c r="I675" s="238"/>
      <c r="J675" s="233"/>
      <c r="K675" s="233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184</v>
      </c>
      <c r="AU675" s="243" t="s">
        <v>86</v>
      </c>
      <c r="AV675" s="13" t="s">
        <v>86</v>
      </c>
      <c r="AW675" s="13" t="s">
        <v>32</v>
      </c>
      <c r="AX675" s="13" t="s">
        <v>84</v>
      </c>
      <c r="AY675" s="243" t="s">
        <v>175</v>
      </c>
    </row>
    <row r="676" s="2" customFormat="1" ht="16.5" customHeight="1">
      <c r="A676" s="39"/>
      <c r="B676" s="40"/>
      <c r="C676" s="219" t="s">
        <v>915</v>
      </c>
      <c r="D676" s="219" t="s">
        <v>177</v>
      </c>
      <c r="E676" s="220" t="s">
        <v>916</v>
      </c>
      <c r="F676" s="221" t="s">
        <v>917</v>
      </c>
      <c r="G676" s="222" t="s">
        <v>192</v>
      </c>
      <c r="H676" s="223">
        <v>26.888</v>
      </c>
      <c r="I676" s="224"/>
      <c r="J676" s="225">
        <f>ROUND(I676*H676,2)</f>
        <v>0</v>
      </c>
      <c r="K676" s="221" t="s">
        <v>181</v>
      </c>
      <c r="L676" s="45"/>
      <c r="M676" s="226" t="s">
        <v>1</v>
      </c>
      <c r="N676" s="227" t="s">
        <v>41</v>
      </c>
      <c r="O676" s="92"/>
      <c r="P676" s="228">
        <f>O676*H676</f>
        <v>0</v>
      </c>
      <c r="Q676" s="228">
        <v>0</v>
      </c>
      <c r="R676" s="228">
        <f>Q676*H676</f>
        <v>0</v>
      </c>
      <c r="S676" s="228">
        <v>2.4</v>
      </c>
      <c r="T676" s="229">
        <f>S676*H676</f>
        <v>64.5312</v>
      </c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R676" s="230" t="s">
        <v>182</v>
      </c>
      <c r="AT676" s="230" t="s">
        <v>177</v>
      </c>
      <c r="AU676" s="230" t="s">
        <v>86</v>
      </c>
      <c r="AY676" s="18" t="s">
        <v>175</v>
      </c>
      <c r="BE676" s="231">
        <f>IF(N676="základní",J676,0)</f>
        <v>0</v>
      </c>
      <c r="BF676" s="231">
        <f>IF(N676="snížená",J676,0)</f>
        <v>0</v>
      </c>
      <c r="BG676" s="231">
        <f>IF(N676="zákl. přenesená",J676,0)</f>
        <v>0</v>
      </c>
      <c r="BH676" s="231">
        <f>IF(N676="sníž. přenesená",J676,0)</f>
        <v>0</v>
      </c>
      <c r="BI676" s="231">
        <f>IF(N676="nulová",J676,0)</f>
        <v>0</v>
      </c>
      <c r="BJ676" s="18" t="s">
        <v>84</v>
      </c>
      <c r="BK676" s="231">
        <f>ROUND(I676*H676,2)</f>
        <v>0</v>
      </c>
      <c r="BL676" s="18" t="s">
        <v>182</v>
      </c>
      <c r="BM676" s="230" t="s">
        <v>918</v>
      </c>
    </row>
    <row r="677" s="13" customFormat="1">
      <c r="A677" s="13"/>
      <c r="B677" s="232"/>
      <c r="C677" s="233"/>
      <c r="D677" s="234" t="s">
        <v>184</v>
      </c>
      <c r="E677" s="235" t="s">
        <v>1</v>
      </c>
      <c r="F677" s="236" t="s">
        <v>919</v>
      </c>
      <c r="G677" s="233"/>
      <c r="H677" s="237">
        <v>10.32</v>
      </c>
      <c r="I677" s="238"/>
      <c r="J677" s="233"/>
      <c r="K677" s="233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184</v>
      </c>
      <c r="AU677" s="243" t="s">
        <v>86</v>
      </c>
      <c r="AV677" s="13" t="s">
        <v>86</v>
      </c>
      <c r="AW677" s="13" t="s">
        <v>32</v>
      </c>
      <c r="AX677" s="13" t="s">
        <v>76</v>
      </c>
      <c r="AY677" s="243" t="s">
        <v>175</v>
      </c>
    </row>
    <row r="678" s="13" customFormat="1">
      <c r="A678" s="13"/>
      <c r="B678" s="232"/>
      <c r="C678" s="233"/>
      <c r="D678" s="234" t="s">
        <v>184</v>
      </c>
      <c r="E678" s="235" t="s">
        <v>1</v>
      </c>
      <c r="F678" s="236" t="s">
        <v>920</v>
      </c>
      <c r="G678" s="233"/>
      <c r="H678" s="237">
        <v>16.568000000000002</v>
      </c>
      <c r="I678" s="238"/>
      <c r="J678" s="233"/>
      <c r="K678" s="233"/>
      <c r="L678" s="239"/>
      <c r="M678" s="240"/>
      <c r="N678" s="241"/>
      <c r="O678" s="241"/>
      <c r="P678" s="241"/>
      <c r="Q678" s="241"/>
      <c r="R678" s="241"/>
      <c r="S678" s="241"/>
      <c r="T678" s="24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3" t="s">
        <v>184</v>
      </c>
      <c r="AU678" s="243" t="s">
        <v>86</v>
      </c>
      <c r="AV678" s="13" t="s">
        <v>86</v>
      </c>
      <c r="AW678" s="13" t="s">
        <v>32</v>
      </c>
      <c r="AX678" s="13" t="s">
        <v>76</v>
      </c>
      <c r="AY678" s="243" t="s">
        <v>175</v>
      </c>
    </row>
    <row r="679" s="15" customFormat="1">
      <c r="A679" s="15"/>
      <c r="B679" s="254"/>
      <c r="C679" s="255"/>
      <c r="D679" s="234" t="s">
        <v>184</v>
      </c>
      <c r="E679" s="256" t="s">
        <v>1</v>
      </c>
      <c r="F679" s="257" t="s">
        <v>201</v>
      </c>
      <c r="G679" s="255"/>
      <c r="H679" s="258">
        <v>26.888</v>
      </c>
      <c r="I679" s="259"/>
      <c r="J679" s="255"/>
      <c r="K679" s="255"/>
      <c r="L679" s="260"/>
      <c r="M679" s="261"/>
      <c r="N679" s="262"/>
      <c r="O679" s="262"/>
      <c r="P679" s="262"/>
      <c r="Q679" s="262"/>
      <c r="R679" s="262"/>
      <c r="S679" s="262"/>
      <c r="T679" s="263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64" t="s">
        <v>184</v>
      </c>
      <c r="AU679" s="264" t="s">
        <v>86</v>
      </c>
      <c r="AV679" s="15" t="s">
        <v>182</v>
      </c>
      <c r="AW679" s="15" t="s">
        <v>32</v>
      </c>
      <c r="AX679" s="15" t="s">
        <v>84</v>
      </c>
      <c r="AY679" s="264" t="s">
        <v>175</v>
      </c>
    </row>
    <row r="680" s="2" customFormat="1" ht="24.15" customHeight="1">
      <c r="A680" s="39"/>
      <c r="B680" s="40"/>
      <c r="C680" s="219" t="s">
        <v>921</v>
      </c>
      <c r="D680" s="219" t="s">
        <v>177</v>
      </c>
      <c r="E680" s="220" t="s">
        <v>922</v>
      </c>
      <c r="F680" s="221" t="s">
        <v>923</v>
      </c>
      <c r="G680" s="222" t="s">
        <v>180</v>
      </c>
      <c r="H680" s="223">
        <v>209.09</v>
      </c>
      <c r="I680" s="224"/>
      <c r="J680" s="225">
        <f>ROUND(I680*H680,2)</f>
        <v>0</v>
      </c>
      <c r="K680" s="221" t="s">
        <v>181</v>
      </c>
      <c r="L680" s="45"/>
      <c r="M680" s="226" t="s">
        <v>1</v>
      </c>
      <c r="N680" s="227" t="s">
        <v>41</v>
      </c>
      <c r="O680" s="92"/>
      <c r="P680" s="228">
        <f>O680*H680</f>
        <v>0</v>
      </c>
      <c r="Q680" s="228">
        <v>0</v>
      </c>
      <c r="R680" s="228">
        <f>Q680*H680</f>
        <v>0</v>
      </c>
      <c r="S680" s="228">
        <v>0.208</v>
      </c>
      <c r="T680" s="229">
        <f>S680*H680</f>
        <v>43.49072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30" t="s">
        <v>182</v>
      </c>
      <c r="AT680" s="230" t="s">
        <v>177</v>
      </c>
      <c r="AU680" s="230" t="s">
        <v>86</v>
      </c>
      <c r="AY680" s="18" t="s">
        <v>175</v>
      </c>
      <c r="BE680" s="231">
        <f>IF(N680="základní",J680,0)</f>
        <v>0</v>
      </c>
      <c r="BF680" s="231">
        <f>IF(N680="snížená",J680,0)</f>
        <v>0</v>
      </c>
      <c r="BG680" s="231">
        <f>IF(N680="zákl. přenesená",J680,0)</f>
        <v>0</v>
      </c>
      <c r="BH680" s="231">
        <f>IF(N680="sníž. přenesená",J680,0)</f>
        <v>0</v>
      </c>
      <c r="BI680" s="231">
        <f>IF(N680="nulová",J680,0)</f>
        <v>0</v>
      </c>
      <c r="BJ680" s="18" t="s">
        <v>84</v>
      </c>
      <c r="BK680" s="231">
        <f>ROUND(I680*H680,2)</f>
        <v>0</v>
      </c>
      <c r="BL680" s="18" t="s">
        <v>182</v>
      </c>
      <c r="BM680" s="230" t="s">
        <v>924</v>
      </c>
    </row>
    <row r="681" s="14" customFormat="1">
      <c r="A681" s="14"/>
      <c r="B681" s="244"/>
      <c r="C681" s="245"/>
      <c r="D681" s="234" t="s">
        <v>184</v>
      </c>
      <c r="E681" s="246" t="s">
        <v>1</v>
      </c>
      <c r="F681" s="247" t="s">
        <v>925</v>
      </c>
      <c r="G681" s="245"/>
      <c r="H681" s="246" t="s">
        <v>1</v>
      </c>
      <c r="I681" s="248"/>
      <c r="J681" s="245"/>
      <c r="K681" s="245"/>
      <c r="L681" s="249"/>
      <c r="M681" s="250"/>
      <c r="N681" s="251"/>
      <c r="O681" s="251"/>
      <c r="P681" s="251"/>
      <c r="Q681" s="251"/>
      <c r="R681" s="251"/>
      <c r="S681" s="251"/>
      <c r="T681" s="252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3" t="s">
        <v>184</v>
      </c>
      <c r="AU681" s="253" t="s">
        <v>86</v>
      </c>
      <c r="AV681" s="14" t="s">
        <v>84</v>
      </c>
      <c r="AW681" s="14" t="s">
        <v>32</v>
      </c>
      <c r="AX681" s="14" t="s">
        <v>76</v>
      </c>
      <c r="AY681" s="253" t="s">
        <v>175</v>
      </c>
    </row>
    <row r="682" s="13" customFormat="1">
      <c r="A682" s="13"/>
      <c r="B682" s="232"/>
      <c r="C682" s="233"/>
      <c r="D682" s="234" t="s">
        <v>184</v>
      </c>
      <c r="E682" s="235" t="s">
        <v>1</v>
      </c>
      <c r="F682" s="236" t="s">
        <v>926</v>
      </c>
      <c r="G682" s="233"/>
      <c r="H682" s="237">
        <v>55.05</v>
      </c>
      <c r="I682" s="238"/>
      <c r="J682" s="233"/>
      <c r="K682" s="233"/>
      <c r="L682" s="239"/>
      <c r="M682" s="240"/>
      <c r="N682" s="241"/>
      <c r="O682" s="241"/>
      <c r="P682" s="241"/>
      <c r="Q682" s="241"/>
      <c r="R682" s="241"/>
      <c r="S682" s="241"/>
      <c r="T682" s="24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3" t="s">
        <v>184</v>
      </c>
      <c r="AU682" s="243" t="s">
        <v>86</v>
      </c>
      <c r="AV682" s="13" t="s">
        <v>86</v>
      </c>
      <c r="AW682" s="13" t="s">
        <v>32</v>
      </c>
      <c r="AX682" s="13" t="s">
        <v>76</v>
      </c>
      <c r="AY682" s="243" t="s">
        <v>175</v>
      </c>
    </row>
    <row r="683" s="13" customFormat="1">
      <c r="A683" s="13"/>
      <c r="B683" s="232"/>
      <c r="C683" s="233"/>
      <c r="D683" s="234" t="s">
        <v>184</v>
      </c>
      <c r="E683" s="235" t="s">
        <v>1</v>
      </c>
      <c r="F683" s="236" t="s">
        <v>927</v>
      </c>
      <c r="G683" s="233"/>
      <c r="H683" s="237">
        <v>-12.2</v>
      </c>
      <c r="I683" s="238"/>
      <c r="J683" s="233"/>
      <c r="K683" s="233"/>
      <c r="L683" s="239"/>
      <c r="M683" s="240"/>
      <c r="N683" s="241"/>
      <c r="O683" s="241"/>
      <c r="P683" s="241"/>
      <c r="Q683" s="241"/>
      <c r="R683" s="241"/>
      <c r="S683" s="241"/>
      <c r="T683" s="24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3" t="s">
        <v>184</v>
      </c>
      <c r="AU683" s="243" t="s">
        <v>86</v>
      </c>
      <c r="AV683" s="13" t="s">
        <v>86</v>
      </c>
      <c r="AW683" s="13" t="s">
        <v>32</v>
      </c>
      <c r="AX683" s="13" t="s">
        <v>76</v>
      </c>
      <c r="AY683" s="243" t="s">
        <v>175</v>
      </c>
    </row>
    <row r="684" s="16" customFormat="1">
      <c r="A684" s="16"/>
      <c r="B684" s="279"/>
      <c r="C684" s="280"/>
      <c r="D684" s="234" t="s">
        <v>184</v>
      </c>
      <c r="E684" s="281" t="s">
        <v>1</v>
      </c>
      <c r="F684" s="282" t="s">
        <v>356</v>
      </c>
      <c r="G684" s="280"/>
      <c r="H684" s="283">
        <v>42.849999999999992</v>
      </c>
      <c r="I684" s="284"/>
      <c r="J684" s="280"/>
      <c r="K684" s="280"/>
      <c r="L684" s="285"/>
      <c r="M684" s="286"/>
      <c r="N684" s="287"/>
      <c r="O684" s="287"/>
      <c r="P684" s="287"/>
      <c r="Q684" s="287"/>
      <c r="R684" s="287"/>
      <c r="S684" s="287"/>
      <c r="T684" s="288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T684" s="289" t="s">
        <v>184</v>
      </c>
      <c r="AU684" s="289" t="s">
        <v>86</v>
      </c>
      <c r="AV684" s="16" t="s">
        <v>189</v>
      </c>
      <c r="AW684" s="16" t="s">
        <v>32</v>
      </c>
      <c r="AX684" s="16" t="s">
        <v>76</v>
      </c>
      <c r="AY684" s="289" t="s">
        <v>175</v>
      </c>
    </row>
    <row r="685" s="13" customFormat="1">
      <c r="A685" s="13"/>
      <c r="B685" s="232"/>
      <c r="C685" s="233"/>
      <c r="D685" s="234" t="s">
        <v>184</v>
      </c>
      <c r="E685" s="235" t="s">
        <v>1</v>
      </c>
      <c r="F685" s="236" t="s">
        <v>928</v>
      </c>
      <c r="G685" s="233"/>
      <c r="H685" s="237">
        <v>14.4</v>
      </c>
      <c r="I685" s="238"/>
      <c r="J685" s="233"/>
      <c r="K685" s="233"/>
      <c r="L685" s="239"/>
      <c r="M685" s="240"/>
      <c r="N685" s="241"/>
      <c r="O685" s="241"/>
      <c r="P685" s="241"/>
      <c r="Q685" s="241"/>
      <c r="R685" s="241"/>
      <c r="S685" s="241"/>
      <c r="T685" s="24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3" t="s">
        <v>184</v>
      </c>
      <c r="AU685" s="243" t="s">
        <v>86</v>
      </c>
      <c r="AV685" s="13" t="s">
        <v>86</v>
      </c>
      <c r="AW685" s="13" t="s">
        <v>32</v>
      </c>
      <c r="AX685" s="13" t="s">
        <v>76</v>
      </c>
      <c r="AY685" s="243" t="s">
        <v>175</v>
      </c>
    </row>
    <row r="686" s="13" customFormat="1">
      <c r="A686" s="13"/>
      <c r="B686" s="232"/>
      <c r="C686" s="233"/>
      <c r="D686" s="234" t="s">
        <v>184</v>
      </c>
      <c r="E686" s="235" t="s">
        <v>1</v>
      </c>
      <c r="F686" s="236" t="s">
        <v>929</v>
      </c>
      <c r="G686" s="233"/>
      <c r="H686" s="237">
        <v>22.4</v>
      </c>
      <c r="I686" s="238"/>
      <c r="J686" s="233"/>
      <c r="K686" s="233"/>
      <c r="L686" s="239"/>
      <c r="M686" s="240"/>
      <c r="N686" s="241"/>
      <c r="O686" s="241"/>
      <c r="P686" s="241"/>
      <c r="Q686" s="241"/>
      <c r="R686" s="241"/>
      <c r="S686" s="241"/>
      <c r="T686" s="24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3" t="s">
        <v>184</v>
      </c>
      <c r="AU686" s="243" t="s">
        <v>86</v>
      </c>
      <c r="AV686" s="13" t="s">
        <v>86</v>
      </c>
      <c r="AW686" s="13" t="s">
        <v>32</v>
      </c>
      <c r="AX686" s="13" t="s">
        <v>76</v>
      </c>
      <c r="AY686" s="243" t="s">
        <v>175</v>
      </c>
    </row>
    <row r="687" s="16" customFormat="1">
      <c r="A687" s="16"/>
      <c r="B687" s="279"/>
      <c r="C687" s="280"/>
      <c r="D687" s="234" t="s">
        <v>184</v>
      </c>
      <c r="E687" s="281" t="s">
        <v>1</v>
      </c>
      <c r="F687" s="282" t="s">
        <v>356</v>
      </c>
      <c r="G687" s="280"/>
      <c r="H687" s="283">
        <v>36.8</v>
      </c>
      <c r="I687" s="284"/>
      <c r="J687" s="280"/>
      <c r="K687" s="280"/>
      <c r="L687" s="285"/>
      <c r="M687" s="286"/>
      <c r="N687" s="287"/>
      <c r="O687" s="287"/>
      <c r="P687" s="287"/>
      <c r="Q687" s="287"/>
      <c r="R687" s="287"/>
      <c r="S687" s="287"/>
      <c r="T687" s="288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T687" s="289" t="s">
        <v>184</v>
      </c>
      <c r="AU687" s="289" t="s">
        <v>86</v>
      </c>
      <c r="AV687" s="16" t="s">
        <v>189</v>
      </c>
      <c r="AW687" s="16" t="s">
        <v>32</v>
      </c>
      <c r="AX687" s="16" t="s">
        <v>76</v>
      </c>
      <c r="AY687" s="289" t="s">
        <v>175</v>
      </c>
    </row>
    <row r="688" s="13" customFormat="1">
      <c r="A688" s="13"/>
      <c r="B688" s="232"/>
      <c r="C688" s="233"/>
      <c r="D688" s="234" t="s">
        <v>184</v>
      </c>
      <c r="E688" s="235" t="s">
        <v>1</v>
      </c>
      <c r="F688" s="236" t="s">
        <v>930</v>
      </c>
      <c r="G688" s="233"/>
      <c r="H688" s="237">
        <v>8.08</v>
      </c>
      <c r="I688" s="238"/>
      <c r="J688" s="233"/>
      <c r="K688" s="233"/>
      <c r="L688" s="239"/>
      <c r="M688" s="240"/>
      <c r="N688" s="241"/>
      <c r="O688" s="241"/>
      <c r="P688" s="241"/>
      <c r="Q688" s="241"/>
      <c r="R688" s="241"/>
      <c r="S688" s="241"/>
      <c r="T688" s="242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3" t="s">
        <v>184</v>
      </c>
      <c r="AU688" s="243" t="s">
        <v>86</v>
      </c>
      <c r="AV688" s="13" t="s">
        <v>86</v>
      </c>
      <c r="AW688" s="13" t="s">
        <v>32</v>
      </c>
      <c r="AX688" s="13" t="s">
        <v>76</v>
      </c>
      <c r="AY688" s="243" t="s">
        <v>175</v>
      </c>
    </row>
    <row r="689" s="13" customFormat="1">
      <c r="A689" s="13"/>
      <c r="B689" s="232"/>
      <c r="C689" s="233"/>
      <c r="D689" s="234" t="s">
        <v>184</v>
      </c>
      <c r="E689" s="235" t="s">
        <v>1</v>
      </c>
      <c r="F689" s="236" t="s">
        <v>931</v>
      </c>
      <c r="G689" s="233"/>
      <c r="H689" s="237">
        <v>22</v>
      </c>
      <c r="I689" s="238"/>
      <c r="J689" s="233"/>
      <c r="K689" s="233"/>
      <c r="L689" s="239"/>
      <c r="M689" s="240"/>
      <c r="N689" s="241"/>
      <c r="O689" s="241"/>
      <c r="P689" s="241"/>
      <c r="Q689" s="241"/>
      <c r="R689" s="241"/>
      <c r="S689" s="241"/>
      <c r="T689" s="24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3" t="s">
        <v>184</v>
      </c>
      <c r="AU689" s="243" t="s">
        <v>86</v>
      </c>
      <c r="AV689" s="13" t="s">
        <v>86</v>
      </c>
      <c r="AW689" s="13" t="s">
        <v>32</v>
      </c>
      <c r="AX689" s="13" t="s">
        <v>76</v>
      </c>
      <c r="AY689" s="243" t="s">
        <v>175</v>
      </c>
    </row>
    <row r="690" s="16" customFormat="1">
      <c r="A690" s="16"/>
      <c r="B690" s="279"/>
      <c r="C690" s="280"/>
      <c r="D690" s="234" t="s">
        <v>184</v>
      </c>
      <c r="E690" s="281" t="s">
        <v>1</v>
      </c>
      <c r="F690" s="282" t="s">
        <v>356</v>
      </c>
      <c r="G690" s="280"/>
      <c r="H690" s="283">
        <v>30.08</v>
      </c>
      <c r="I690" s="284"/>
      <c r="J690" s="280"/>
      <c r="K690" s="280"/>
      <c r="L690" s="285"/>
      <c r="M690" s="286"/>
      <c r="N690" s="287"/>
      <c r="O690" s="287"/>
      <c r="P690" s="287"/>
      <c r="Q690" s="287"/>
      <c r="R690" s="287"/>
      <c r="S690" s="287"/>
      <c r="T690" s="288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T690" s="289" t="s">
        <v>184</v>
      </c>
      <c r="AU690" s="289" t="s">
        <v>86</v>
      </c>
      <c r="AV690" s="16" t="s">
        <v>189</v>
      </c>
      <c r="AW690" s="16" t="s">
        <v>32</v>
      </c>
      <c r="AX690" s="16" t="s">
        <v>76</v>
      </c>
      <c r="AY690" s="289" t="s">
        <v>175</v>
      </c>
    </row>
    <row r="691" s="13" customFormat="1">
      <c r="A691" s="13"/>
      <c r="B691" s="232"/>
      <c r="C691" s="233"/>
      <c r="D691" s="234" t="s">
        <v>184</v>
      </c>
      <c r="E691" s="235" t="s">
        <v>1</v>
      </c>
      <c r="F691" s="236" t="s">
        <v>932</v>
      </c>
      <c r="G691" s="233"/>
      <c r="H691" s="237">
        <v>50.96</v>
      </c>
      <c r="I691" s="238"/>
      <c r="J691" s="233"/>
      <c r="K691" s="233"/>
      <c r="L691" s="239"/>
      <c r="M691" s="240"/>
      <c r="N691" s="241"/>
      <c r="O691" s="241"/>
      <c r="P691" s="241"/>
      <c r="Q691" s="241"/>
      <c r="R691" s="241"/>
      <c r="S691" s="241"/>
      <c r="T691" s="242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3" t="s">
        <v>184</v>
      </c>
      <c r="AU691" s="243" t="s">
        <v>86</v>
      </c>
      <c r="AV691" s="13" t="s">
        <v>86</v>
      </c>
      <c r="AW691" s="13" t="s">
        <v>32</v>
      </c>
      <c r="AX691" s="13" t="s">
        <v>76</v>
      </c>
      <c r="AY691" s="243" t="s">
        <v>175</v>
      </c>
    </row>
    <row r="692" s="16" customFormat="1">
      <c r="A692" s="16"/>
      <c r="B692" s="279"/>
      <c r="C692" s="280"/>
      <c r="D692" s="234" t="s">
        <v>184</v>
      </c>
      <c r="E692" s="281" t="s">
        <v>1</v>
      </c>
      <c r="F692" s="282" t="s">
        <v>356</v>
      </c>
      <c r="G692" s="280"/>
      <c r="H692" s="283">
        <v>50.96</v>
      </c>
      <c r="I692" s="284"/>
      <c r="J692" s="280"/>
      <c r="K692" s="280"/>
      <c r="L692" s="285"/>
      <c r="M692" s="286"/>
      <c r="N692" s="287"/>
      <c r="O692" s="287"/>
      <c r="P692" s="287"/>
      <c r="Q692" s="287"/>
      <c r="R692" s="287"/>
      <c r="S692" s="287"/>
      <c r="T692" s="288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T692" s="289" t="s">
        <v>184</v>
      </c>
      <c r="AU692" s="289" t="s">
        <v>86</v>
      </c>
      <c r="AV692" s="16" t="s">
        <v>189</v>
      </c>
      <c r="AW692" s="16" t="s">
        <v>32</v>
      </c>
      <c r="AX692" s="16" t="s">
        <v>76</v>
      </c>
      <c r="AY692" s="289" t="s">
        <v>175</v>
      </c>
    </row>
    <row r="693" s="13" customFormat="1">
      <c r="A693" s="13"/>
      <c r="B693" s="232"/>
      <c r="C693" s="233"/>
      <c r="D693" s="234" t="s">
        <v>184</v>
      </c>
      <c r="E693" s="235" t="s">
        <v>1</v>
      </c>
      <c r="F693" s="236" t="s">
        <v>933</v>
      </c>
      <c r="G693" s="233"/>
      <c r="H693" s="237">
        <v>26.4</v>
      </c>
      <c r="I693" s="238"/>
      <c r="J693" s="233"/>
      <c r="K693" s="233"/>
      <c r="L693" s="239"/>
      <c r="M693" s="240"/>
      <c r="N693" s="241"/>
      <c r="O693" s="241"/>
      <c r="P693" s="241"/>
      <c r="Q693" s="241"/>
      <c r="R693" s="241"/>
      <c r="S693" s="241"/>
      <c r="T693" s="24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3" t="s">
        <v>184</v>
      </c>
      <c r="AU693" s="243" t="s">
        <v>86</v>
      </c>
      <c r="AV693" s="13" t="s">
        <v>86</v>
      </c>
      <c r="AW693" s="13" t="s">
        <v>32</v>
      </c>
      <c r="AX693" s="13" t="s">
        <v>76</v>
      </c>
      <c r="AY693" s="243" t="s">
        <v>175</v>
      </c>
    </row>
    <row r="694" s="13" customFormat="1">
      <c r="A694" s="13"/>
      <c r="B694" s="232"/>
      <c r="C694" s="233"/>
      <c r="D694" s="234" t="s">
        <v>184</v>
      </c>
      <c r="E694" s="235" t="s">
        <v>1</v>
      </c>
      <c r="F694" s="236" t="s">
        <v>934</v>
      </c>
      <c r="G694" s="233"/>
      <c r="H694" s="237">
        <v>22</v>
      </c>
      <c r="I694" s="238"/>
      <c r="J694" s="233"/>
      <c r="K694" s="233"/>
      <c r="L694" s="239"/>
      <c r="M694" s="240"/>
      <c r="N694" s="241"/>
      <c r="O694" s="241"/>
      <c r="P694" s="241"/>
      <c r="Q694" s="241"/>
      <c r="R694" s="241"/>
      <c r="S694" s="241"/>
      <c r="T694" s="24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3" t="s">
        <v>184</v>
      </c>
      <c r="AU694" s="243" t="s">
        <v>86</v>
      </c>
      <c r="AV694" s="13" t="s">
        <v>86</v>
      </c>
      <c r="AW694" s="13" t="s">
        <v>32</v>
      </c>
      <c r="AX694" s="13" t="s">
        <v>76</v>
      </c>
      <c r="AY694" s="243" t="s">
        <v>175</v>
      </c>
    </row>
    <row r="695" s="16" customFormat="1">
      <c r="A695" s="16"/>
      <c r="B695" s="279"/>
      <c r="C695" s="280"/>
      <c r="D695" s="234" t="s">
        <v>184</v>
      </c>
      <c r="E695" s="281" t="s">
        <v>1</v>
      </c>
      <c r="F695" s="282" t="s">
        <v>356</v>
      </c>
      <c r="G695" s="280"/>
      <c r="H695" s="283">
        <v>48.4</v>
      </c>
      <c r="I695" s="284"/>
      <c r="J695" s="280"/>
      <c r="K695" s="280"/>
      <c r="L695" s="285"/>
      <c r="M695" s="286"/>
      <c r="N695" s="287"/>
      <c r="O695" s="287"/>
      <c r="P695" s="287"/>
      <c r="Q695" s="287"/>
      <c r="R695" s="287"/>
      <c r="S695" s="287"/>
      <c r="T695" s="288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T695" s="289" t="s">
        <v>184</v>
      </c>
      <c r="AU695" s="289" t="s">
        <v>86</v>
      </c>
      <c r="AV695" s="16" t="s">
        <v>189</v>
      </c>
      <c r="AW695" s="16" t="s">
        <v>32</v>
      </c>
      <c r="AX695" s="16" t="s">
        <v>76</v>
      </c>
      <c r="AY695" s="289" t="s">
        <v>175</v>
      </c>
    </row>
    <row r="696" s="15" customFormat="1">
      <c r="A696" s="15"/>
      <c r="B696" s="254"/>
      <c r="C696" s="255"/>
      <c r="D696" s="234" t="s">
        <v>184</v>
      </c>
      <c r="E696" s="256" t="s">
        <v>1</v>
      </c>
      <c r="F696" s="257" t="s">
        <v>201</v>
      </c>
      <c r="G696" s="255"/>
      <c r="H696" s="258">
        <v>209.09</v>
      </c>
      <c r="I696" s="259"/>
      <c r="J696" s="255"/>
      <c r="K696" s="255"/>
      <c r="L696" s="260"/>
      <c r="M696" s="261"/>
      <c r="N696" s="262"/>
      <c r="O696" s="262"/>
      <c r="P696" s="262"/>
      <c r="Q696" s="262"/>
      <c r="R696" s="262"/>
      <c r="S696" s="262"/>
      <c r="T696" s="263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T696" s="264" t="s">
        <v>184</v>
      </c>
      <c r="AU696" s="264" t="s">
        <v>86</v>
      </c>
      <c r="AV696" s="15" t="s">
        <v>182</v>
      </c>
      <c r="AW696" s="15" t="s">
        <v>32</v>
      </c>
      <c r="AX696" s="15" t="s">
        <v>84</v>
      </c>
      <c r="AY696" s="264" t="s">
        <v>175</v>
      </c>
    </row>
    <row r="697" s="2" customFormat="1" ht="24.15" customHeight="1">
      <c r="A697" s="39"/>
      <c r="B697" s="40"/>
      <c r="C697" s="219" t="s">
        <v>935</v>
      </c>
      <c r="D697" s="219" t="s">
        <v>177</v>
      </c>
      <c r="E697" s="220" t="s">
        <v>936</v>
      </c>
      <c r="F697" s="221" t="s">
        <v>937</v>
      </c>
      <c r="G697" s="222" t="s">
        <v>180</v>
      </c>
      <c r="H697" s="223">
        <v>44.714</v>
      </c>
      <c r="I697" s="224"/>
      <c r="J697" s="225">
        <f>ROUND(I697*H697,2)</f>
        <v>0</v>
      </c>
      <c r="K697" s="221" t="s">
        <v>181</v>
      </c>
      <c r="L697" s="45"/>
      <c r="M697" s="226" t="s">
        <v>1</v>
      </c>
      <c r="N697" s="227" t="s">
        <v>41</v>
      </c>
      <c r="O697" s="92"/>
      <c r="P697" s="228">
        <f>O697*H697</f>
        <v>0</v>
      </c>
      <c r="Q697" s="228">
        <v>0</v>
      </c>
      <c r="R697" s="228">
        <f>Q697*H697</f>
        <v>0</v>
      </c>
      <c r="S697" s="228">
        <v>0.308</v>
      </c>
      <c r="T697" s="229">
        <f>S697*H697</f>
        <v>13.771911999999998</v>
      </c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R697" s="230" t="s">
        <v>182</v>
      </c>
      <c r="AT697" s="230" t="s">
        <v>177</v>
      </c>
      <c r="AU697" s="230" t="s">
        <v>86</v>
      </c>
      <c r="AY697" s="18" t="s">
        <v>175</v>
      </c>
      <c r="BE697" s="231">
        <f>IF(N697="základní",J697,0)</f>
        <v>0</v>
      </c>
      <c r="BF697" s="231">
        <f>IF(N697="snížená",J697,0)</f>
        <v>0</v>
      </c>
      <c r="BG697" s="231">
        <f>IF(N697="zákl. přenesená",J697,0)</f>
        <v>0</v>
      </c>
      <c r="BH697" s="231">
        <f>IF(N697="sníž. přenesená",J697,0)</f>
        <v>0</v>
      </c>
      <c r="BI697" s="231">
        <f>IF(N697="nulová",J697,0)</f>
        <v>0</v>
      </c>
      <c r="BJ697" s="18" t="s">
        <v>84</v>
      </c>
      <c r="BK697" s="231">
        <f>ROUND(I697*H697,2)</f>
        <v>0</v>
      </c>
      <c r="BL697" s="18" t="s">
        <v>182</v>
      </c>
      <c r="BM697" s="230" t="s">
        <v>938</v>
      </c>
    </row>
    <row r="698" s="13" customFormat="1">
      <c r="A698" s="13"/>
      <c r="B698" s="232"/>
      <c r="C698" s="233"/>
      <c r="D698" s="234" t="s">
        <v>184</v>
      </c>
      <c r="E698" s="235" t="s">
        <v>1</v>
      </c>
      <c r="F698" s="236" t="s">
        <v>939</v>
      </c>
      <c r="G698" s="233"/>
      <c r="H698" s="237">
        <v>15.94</v>
      </c>
      <c r="I698" s="238"/>
      <c r="J698" s="233"/>
      <c r="K698" s="233"/>
      <c r="L698" s="239"/>
      <c r="M698" s="240"/>
      <c r="N698" s="241"/>
      <c r="O698" s="241"/>
      <c r="P698" s="241"/>
      <c r="Q698" s="241"/>
      <c r="R698" s="241"/>
      <c r="S698" s="241"/>
      <c r="T698" s="24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3" t="s">
        <v>184</v>
      </c>
      <c r="AU698" s="243" t="s">
        <v>86</v>
      </c>
      <c r="AV698" s="13" t="s">
        <v>86</v>
      </c>
      <c r="AW698" s="13" t="s">
        <v>32</v>
      </c>
      <c r="AX698" s="13" t="s">
        <v>76</v>
      </c>
      <c r="AY698" s="243" t="s">
        <v>175</v>
      </c>
    </row>
    <row r="699" s="16" customFormat="1">
      <c r="A699" s="16"/>
      <c r="B699" s="279"/>
      <c r="C699" s="280"/>
      <c r="D699" s="234" t="s">
        <v>184</v>
      </c>
      <c r="E699" s="281" t="s">
        <v>1</v>
      </c>
      <c r="F699" s="282" t="s">
        <v>356</v>
      </c>
      <c r="G699" s="280"/>
      <c r="H699" s="283">
        <v>15.94</v>
      </c>
      <c r="I699" s="284"/>
      <c r="J699" s="280"/>
      <c r="K699" s="280"/>
      <c r="L699" s="285"/>
      <c r="M699" s="286"/>
      <c r="N699" s="287"/>
      <c r="O699" s="287"/>
      <c r="P699" s="287"/>
      <c r="Q699" s="287"/>
      <c r="R699" s="287"/>
      <c r="S699" s="287"/>
      <c r="T699" s="288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T699" s="289" t="s">
        <v>184</v>
      </c>
      <c r="AU699" s="289" t="s">
        <v>86</v>
      </c>
      <c r="AV699" s="16" t="s">
        <v>189</v>
      </c>
      <c r="AW699" s="16" t="s">
        <v>32</v>
      </c>
      <c r="AX699" s="16" t="s">
        <v>76</v>
      </c>
      <c r="AY699" s="289" t="s">
        <v>175</v>
      </c>
    </row>
    <row r="700" s="13" customFormat="1">
      <c r="A700" s="13"/>
      <c r="B700" s="232"/>
      <c r="C700" s="233"/>
      <c r="D700" s="234" t="s">
        <v>184</v>
      </c>
      <c r="E700" s="235" t="s">
        <v>1</v>
      </c>
      <c r="F700" s="236" t="s">
        <v>940</v>
      </c>
      <c r="G700" s="233"/>
      <c r="H700" s="237">
        <v>11.939</v>
      </c>
      <c r="I700" s="238"/>
      <c r="J700" s="233"/>
      <c r="K700" s="233"/>
      <c r="L700" s="239"/>
      <c r="M700" s="240"/>
      <c r="N700" s="241"/>
      <c r="O700" s="241"/>
      <c r="P700" s="241"/>
      <c r="Q700" s="241"/>
      <c r="R700" s="241"/>
      <c r="S700" s="241"/>
      <c r="T700" s="24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3" t="s">
        <v>184</v>
      </c>
      <c r="AU700" s="243" t="s">
        <v>86</v>
      </c>
      <c r="AV700" s="13" t="s">
        <v>86</v>
      </c>
      <c r="AW700" s="13" t="s">
        <v>32</v>
      </c>
      <c r="AX700" s="13" t="s">
        <v>76</v>
      </c>
      <c r="AY700" s="243" t="s">
        <v>175</v>
      </c>
    </row>
    <row r="701" s="16" customFormat="1">
      <c r="A701" s="16"/>
      <c r="B701" s="279"/>
      <c r="C701" s="280"/>
      <c r="D701" s="234" t="s">
        <v>184</v>
      </c>
      <c r="E701" s="281" t="s">
        <v>1</v>
      </c>
      <c r="F701" s="282" t="s">
        <v>356</v>
      </c>
      <c r="G701" s="280"/>
      <c r="H701" s="283">
        <v>11.939</v>
      </c>
      <c r="I701" s="284"/>
      <c r="J701" s="280"/>
      <c r="K701" s="280"/>
      <c r="L701" s="285"/>
      <c r="M701" s="286"/>
      <c r="N701" s="287"/>
      <c r="O701" s="287"/>
      <c r="P701" s="287"/>
      <c r="Q701" s="287"/>
      <c r="R701" s="287"/>
      <c r="S701" s="287"/>
      <c r="T701" s="288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T701" s="289" t="s">
        <v>184</v>
      </c>
      <c r="AU701" s="289" t="s">
        <v>86</v>
      </c>
      <c r="AV701" s="16" t="s">
        <v>189</v>
      </c>
      <c r="AW701" s="16" t="s">
        <v>32</v>
      </c>
      <c r="AX701" s="16" t="s">
        <v>76</v>
      </c>
      <c r="AY701" s="289" t="s">
        <v>175</v>
      </c>
    </row>
    <row r="702" s="13" customFormat="1">
      <c r="A702" s="13"/>
      <c r="B702" s="232"/>
      <c r="C702" s="233"/>
      <c r="D702" s="234" t="s">
        <v>184</v>
      </c>
      <c r="E702" s="235" t="s">
        <v>1</v>
      </c>
      <c r="F702" s="236" t="s">
        <v>941</v>
      </c>
      <c r="G702" s="233"/>
      <c r="H702" s="237">
        <v>6.791</v>
      </c>
      <c r="I702" s="238"/>
      <c r="J702" s="233"/>
      <c r="K702" s="233"/>
      <c r="L702" s="239"/>
      <c r="M702" s="240"/>
      <c r="N702" s="241"/>
      <c r="O702" s="241"/>
      <c r="P702" s="241"/>
      <c r="Q702" s="241"/>
      <c r="R702" s="241"/>
      <c r="S702" s="241"/>
      <c r="T702" s="24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3" t="s">
        <v>184</v>
      </c>
      <c r="AU702" s="243" t="s">
        <v>86</v>
      </c>
      <c r="AV702" s="13" t="s">
        <v>86</v>
      </c>
      <c r="AW702" s="13" t="s">
        <v>32</v>
      </c>
      <c r="AX702" s="13" t="s">
        <v>76</v>
      </c>
      <c r="AY702" s="243" t="s">
        <v>175</v>
      </c>
    </row>
    <row r="703" s="13" customFormat="1">
      <c r="A703" s="13"/>
      <c r="B703" s="232"/>
      <c r="C703" s="233"/>
      <c r="D703" s="234" t="s">
        <v>184</v>
      </c>
      <c r="E703" s="235" t="s">
        <v>1</v>
      </c>
      <c r="F703" s="236" t="s">
        <v>942</v>
      </c>
      <c r="G703" s="233"/>
      <c r="H703" s="237">
        <v>10.044</v>
      </c>
      <c r="I703" s="238"/>
      <c r="J703" s="233"/>
      <c r="K703" s="233"/>
      <c r="L703" s="239"/>
      <c r="M703" s="240"/>
      <c r="N703" s="241"/>
      <c r="O703" s="241"/>
      <c r="P703" s="241"/>
      <c r="Q703" s="241"/>
      <c r="R703" s="241"/>
      <c r="S703" s="241"/>
      <c r="T703" s="24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3" t="s">
        <v>184</v>
      </c>
      <c r="AU703" s="243" t="s">
        <v>86</v>
      </c>
      <c r="AV703" s="13" t="s">
        <v>86</v>
      </c>
      <c r="AW703" s="13" t="s">
        <v>32</v>
      </c>
      <c r="AX703" s="13" t="s">
        <v>76</v>
      </c>
      <c r="AY703" s="243" t="s">
        <v>175</v>
      </c>
    </row>
    <row r="704" s="16" customFormat="1">
      <c r="A704" s="16"/>
      <c r="B704" s="279"/>
      <c r="C704" s="280"/>
      <c r="D704" s="234" t="s">
        <v>184</v>
      </c>
      <c r="E704" s="281" t="s">
        <v>1</v>
      </c>
      <c r="F704" s="282" t="s">
        <v>356</v>
      </c>
      <c r="G704" s="280"/>
      <c r="H704" s="283">
        <v>16.835</v>
      </c>
      <c r="I704" s="284"/>
      <c r="J704" s="280"/>
      <c r="K704" s="280"/>
      <c r="L704" s="285"/>
      <c r="M704" s="286"/>
      <c r="N704" s="287"/>
      <c r="O704" s="287"/>
      <c r="P704" s="287"/>
      <c r="Q704" s="287"/>
      <c r="R704" s="287"/>
      <c r="S704" s="287"/>
      <c r="T704" s="288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T704" s="289" t="s">
        <v>184</v>
      </c>
      <c r="AU704" s="289" t="s">
        <v>86</v>
      </c>
      <c r="AV704" s="16" t="s">
        <v>189</v>
      </c>
      <c r="AW704" s="16" t="s">
        <v>32</v>
      </c>
      <c r="AX704" s="16" t="s">
        <v>76</v>
      </c>
      <c r="AY704" s="289" t="s">
        <v>175</v>
      </c>
    </row>
    <row r="705" s="15" customFormat="1">
      <c r="A705" s="15"/>
      <c r="B705" s="254"/>
      <c r="C705" s="255"/>
      <c r="D705" s="234" t="s">
        <v>184</v>
      </c>
      <c r="E705" s="256" t="s">
        <v>1</v>
      </c>
      <c r="F705" s="257" t="s">
        <v>201</v>
      </c>
      <c r="G705" s="255"/>
      <c r="H705" s="258">
        <v>44.714</v>
      </c>
      <c r="I705" s="259"/>
      <c r="J705" s="255"/>
      <c r="K705" s="255"/>
      <c r="L705" s="260"/>
      <c r="M705" s="261"/>
      <c r="N705" s="262"/>
      <c r="O705" s="262"/>
      <c r="P705" s="262"/>
      <c r="Q705" s="262"/>
      <c r="R705" s="262"/>
      <c r="S705" s="262"/>
      <c r="T705" s="263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64" t="s">
        <v>184</v>
      </c>
      <c r="AU705" s="264" t="s">
        <v>86</v>
      </c>
      <c r="AV705" s="15" t="s">
        <v>182</v>
      </c>
      <c r="AW705" s="15" t="s">
        <v>32</v>
      </c>
      <c r="AX705" s="15" t="s">
        <v>84</v>
      </c>
      <c r="AY705" s="264" t="s">
        <v>175</v>
      </c>
    </row>
    <row r="706" s="2" customFormat="1" ht="24.15" customHeight="1">
      <c r="A706" s="39"/>
      <c r="B706" s="40"/>
      <c r="C706" s="219" t="s">
        <v>943</v>
      </c>
      <c r="D706" s="219" t="s">
        <v>177</v>
      </c>
      <c r="E706" s="220" t="s">
        <v>944</v>
      </c>
      <c r="F706" s="221" t="s">
        <v>945</v>
      </c>
      <c r="G706" s="222" t="s">
        <v>192</v>
      </c>
      <c r="H706" s="223">
        <v>5.096</v>
      </c>
      <c r="I706" s="224"/>
      <c r="J706" s="225">
        <f>ROUND(I706*H706,2)</f>
        <v>0</v>
      </c>
      <c r="K706" s="221" t="s">
        <v>181</v>
      </c>
      <c r="L706" s="45"/>
      <c r="M706" s="226" t="s">
        <v>1</v>
      </c>
      <c r="N706" s="227" t="s">
        <v>41</v>
      </c>
      <c r="O706" s="92"/>
      <c r="P706" s="228">
        <f>O706*H706</f>
        <v>0</v>
      </c>
      <c r="Q706" s="228">
        <v>0</v>
      </c>
      <c r="R706" s="228">
        <f>Q706*H706</f>
        <v>0</v>
      </c>
      <c r="S706" s="228">
        <v>1.8</v>
      </c>
      <c r="T706" s="229">
        <f>S706*H706</f>
        <v>9.1728</v>
      </c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R706" s="230" t="s">
        <v>182</v>
      </c>
      <c r="AT706" s="230" t="s">
        <v>177</v>
      </c>
      <c r="AU706" s="230" t="s">
        <v>86</v>
      </c>
      <c r="AY706" s="18" t="s">
        <v>175</v>
      </c>
      <c r="BE706" s="231">
        <f>IF(N706="základní",J706,0)</f>
        <v>0</v>
      </c>
      <c r="BF706" s="231">
        <f>IF(N706="snížená",J706,0)</f>
        <v>0</v>
      </c>
      <c r="BG706" s="231">
        <f>IF(N706="zákl. přenesená",J706,0)</f>
        <v>0</v>
      </c>
      <c r="BH706" s="231">
        <f>IF(N706="sníž. přenesená",J706,0)</f>
        <v>0</v>
      </c>
      <c r="BI706" s="231">
        <f>IF(N706="nulová",J706,0)</f>
        <v>0</v>
      </c>
      <c r="BJ706" s="18" t="s">
        <v>84</v>
      </c>
      <c r="BK706" s="231">
        <f>ROUND(I706*H706,2)</f>
        <v>0</v>
      </c>
      <c r="BL706" s="18" t="s">
        <v>182</v>
      </c>
      <c r="BM706" s="230" t="s">
        <v>946</v>
      </c>
    </row>
    <row r="707" s="13" customFormat="1">
      <c r="A707" s="13"/>
      <c r="B707" s="232"/>
      <c r="C707" s="233"/>
      <c r="D707" s="234" t="s">
        <v>184</v>
      </c>
      <c r="E707" s="235" t="s">
        <v>1</v>
      </c>
      <c r="F707" s="236" t="s">
        <v>947</v>
      </c>
      <c r="G707" s="233"/>
      <c r="H707" s="237">
        <v>5.096</v>
      </c>
      <c r="I707" s="238"/>
      <c r="J707" s="233"/>
      <c r="K707" s="233"/>
      <c r="L707" s="239"/>
      <c r="M707" s="240"/>
      <c r="N707" s="241"/>
      <c r="O707" s="241"/>
      <c r="P707" s="241"/>
      <c r="Q707" s="241"/>
      <c r="R707" s="241"/>
      <c r="S707" s="241"/>
      <c r="T707" s="24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3" t="s">
        <v>184</v>
      </c>
      <c r="AU707" s="243" t="s">
        <v>86</v>
      </c>
      <c r="AV707" s="13" t="s">
        <v>86</v>
      </c>
      <c r="AW707" s="13" t="s">
        <v>32</v>
      </c>
      <c r="AX707" s="13" t="s">
        <v>84</v>
      </c>
      <c r="AY707" s="243" t="s">
        <v>175</v>
      </c>
    </row>
    <row r="708" s="2" customFormat="1" ht="33" customHeight="1">
      <c r="A708" s="39"/>
      <c r="B708" s="40"/>
      <c r="C708" s="219" t="s">
        <v>948</v>
      </c>
      <c r="D708" s="219" t="s">
        <v>177</v>
      </c>
      <c r="E708" s="220" t="s">
        <v>949</v>
      </c>
      <c r="F708" s="221" t="s">
        <v>950</v>
      </c>
      <c r="G708" s="222" t="s">
        <v>192</v>
      </c>
      <c r="H708" s="223">
        <v>49.055</v>
      </c>
      <c r="I708" s="224"/>
      <c r="J708" s="225">
        <f>ROUND(I708*H708,2)</f>
        <v>0</v>
      </c>
      <c r="K708" s="221" t="s">
        <v>181</v>
      </c>
      <c r="L708" s="45"/>
      <c r="M708" s="226" t="s">
        <v>1</v>
      </c>
      <c r="N708" s="227" t="s">
        <v>41</v>
      </c>
      <c r="O708" s="92"/>
      <c r="P708" s="228">
        <f>O708*H708</f>
        <v>0</v>
      </c>
      <c r="Q708" s="228">
        <v>0</v>
      </c>
      <c r="R708" s="228">
        <f>Q708*H708</f>
        <v>0</v>
      </c>
      <c r="S708" s="228">
        <v>1.671</v>
      </c>
      <c r="T708" s="229">
        <f>S708*H708</f>
        <v>81.970905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30" t="s">
        <v>182</v>
      </c>
      <c r="AT708" s="230" t="s">
        <v>177</v>
      </c>
      <c r="AU708" s="230" t="s">
        <v>86</v>
      </c>
      <c r="AY708" s="18" t="s">
        <v>175</v>
      </c>
      <c r="BE708" s="231">
        <f>IF(N708="základní",J708,0)</f>
        <v>0</v>
      </c>
      <c r="BF708" s="231">
        <f>IF(N708="snížená",J708,0)</f>
        <v>0</v>
      </c>
      <c r="BG708" s="231">
        <f>IF(N708="zákl. přenesená",J708,0)</f>
        <v>0</v>
      </c>
      <c r="BH708" s="231">
        <f>IF(N708="sníž. přenesená",J708,0)</f>
        <v>0</v>
      </c>
      <c r="BI708" s="231">
        <f>IF(N708="nulová",J708,0)</f>
        <v>0</v>
      </c>
      <c r="BJ708" s="18" t="s">
        <v>84</v>
      </c>
      <c r="BK708" s="231">
        <f>ROUND(I708*H708,2)</f>
        <v>0</v>
      </c>
      <c r="BL708" s="18" t="s">
        <v>182</v>
      </c>
      <c r="BM708" s="230" t="s">
        <v>951</v>
      </c>
    </row>
    <row r="709" s="13" customFormat="1">
      <c r="A709" s="13"/>
      <c r="B709" s="232"/>
      <c r="C709" s="233"/>
      <c r="D709" s="234" t="s">
        <v>184</v>
      </c>
      <c r="E709" s="235" t="s">
        <v>1</v>
      </c>
      <c r="F709" s="236" t="s">
        <v>952</v>
      </c>
      <c r="G709" s="233"/>
      <c r="H709" s="237">
        <v>49.055</v>
      </c>
      <c r="I709" s="238"/>
      <c r="J709" s="233"/>
      <c r="K709" s="233"/>
      <c r="L709" s="239"/>
      <c r="M709" s="240"/>
      <c r="N709" s="241"/>
      <c r="O709" s="241"/>
      <c r="P709" s="241"/>
      <c r="Q709" s="241"/>
      <c r="R709" s="241"/>
      <c r="S709" s="241"/>
      <c r="T709" s="24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3" t="s">
        <v>184</v>
      </c>
      <c r="AU709" s="243" t="s">
        <v>86</v>
      </c>
      <c r="AV709" s="13" t="s">
        <v>86</v>
      </c>
      <c r="AW709" s="13" t="s">
        <v>32</v>
      </c>
      <c r="AX709" s="13" t="s">
        <v>84</v>
      </c>
      <c r="AY709" s="243" t="s">
        <v>175</v>
      </c>
    </row>
    <row r="710" s="2" customFormat="1" ht="16.5" customHeight="1">
      <c r="A710" s="39"/>
      <c r="B710" s="40"/>
      <c r="C710" s="219" t="s">
        <v>953</v>
      </c>
      <c r="D710" s="219" t="s">
        <v>177</v>
      </c>
      <c r="E710" s="220" t="s">
        <v>954</v>
      </c>
      <c r="F710" s="221" t="s">
        <v>955</v>
      </c>
      <c r="G710" s="222" t="s">
        <v>192</v>
      </c>
      <c r="H710" s="223">
        <v>13.032</v>
      </c>
      <c r="I710" s="224"/>
      <c r="J710" s="225">
        <f>ROUND(I710*H710,2)</f>
        <v>0</v>
      </c>
      <c r="K710" s="221" t="s">
        <v>181</v>
      </c>
      <c r="L710" s="45"/>
      <c r="M710" s="226" t="s">
        <v>1</v>
      </c>
      <c r="N710" s="227" t="s">
        <v>41</v>
      </c>
      <c r="O710" s="92"/>
      <c r="P710" s="228">
        <f>O710*H710</f>
        <v>0</v>
      </c>
      <c r="Q710" s="228">
        <v>0</v>
      </c>
      <c r="R710" s="228">
        <f>Q710*H710</f>
        <v>0</v>
      </c>
      <c r="S710" s="228">
        <v>2.4</v>
      </c>
      <c r="T710" s="229">
        <f>S710*H710</f>
        <v>31.276799999999996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30" t="s">
        <v>182</v>
      </c>
      <c r="AT710" s="230" t="s">
        <v>177</v>
      </c>
      <c r="AU710" s="230" t="s">
        <v>86</v>
      </c>
      <c r="AY710" s="18" t="s">
        <v>175</v>
      </c>
      <c r="BE710" s="231">
        <f>IF(N710="základní",J710,0)</f>
        <v>0</v>
      </c>
      <c r="BF710" s="231">
        <f>IF(N710="snížená",J710,0)</f>
        <v>0</v>
      </c>
      <c r="BG710" s="231">
        <f>IF(N710="zákl. přenesená",J710,0)</f>
        <v>0</v>
      </c>
      <c r="BH710" s="231">
        <f>IF(N710="sníž. přenesená",J710,0)</f>
        <v>0</v>
      </c>
      <c r="BI710" s="231">
        <f>IF(N710="nulová",J710,0)</f>
        <v>0</v>
      </c>
      <c r="BJ710" s="18" t="s">
        <v>84</v>
      </c>
      <c r="BK710" s="231">
        <f>ROUND(I710*H710,2)</f>
        <v>0</v>
      </c>
      <c r="BL710" s="18" t="s">
        <v>182</v>
      </c>
      <c r="BM710" s="230" t="s">
        <v>956</v>
      </c>
    </row>
    <row r="711" s="13" customFormat="1">
      <c r="A711" s="13"/>
      <c r="B711" s="232"/>
      <c r="C711" s="233"/>
      <c r="D711" s="234" t="s">
        <v>184</v>
      </c>
      <c r="E711" s="235" t="s">
        <v>1</v>
      </c>
      <c r="F711" s="236" t="s">
        <v>957</v>
      </c>
      <c r="G711" s="233"/>
      <c r="H711" s="237">
        <v>9.288</v>
      </c>
      <c r="I711" s="238"/>
      <c r="J711" s="233"/>
      <c r="K711" s="233"/>
      <c r="L711" s="239"/>
      <c r="M711" s="240"/>
      <c r="N711" s="241"/>
      <c r="O711" s="241"/>
      <c r="P711" s="241"/>
      <c r="Q711" s="241"/>
      <c r="R711" s="241"/>
      <c r="S711" s="241"/>
      <c r="T711" s="24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3" t="s">
        <v>184</v>
      </c>
      <c r="AU711" s="243" t="s">
        <v>86</v>
      </c>
      <c r="AV711" s="13" t="s">
        <v>86</v>
      </c>
      <c r="AW711" s="13" t="s">
        <v>32</v>
      </c>
      <c r="AX711" s="13" t="s">
        <v>76</v>
      </c>
      <c r="AY711" s="243" t="s">
        <v>175</v>
      </c>
    </row>
    <row r="712" s="13" customFormat="1">
      <c r="A712" s="13"/>
      <c r="B712" s="232"/>
      <c r="C712" s="233"/>
      <c r="D712" s="234" t="s">
        <v>184</v>
      </c>
      <c r="E712" s="235" t="s">
        <v>1</v>
      </c>
      <c r="F712" s="236" t="s">
        <v>958</v>
      </c>
      <c r="G712" s="233"/>
      <c r="H712" s="237">
        <v>3.744</v>
      </c>
      <c r="I712" s="238"/>
      <c r="J712" s="233"/>
      <c r="K712" s="233"/>
      <c r="L712" s="239"/>
      <c r="M712" s="240"/>
      <c r="N712" s="241"/>
      <c r="O712" s="241"/>
      <c r="P712" s="241"/>
      <c r="Q712" s="241"/>
      <c r="R712" s="241"/>
      <c r="S712" s="241"/>
      <c r="T712" s="24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3" t="s">
        <v>184</v>
      </c>
      <c r="AU712" s="243" t="s">
        <v>86</v>
      </c>
      <c r="AV712" s="13" t="s">
        <v>86</v>
      </c>
      <c r="AW712" s="13" t="s">
        <v>32</v>
      </c>
      <c r="AX712" s="13" t="s">
        <v>76</v>
      </c>
      <c r="AY712" s="243" t="s">
        <v>175</v>
      </c>
    </row>
    <row r="713" s="15" customFormat="1">
      <c r="A713" s="15"/>
      <c r="B713" s="254"/>
      <c r="C713" s="255"/>
      <c r="D713" s="234" t="s">
        <v>184</v>
      </c>
      <c r="E713" s="256" t="s">
        <v>1</v>
      </c>
      <c r="F713" s="257" t="s">
        <v>201</v>
      </c>
      <c r="G713" s="255"/>
      <c r="H713" s="258">
        <v>13.032</v>
      </c>
      <c r="I713" s="259"/>
      <c r="J713" s="255"/>
      <c r="K713" s="255"/>
      <c r="L713" s="260"/>
      <c r="M713" s="261"/>
      <c r="N713" s="262"/>
      <c r="O713" s="262"/>
      <c r="P713" s="262"/>
      <c r="Q713" s="262"/>
      <c r="R713" s="262"/>
      <c r="S713" s="262"/>
      <c r="T713" s="263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64" t="s">
        <v>184</v>
      </c>
      <c r="AU713" s="264" t="s">
        <v>86</v>
      </c>
      <c r="AV713" s="15" t="s">
        <v>182</v>
      </c>
      <c r="AW713" s="15" t="s">
        <v>32</v>
      </c>
      <c r="AX713" s="15" t="s">
        <v>84</v>
      </c>
      <c r="AY713" s="264" t="s">
        <v>175</v>
      </c>
    </row>
    <row r="714" s="2" customFormat="1" ht="24.15" customHeight="1">
      <c r="A714" s="39"/>
      <c r="B714" s="40"/>
      <c r="C714" s="219" t="s">
        <v>959</v>
      </c>
      <c r="D714" s="219" t="s">
        <v>177</v>
      </c>
      <c r="E714" s="220" t="s">
        <v>960</v>
      </c>
      <c r="F714" s="221" t="s">
        <v>961</v>
      </c>
      <c r="G714" s="222" t="s">
        <v>437</v>
      </c>
      <c r="H714" s="223">
        <v>47.58</v>
      </c>
      <c r="I714" s="224"/>
      <c r="J714" s="225">
        <f>ROUND(I714*H714,2)</f>
        <v>0</v>
      </c>
      <c r="K714" s="221" t="s">
        <v>181</v>
      </c>
      <c r="L714" s="45"/>
      <c r="M714" s="226" t="s">
        <v>1</v>
      </c>
      <c r="N714" s="227" t="s">
        <v>41</v>
      </c>
      <c r="O714" s="92"/>
      <c r="P714" s="228">
        <f>O714*H714</f>
        <v>0</v>
      </c>
      <c r="Q714" s="228">
        <v>0</v>
      </c>
      <c r="R714" s="228">
        <f>Q714*H714</f>
        <v>0</v>
      </c>
      <c r="S714" s="228">
        <v>0.070000000000000008</v>
      </c>
      <c r="T714" s="229">
        <f>S714*H714</f>
        <v>3.3306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30" t="s">
        <v>182</v>
      </c>
      <c r="AT714" s="230" t="s">
        <v>177</v>
      </c>
      <c r="AU714" s="230" t="s">
        <v>86</v>
      </c>
      <c r="AY714" s="18" t="s">
        <v>175</v>
      </c>
      <c r="BE714" s="231">
        <f>IF(N714="základní",J714,0)</f>
        <v>0</v>
      </c>
      <c r="BF714" s="231">
        <f>IF(N714="snížená",J714,0)</f>
        <v>0</v>
      </c>
      <c r="BG714" s="231">
        <f>IF(N714="zákl. přenesená",J714,0)</f>
        <v>0</v>
      </c>
      <c r="BH714" s="231">
        <f>IF(N714="sníž. přenesená",J714,0)</f>
        <v>0</v>
      </c>
      <c r="BI714" s="231">
        <f>IF(N714="nulová",J714,0)</f>
        <v>0</v>
      </c>
      <c r="BJ714" s="18" t="s">
        <v>84</v>
      </c>
      <c r="BK714" s="231">
        <f>ROUND(I714*H714,2)</f>
        <v>0</v>
      </c>
      <c r="BL714" s="18" t="s">
        <v>182</v>
      </c>
      <c r="BM714" s="230" t="s">
        <v>962</v>
      </c>
    </row>
    <row r="715" s="13" customFormat="1">
      <c r="A715" s="13"/>
      <c r="B715" s="232"/>
      <c r="C715" s="233"/>
      <c r="D715" s="234" t="s">
        <v>184</v>
      </c>
      <c r="E715" s="235" t="s">
        <v>1</v>
      </c>
      <c r="F715" s="236" t="s">
        <v>963</v>
      </c>
      <c r="G715" s="233"/>
      <c r="H715" s="237">
        <v>20.85</v>
      </c>
      <c r="I715" s="238"/>
      <c r="J715" s="233"/>
      <c r="K715" s="233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184</v>
      </c>
      <c r="AU715" s="243" t="s">
        <v>86</v>
      </c>
      <c r="AV715" s="13" t="s">
        <v>86</v>
      </c>
      <c r="AW715" s="13" t="s">
        <v>32</v>
      </c>
      <c r="AX715" s="13" t="s">
        <v>76</v>
      </c>
      <c r="AY715" s="243" t="s">
        <v>175</v>
      </c>
    </row>
    <row r="716" s="13" customFormat="1">
      <c r="A716" s="13"/>
      <c r="B716" s="232"/>
      <c r="C716" s="233"/>
      <c r="D716" s="234" t="s">
        <v>184</v>
      </c>
      <c r="E716" s="235" t="s">
        <v>1</v>
      </c>
      <c r="F716" s="236" t="s">
        <v>964</v>
      </c>
      <c r="G716" s="233"/>
      <c r="H716" s="237">
        <v>26.73</v>
      </c>
      <c r="I716" s="238"/>
      <c r="J716" s="233"/>
      <c r="K716" s="233"/>
      <c r="L716" s="239"/>
      <c r="M716" s="240"/>
      <c r="N716" s="241"/>
      <c r="O716" s="241"/>
      <c r="P716" s="241"/>
      <c r="Q716" s="241"/>
      <c r="R716" s="241"/>
      <c r="S716" s="241"/>
      <c r="T716" s="24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3" t="s">
        <v>184</v>
      </c>
      <c r="AU716" s="243" t="s">
        <v>86</v>
      </c>
      <c r="AV716" s="13" t="s">
        <v>86</v>
      </c>
      <c r="AW716" s="13" t="s">
        <v>32</v>
      </c>
      <c r="AX716" s="13" t="s">
        <v>76</v>
      </c>
      <c r="AY716" s="243" t="s">
        <v>175</v>
      </c>
    </row>
    <row r="717" s="15" customFormat="1">
      <c r="A717" s="15"/>
      <c r="B717" s="254"/>
      <c r="C717" s="255"/>
      <c r="D717" s="234" t="s">
        <v>184</v>
      </c>
      <c r="E717" s="256" t="s">
        <v>1</v>
      </c>
      <c r="F717" s="257" t="s">
        <v>201</v>
      </c>
      <c r="G717" s="255"/>
      <c r="H717" s="258">
        <v>47.58</v>
      </c>
      <c r="I717" s="259"/>
      <c r="J717" s="255"/>
      <c r="K717" s="255"/>
      <c r="L717" s="260"/>
      <c r="M717" s="261"/>
      <c r="N717" s="262"/>
      <c r="O717" s="262"/>
      <c r="P717" s="262"/>
      <c r="Q717" s="262"/>
      <c r="R717" s="262"/>
      <c r="S717" s="262"/>
      <c r="T717" s="263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T717" s="264" t="s">
        <v>184</v>
      </c>
      <c r="AU717" s="264" t="s">
        <v>86</v>
      </c>
      <c r="AV717" s="15" t="s">
        <v>182</v>
      </c>
      <c r="AW717" s="15" t="s">
        <v>32</v>
      </c>
      <c r="AX717" s="15" t="s">
        <v>84</v>
      </c>
      <c r="AY717" s="264" t="s">
        <v>175</v>
      </c>
    </row>
    <row r="718" s="2" customFormat="1" ht="16.5" customHeight="1">
      <c r="A718" s="39"/>
      <c r="B718" s="40"/>
      <c r="C718" s="219" t="s">
        <v>965</v>
      </c>
      <c r="D718" s="219" t="s">
        <v>177</v>
      </c>
      <c r="E718" s="220" t="s">
        <v>966</v>
      </c>
      <c r="F718" s="221" t="s">
        <v>967</v>
      </c>
      <c r="G718" s="222" t="s">
        <v>192</v>
      </c>
      <c r="H718" s="223">
        <v>12.01</v>
      </c>
      <c r="I718" s="224"/>
      <c r="J718" s="225">
        <f>ROUND(I718*H718,2)</f>
        <v>0</v>
      </c>
      <c r="K718" s="221" t="s">
        <v>181</v>
      </c>
      <c r="L718" s="45"/>
      <c r="M718" s="226" t="s">
        <v>1</v>
      </c>
      <c r="N718" s="227" t="s">
        <v>41</v>
      </c>
      <c r="O718" s="92"/>
      <c r="P718" s="228">
        <f>O718*H718</f>
        <v>0</v>
      </c>
      <c r="Q718" s="228">
        <v>0</v>
      </c>
      <c r="R718" s="228">
        <f>Q718*H718</f>
        <v>0</v>
      </c>
      <c r="S718" s="228">
        <v>2.4</v>
      </c>
      <c r="T718" s="229">
        <f>S718*H718</f>
        <v>28.824</v>
      </c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R718" s="230" t="s">
        <v>182</v>
      </c>
      <c r="AT718" s="230" t="s">
        <v>177</v>
      </c>
      <c r="AU718" s="230" t="s">
        <v>86</v>
      </c>
      <c r="AY718" s="18" t="s">
        <v>175</v>
      </c>
      <c r="BE718" s="231">
        <f>IF(N718="základní",J718,0)</f>
        <v>0</v>
      </c>
      <c r="BF718" s="231">
        <f>IF(N718="snížená",J718,0)</f>
        <v>0</v>
      </c>
      <c r="BG718" s="231">
        <f>IF(N718="zákl. přenesená",J718,0)</f>
        <v>0</v>
      </c>
      <c r="BH718" s="231">
        <f>IF(N718="sníž. přenesená",J718,0)</f>
        <v>0</v>
      </c>
      <c r="BI718" s="231">
        <f>IF(N718="nulová",J718,0)</f>
        <v>0</v>
      </c>
      <c r="BJ718" s="18" t="s">
        <v>84</v>
      </c>
      <c r="BK718" s="231">
        <f>ROUND(I718*H718,2)</f>
        <v>0</v>
      </c>
      <c r="BL718" s="18" t="s">
        <v>182</v>
      </c>
      <c r="BM718" s="230" t="s">
        <v>968</v>
      </c>
    </row>
    <row r="719" s="13" customFormat="1">
      <c r="A719" s="13"/>
      <c r="B719" s="232"/>
      <c r="C719" s="233"/>
      <c r="D719" s="234" t="s">
        <v>184</v>
      </c>
      <c r="E719" s="235" t="s">
        <v>1</v>
      </c>
      <c r="F719" s="236" t="s">
        <v>969</v>
      </c>
      <c r="G719" s="233"/>
      <c r="H719" s="237">
        <v>9.4</v>
      </c>
      <c r="I719" s="238"/>
      <c r="J719" s="233"/>
      <c r="K719" s="233"/>
      <c r="L719" s="239"/>
      <c r="M719" s="240"/>
      <c r="N719" s="241"/>
      <c r="O719" s="241"/>
      <c r="P719" s="241"/>
      <c r="Q719" s="241"/>
      <c r="R719" s="241"/>
      <c r="S719" s="241"/>
      <c r="T719" s="24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3" t="s">
        <v>184</v>
      </c>
      <c r="AU719" s="243" t="s">
        <v>86</v>
      </c>
      <c r="AV719" s="13" t="s">
        <v>86</v>
      </c>
      <c r="AW719" s="13" t="s">
        <v>32</v>
      </c>
      <c r="AX719" s="13" t="s">
        <v>76</v>
      </c>
      <c r="AY719" s="243" t="s">
        <v>175</v>
      </c>
    </row>
    <row r="720" s="13" customFormat="1">
      <c r="A720" s="13"/>
      <c r="B720" s="232"/>
      <c r="C720" s="233"/>
      <c r="D720" s="234" t="s">
        <v>184</v>
      </c>
      <c r="E720" s="235" t="s">
        <v>1</v>
      </c>
      <c r="F720" s="236" t="s">
        <v>970</v>
      </c>
      <c r="G720" s="233"/>
      <c r="H720" s="237">
        <v>0.87</v>
      </c>
      <c r="I720" s="238"/>
      <c r="J720" s="233"/>
      <c r="K720" s="233"/>
      <c r="L720" s="239"/>
      <c r="M720" s="240"/>
      <c r="N720" s="241"/>
      <c r="O720" s="241"/>
      <c r="P720" s="241"/>
      <c r="Q720" s="241"/>
      <c r="R720" s="241"/>
      <c r="S720" s="241"/>
      <c r="T720" s="24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3" t="s">
        <v>184</v>
      </c>
      <c r="AU720" s="243" t="s">
        <v>86</v>
      </c>
      <c r="AV720" s="13" t="s">
        <v>86</v>
      </c>
      <c r="AW720" s="13" t="s">
        <v>32</v>
      </c>
      <c r="AX720" s="13" t="s">
        <v>76</v>
      </c>
      <c r="AY720" s="243" t="s">
        <v>175</v>
      </c>
    </row>
    <row r="721" s="13" customFormat="1">
      <c r="A721" s="13"/>
      <c r="B721" s="232"/>
      <c r="C721" s="233"/>
      <c r="D721" s="234" t="s">
        <v>184</v>
      </c>
      <c r="E721" s="235" t="s">
        <v>1</v>
      </c>
      <c r="F721" s="236" t="s">
        <v>971</v>
      </c>
      <c r="G721" s="233"/>
      <c r="H721" s="237">
        <v>0.87</v>
      </c>
      <c r="I721" s="238"/>
      <c r="J721" s="233"/>
      <c r="K721" s="233"/>
      <c r="L721" s="239"/>
      <c r="M721" s="240"/>
      <c r="N721" s="241"/>
      <c r="O721" s="241"/>
      <c r="P721" s="241"/>
      <c r="Q721" s="241"/>
      <c r="R721" s="241"/>
      <c r="S721" s="241"/>
      <c r="T721" s="24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3" t="s">
        <v>184</v>
      </c>
      <c r="AU721" s="243" t="s">
        <v>86</v>
      </c>
      <c r="AV721" s="13" t="s">
        <v>86</v>
      </c>
      <c r="AW721" s="13" t="s">
        <v>32</v>
      </c>
      <c r="AX721" s="13" t="s">
        <v>76</v>
      </c>
      <c r="AY721" s="243" t="s">
        <v>175</v>
      </c>
    </row>
    <row r="722" s="13" customFormat="1">
      <c r="A722" s="13"/>
      <c r="B722" s="232"/>
      <c r="C722" s="233"/>
      <c r="D722" s="234" t="s">
        <v>184</v>
      </c>
      <c r="E722" s="235" t="s">
        <v>1</v>
      </c>
      <c r="F722" s="236" t="s">
        <v>972</v>
      </c>
      <c r="G722" s="233"/>
      <c r="H722" s="237">
        <v>0.87</v>
      </c>
      <c r="I722" s="238"/>
      <c r="J722" s="233"/>
      <c r="K722" s="233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184</v>
      </c>
      <c r="AU722" s="243" t="s">
        <v>86</v>
      </c>
      <c r="AV722" s="13" t="s">
        <v>86</v>
      </c>
      <c r="AW722" s="13" t="s">
        <v>32</v>
      </c>
      <c r="AX722" s="13" t="s">
        <v>76</v>
      </c>
      <c r="AY722" s="243" t="s">
        <v>175</v>
      </c>
    </row>
    <row r="723" s="15" customFormat="1">
      <c r="A723" s="15"/>
      <c r="B723" s="254"/>
      <c r="C723" s="255"/>
      <c r="D723" s="234" t="s">
        <v>184</v>
      </c>
      <c r="E723" s="256" t="s">
        <v>1</v>
      </c>
      <c r="F723" s="257" t="s">
        <v>201</v>
      </c>
      <c r="G723" s="255"/>
      <c r="H723" s="258">
        <v>12.009999999999998</v>
      </c>
      <c r="I723" s="259"/>
      <c r="J723" s="255"/>
      <c r="K723" s="255"/>
      <c r="L723" s="260"/>
      <c r="M723" s="261"/>
      <c r="N723" s="262"/>
      <c r="O723" s="262"/>
      <c r="P723" s="262"/>
      <c r="Q723" s="262"/>
      <c r="R723" s="262"/>
      <c r="S723" s="262"/>
      <c r="T723" s="263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64" t="s">
        <v>184</v>
      </c>
      <c r="AU723" s="264" t="s">
        <v>86</v>
      </c>
      <c r="AV723" s="15" t="s">
        <v>182</v>
      </c>
      <c r="AW723" s="15" t="s">
        <v>32</v>
      </c>
      <c r="AX723" s="15" t="s">
        <v>84</v>
      </c>
      <c r="AY723" s="264" t="s">
        <v>175</v>
      </c>
    </row>
    <row r="724" s="2" customFormat="1" ht="24.15" customHeight="1">
      <c r="A724" s="39"/>
      <c r="B724" s="40"/>
      <c r="C724" s="219" t="s">
        <v>973</v>
      </c>
      <c r="D724" s="219" t="s">
        <v>177</v>
      </c>
      <c r="E724" s="220" t="s">
        <v>974</v>
      </c>
      <c r="F724" s="221" t="s">
        <v>975</v>
      </c>
      <c r="G724" s="222" t="s">
        <v>180</v>
      </c>
      <c r="H724" s="223">
        <v>4.203</v>
      </c>
      <c r="I724" s="224"/>
      <c r="J724" s="225">
        <f>ROUND(I724*H724,2)</f>
        <v>0</v>
      </c>
      <c r="K724" s="221" t="s">
        <v>181</v>
      </c>
      <c r="L724" s="45"/>
      <c r="M724" s="226" t="s">
        <v>1</v>
      </c>
      <c r="N724" s="227" t="s">
        <v>41</v>
      </c>
      <c r="O724" s="92"/>
      <c r="P724" s="228">
        <f>O724*H724</f>
        <v>0</v>
      </c>
      <c r="Q724" s="228">
        <v>0</v>
      </c>
      <c r="R724" s="228">
        <f>Q724*H724</f>
        <v>0</v>
      </c>
      <c r="S724" s="228">
        <v>0.35999999999999996</v>
      </c>
      <c r="T724" s="229">
        <f>S724*H724</f>
        <v>1.51308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30" t="s">
        <v>182</v>
      </c>
      <c r="AT724" s="230" t="s">
        <v>177</v>
      </c>
      <c r="AU724" s="230" t="s">
        <v>86</v>
      </c>
      <c r="AY724" s="18" t="s">
        <v>175</v>
      </c>
      <c r="BE724" s="231">
        <f>IF(N724="základní",J724,0)</f>
        <v>0</v>
      </c>
      <c r="BF724" s="231">
        <f>IF(N724="snížená",J724,0)</f>
        <v>0</v>
      </c>
      <c r="BG724" s="231">
        <f>IF(N724="zákl. přenesená",J724,0)</f>
        <v>0</v>
      </c>
      <c r="BH724" s="231">
        <f>IF(N724="sníž. přenesená",J724,0)</f>
        <v>0</v>
      </c>
      <c r="BI724" s="231">
        <f>IF(N724="nulová",J724,0)</f>
        <v>0</v>
      </c>
      <c r="BJ724" s="18" t="s">
        <v>84</v>
      </c>
      <c r="BK724" s="231">
        <f>ROUND(I724*H724,2)</f>
        <v>0</v>
      </c>
      <c r="BL724" s="18" t="s">
        <v>182</v>
      </c>
      <c r="BM724" s="230" t="s">
        <v>976</v>
      </c>
    </row>
    <row r="725" s="13" customFormat="1">
      <c r="A725" s="13"/>
      <c r="B725" s="232"/>
      <c r="C725" s="233"/>
      <c r="D725" s="234" t="s">
        <v>184</v>
      </c>
      <c r="E725" s="235" t="s">
        <v>1</v>
      </c>
      <c r="F725" s="236" t="s">
        <v>977</v>
      </c>
      <c r="G725" s="233"/>
      <c r="H725" s="237">
        <v>1.773</v>
      </c>
      <c r="I725" s="238"/>
      <c r="J725" s="233"/>
      <c r="K725" s="233"/>
      <c r="L725" s="239"/>
      <c r="M725" s="240"/>
      <c r="N725" s="241"/>
      <c r="O725" s="241"/>
      <c r="P725" s="241"/>
      <c r="Q725" s="241"/>
      <c r="R725" s="241"/>
      <c r="S725" s="241"/>
      <c r="T725" s="242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43" t="s">
        <v>184</v>
      </c>
      <c r="AU725" s="243" t="s">
        <v>86</v>
      </c>
      <c r="AV725" s="13" t="s">
        <v>86</v>
      </c>
      <c r="AW725" s="13" t="s">
        <v>32</v>
      </c>
      <c r="AX725" s="13" t="s">
        <v>76</v>
      </c>
      <c r="AY725" s="243" t="s">
        <v>175</v>
      </c>
    </row>
    <row r="726" s="13" customFormat="1">
      <c r="A726" s="13"/>
      <c r="B726" s="232"/>
      <c r="C726" s="233"/>
      <c r="D726" s="234" t="s">
        <v>184</v>
      </c>
      <c r="E726" s="235" t="s">
        <v>1</v>
      </c>
      <c r="F726" s="236" t="s">
        <v>978</v>
      </c>
      <c r="G726" s="233"/>
      <c r="H726" s="237">
        <v>2.43</v>
      </c>
      <c r="I726" s="238"/>
      <c r="J726" s="233"/>
      <c r="K726" s="233"/>
      <c r="L726" s="239"/>
      <c r="M726" s="240"/>
      <c r="N726" s="241"/>
      <c r="O726" s="241"/>
      <c r="P726" s="241"/>
      <c r="Q726" s="241"/>
      <c r="R726" s="241"/>
      <c r="S726" s="241"/>
      <c r="T726" s="24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3" t="s">
        <v>184</v>
      </c>
      <c r="AU726" s="243" t="s">
        <v>86</v>
      </c>
      <c r="AV726" s="13" t="s">
        <v>86</v>
      </c>
      <c r="AW726" s="13" t="s">
        <v>32</v>
      </c>
      <c r="AX726" s="13" t="s">
        <v>76</v>
      </c>
      <c r="AY726" s="243" t="s">
        <v>175</v>
      </c>
    </row>
    <row r="727" s="15" customFormat="1">
      <c r="A727" s="15"/>
      <c r="B727" s="254"/>
      <c r="C727" s="255"/>
      <c r="D727" s="234" t="s">
        <v>184</v>
      </c>
      <c r="E727" s="256" t="s">
        <v>1</v>
      </c>
      <c r="F727" s="257" t="s">
        <v>201</v>
      </c>
      <c r="G727" s="255"/>
      <c r="H727" s="258">
        <v>4.203</v>
      </c>
      <c r="I727" s="259"/>
      <c r="J727" s="255"/>
      <c r="K727" s="255"/>
      <c r="L727" s="260"/>
      <c r="M727" s="261"/>
      <c r="N727" s="262"/>
      <c r="O727" s="262"/>
      <c r="P727" s="262"/>
      <c r="Q727" s="262"/>
      <c r="R727" s="262"/>
      <c r="S727" s="262"/>
      <c r="T727" s="263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64" t="s">
        <v>184</v>
      </c>
      <c r="AU727" s="264" t="s">
        <v>86</v>
      </c>
      <c r="AV727" s="15" t="s">
        <v>182</v>
      </c>
      <c r="AW727" s="15" t="s">
        <v>32</v>
      </c>
      <c r="AX727" s="15" t="s">
        <v>84</v>
      </c>
      <c r="AY727" s="264" t="s">
        <v>175</v>
      </c>
    </row>
    <row r="728" s="2" customFormat="1" ht="33" customHeight="1">
      <c r="A728" s="39"/>
      <c r="B728" s="40"/>
      <c r="C728" s="219" t="s">
        <v>979</v>
      </c>
      <c r="D728" s="219" t="s">
        <v>177</v>
      </c>
      <c r="E728" s="220" t="s">
        <v>980</v>
      </c>
      <c r="F728" s="221" t="s">
        <v>981</v>
      </c>
      <c r="G728" s="222" t="s">
        <v>192</v>
      </c>
      <c r="H728" s="223">
        <v>122.351</v>
      </c>
      <c r="I728" s="224"/>
      <c r="J728" s="225">
        <f>ROUND(I728*H728,2)</f>
        <v>0</v>
      </c>
      <c r="K728" s="221" t="s">
        <v>181</v>
      </c>
      <c r="L728" s="45"/>
      <c r="M728" s="226" t="s">
        <v>1</v>
      </c>
      <c r="N728" s="227" t="s">
        <v>41</v>
      </c>
      <c r="O728" s="92"/>
      <c r="P728" s="228">
        <f>O728*H728</f>
        <v>0</v>
      </c>
      <c r="Q728" s="228">
        <v>0</v>
      </c>
      <c r="R728" s="228">
        <f>Q728*H728</f>
        <v>0</v>
      </c>
      <c r="S728" s="228">
        <v>2.2</v>
      </c>
      <c r="T728" s="229">
        <f>S728*H728</f>
        <v>269.17220000000004</v>
      </c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R728" s="230" t="s">
        <v>182</v>
      </c>
      <c r="AT728" s="230" t="s">
        <v>177</v>
      </c>
      <c r="AU728" s="230" t="s">
        <v>86</v>
      </c>
      <c r="AY728" s="18" t="s">
        <v>175</v>
      </c>
      <c r="BE728" s="231">
        <f>IF(N728="základní",J728,0)</f>
        <v>0</v>
      </c>
      <c r="BF728" s="231">
        <f>IF(N728="snížená",J728,0)</f>
        <v>0</v>
      </c>
      <c r="BG728" s="231">
        <f>IF(N728="zákl. přenesená",J728,0)</f>
        <v>0</v>
      </c>
      <c r="BH728" s="231">
        <f>IF(N728="sníž. přenesená",J728,0)</f>
        <v>0</v>
      </c>
      <c r="BI728" s="231">
        <f>IF(N728="nulová",J728,0)</f>
        <v>0</v>
      </c>
      <c r="BJ728" s="18" t="s">
        <v>84</v>
      </c>
      <c r="BK728" s="231">
        <f>ROUND(I728*H728,2)</f>
        <v>0</v>
      </c>
      <c r="BL728" s="18" t="s">
        <v>182</v>
      </c>
      <c r="BM728" s="230" t="s">
        <v>982</v>
      </c>
    </row>
    <row r="729" s="14" customFormat="1">
      <c r="A729" s="14"/>
      <c r="B729" s="244"/>
      <c r="C729" s="245"/>
      <c r="D729" s="234" t="s">
        <v>184</v>
      </c>
      <c r="E729" s="246" t="s">
        <v>1</v>
      </c>
      <c r="F729" s="247" t="s">
        <v>983</v>
      </c>
      <c r="G729" s="245"/>
      <c r="H729" s="246" t="s">
        <v>1</v>
      </c>
      <c r="I729" s="248"/>
      <c r="J729" s="245"/>
      <c r="K729" s="245"/>
      <c r="L729" s="249"/>
      <c r="M729" s="250"/>
      <c r="N729" s="251"/>
      <c r="O729" s="251"/>
      <c r="P729" s="251"/>
      <c r="Q729" s="251"/>
      <c r="R729" s="251"/>
      <c r="S729" s="251"/>
      <c r="T729" s="252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3" t="s">
        <v>184</v>
      </c>
      <c r="AU729" s="253" t="s">
        <v>86</v>
      </c>
      <c r="AV729" s="14" t="s">
        <v>84</v>
      </c>
      <c r="AW729" s="14" t="s">
        <v>32</v>
      </c>
      <c r="AX729" s="14" t="s">
        <v>76</v>
      </c>
      <c r="AY729" s="253" t="s">
        <v>175</v>
      </c>
    </row>
    <row r="730" s="13" customFormat="1">
      <c r="A730" s="13"/>
      <c r="B730" s="232"/>
      <c r="C730" s="233"/>
      <c r="D730" s="234" t="s">
        <v>184</v>
      </c>
      <c r="E730" s="235" t="s">
        <v>1</v>
      </c>
      <c r="F730" s="236" t="s">
        <v>984</v>
      </c>
      <c r="G730" s="233"/>
      <c r="H730" s="237">
        <v>73.984</v>
      </c>
      <c r="I730" s="238"/>
      <c r="J730" s="233"/>
      <c r="K730" s="233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184</v>
      </c>
      <c r="AU730" s="243" t="s">
        <v>86</v>
      </c>
      <c r="AV730" s="13" t="s">
        <v>86</v>
      </c>
      <c r="AW730" s="13" t="s">
        <v>32</v>
      </c>
      <c r="AX730" s="13" t="s">
        <v>76</v>
      </c>
      <c r="AY730" s="243" t="s">
        <v>175</v>
      </c>
    </row>
    <row r="731" s="16" customFormat="1">
      <c r="A731" s="16"/>
      <c r="B731" s="279"/>
      <c r="C731" s="280"/>
      <c r="D731" s="234" t="s">
        <v>184</v>
      </c>
      <c r="E731" s="281" t="s">
        <v>1</v>
      </c>
      <c r="F731" s="282" t="s">
        <v>356</v>
      </c>
      <c r="G731" s="280"/>
      <c r="H731" s="283">
        <v>73.984</v>
      </c>
      <c r="I731" s="284"/>
      <c r="J731" s="280"/>
      <c r="K731" s="280"/>
      <c r="L731" s="285"/>
      <c r="M731" s="286"/>
      <c r="N731" s="287"/>
      <c r="O731" s="287"/>
      <c r="P731" s="287"/>
      <c r="Q731" s="287"/>
      <c r="R731" s="287"/>
      <c r="S731" s="287"/>
      <c r="T731" s="288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T731" s="289" t="s">
        <v>184</v>
      </c>
      <c r="AU731" s="289" t="s">
        <v>86</v>
      </c>
      <c r="AV731" s="16" t="s">
        <v>189</v>
      </c>
      <c r="AW731" s="16" t="s">
        <v>32</v>
      </c>
      <c r="AX731" s="16" t="s">
        <v>76</v>
      </c>
      <c r="AY731" s="289" t="s">
        <v>175</v>
      </c>
    </row>
    <row r="732" s="14" customFormat="1">
      <c r="A732" s="14"/>
      <c r="B732" s="244"/>
      <c r="C732" s="245"/>
      <c r="D732" s="234" t="s">
        <v>184</v>
      </c>
      <c r="E732" s="246" t="s">
        <v>1</v>
      </c>
      <c r="F732" s="247" t="s">
        <v>985</v>
      </c>
      <c r="G732" s="245"/>
      <c r="H732" s="246" t="s">
        <v>1</v>
      </c>
      <c r="I732" s="248"/>
      <c r="J732" s="245"/>
      <c r="K732" s="245"/>
      <c r="L732" s="249"/>
      <c r="M732" s="250"/>
      <c r="N732" s="251"/>
      <c r="O732" s="251"/>
      <c r="P732" s="251"/>
      <c r="Q732" s="251"/>
      <c r="R732" s="251"/>
      <c r="S732" s="251"/>
      <c r="T732" s="252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3" t="s">
        <v>184</v>
      </c>
      <c r="AU732" s="253" t="s">
        <v>86</v>
      </c>
      <c r="AV732" s="14" t="s">
        <v>84</v>
      </c>
      <c r="AW732" s="14" t="s">
        <v>32</v>
      </c>
      <c r="AX732" s="14" t="s">
        <v>76</v>
      </c>
      <c r="AY732" s="253" t="s">
        <v>175</v>
      </c>
    </row>
    <row r="733" s="13" customFormat="1">
      <c r="A733" s="13"/>
      <c r="B733" s="232"/>
      <c r="C733" s="233"/>
      <c r="D733" s="234" t="s">
        <v>184</v>
      </c>
      <c r="E733" s="235" t="s">
        <v>1</v>
      </c>
      <c r="F733" s="236" t="s">
        <v>986</v>
      </c>
      <c r="G733" s="233"/>
      <c r="H733" s="237">
        <v>12.615</v>
      </c>
      <c r="I733" s="238"/>
      <c r="J733" s="233"/>
      <c r="K733" s="233"/>
      <c r="L733" s="239"/>
      <c r="M733" s="240"/>
      <c r="N733" s="241"/>
      <c r="O733" s="241"/>
      <c r="P733" s="241"/>
      <c r="Q733" s="241"/>
      <c r="R733" s="241"/>
      <c r="S733" s="241"/>
      <c r="T733" s="24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3" t="s">
        <v>184</v>
      </c>
      <c r="AU733" s="243" t="s">
        <v>86</v>
      </c>
      <c r="AV733" s="13" t="s">
        <v>86</v>
      </c>
      <c r="AW733" s="13" t="s">
        <v>32</v>
      </c>
      <c r="AX733" s="13" t="s">
        <v>76</v>
      </c>
      <c r="AY733" s="243" t="s">
        <v>175</v>
      </c>
    </row>
    <row r="734" s="13" customFormat="1">
      <c r="A734" s="13"/>
      <c r="B734" s="232"/>
      <c r="C734" s="233"/>
      <c r="D734" s="234" t="s">
        <v>184</v>
      </c>
      <c r="E734" s="235" t="s">
        <v>1</v>
      </c>
      <c r="F734" s="236" t="s">
        <v>987</v>
      </c>
      <c r="G734" s="233"/>
      <c r="H734" s="237">
        <v>3.03</v>
      </c>
      <c r="I734" s="238"/>
      <c r="J734" s="233"/>
      <c r="K734" s="233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184</v>
      </c>
      <c r="AU734" s="243" t="s">
        <v>86</v>
      </c>
      <c r="AV734" s="13" t="s">
        <v>86</v>
      </c>
      <c r="AW734" s="13" t="s">
        <v>32</v>
      </c>
      <c r="AX734" s="13" t="s">
        <v>76</v>
      </c>
      <c r="AY734" s="243" t="s">
        <v>175</v>
      </c>
    </row>
    <row r="735" s="16" customFormat="1">
      <c r="A735" s="16"/>
      <c r="B735" s="279"/>
      <c r="C735" s="280"/>
      <c r="D735" s="234" t="s">
        <v>184</v>
      </c>
      <c r="E735" s="281" t="s">
        <v>1</v>
      </c>
      <c r="F735" s="282" t="s">
        <v>356</v>
      </c>
      <c r="G735" s="280"/>
      <c r="H735" s="283">
        <v>15.645</v>
      </c>
      <c r="I735" s="284"/>
      <c r="J735" s="280"/>
      <c r="K735" s="280"/>
      <c r="L735" s="285"/>
      <c r="M735" s="286"/>
      <c r="N735" s="287"/>
      <c r="O735" s="287"/>
      <c r="P735" s="287"/>
      <c r="Q735" s="287"/>
      <c r="R735" s="287"/>
      <c r="S735" s="287"/>
      <c r="T735" s="288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T735" s="289" t="s">
        <v>184</v>
      </c>
      <c r="AU735" s="289" t="s">
        <v>86</v>
      </c>
      <c r="AV735" s="16" t="s">
        <v>189</v>
      </c>
      <c r="AW735" s="16" t="s">
        <v>32</v>
      </c>
      <c r="AX735" s="16" t="s">
        <v>76</v>
      </c>
      <c r="AY735" s="289" t="s">
        <v>175</v>
      </c>
    </row>
    <row r="736" s="14" customFormat="1">
      <c r="A736" s="14"/>
      <c r="B736" s="244"/>
      <c r="C736" s="245"/>
      <c r="D736" s="234" t="s">
        <v>184</v>
      </c>
      <c r="E736" s="246" t="s">
        <v>1</v>
      </c>
      <c r="F736" s="247" t="s">
        <v>988</v>
      </c>
      <c r="G736" s="245"/>
      <c r="H736" s="246" t="s">
        <v>1</v>
      </c>
      <c r="I736" s="248"/>
      <c r="J736" s="245"/>
      <c r="K736" s="245"/>
      <c r="L736" s="249"/>
      <c r="M736" s="250"/>
      <c r="N736" s="251"/>
      <c r="O736" s="251"/>
      <c r="P736" s="251"/>
      <c r="Q736" s="251"/>
      <c r="R736" s="251"/>
      <c r="S736" s="251"/>
      <c r="T736" s="252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3" t="s">
        <v>184</v>
      </c>
      <c r="AU736" s="253" t="s">
        <v>86</v>
      </c>
      <c r="AV736" s="14" t="s">
        <v>84</v>
      </c>
      <c r="AW736" s="14" t="s">
        <v>32</v>
      </c>
      <c r="AX736" s="14" t="s">
        <v>76</v>
      </c>
      <c r="AY736" s="253" t="s">
        <v>175</v>
      </c>
    </row>
    <row r="737" s="13" customFormat="1">
      <c r="A737" s="13"/>
      <c r="B737" s="232"/>
      <c r="C737" s="233"/>
      <c r="D737" s="234" t="s">
        <v>184</v>
      </c>
      <c r="E737" s="235" t="s">
        <v>1</v>
      </c>
      <c r="F737" s="236" t="s">
        <v>989</v>
      </c>
      <c r="G737" s="233"/>
      <c r="H737" s="237">
        <v>3.786</v>
      </c>
      <c r="I737" s="238"/>
      <c r="J737" s="233"/>
      <c r="K737" s="233"/>
      <c r="L737" s="239"/>
      <c r="M737" s="240"/>
      <c r="N737" s="241"/>
      <c r="O737" s="241"/>
      <c r="P737" s="241"/>
      <c r="Q737" s="241"/>
      <c r="R737" s="241"/>
      <c r="S737" s="241"/>
      <c r="T737" s="24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3" t="s">
        <v>184</v>
      </c>
      <c r="AU737" s="243" t="s">
        <v>86</v>
      </c>
      <c r="AV737" s="13" t="s">
        <v>86</v>
      </c>
      <c r="AW737" s="13" t="s">
        <v>32</v>
      </c>
      <c r="AX737" s="13" t="s">
        <v>76</v>
      </c>
      <c r="AY737" s="243" t="s">
        <v>175</v>
      </c>
    </row>
    <row r="738" s="13" customFormat="1">
      <c r="A738" s="13"/>
      <c r="B738" s="232"/>
      <c r="C738" s="233"/>
      <c r="D738" s="234" t="s">
        <v>184</v>
      </c>
      <c r="E738" s="235" t="s">
        <v>1</v>
      </c>
      <c r="F738" s="236" t="s">
        <v>990</v>
      </c>
      <c r="G738" s="233"/>
      <c r="H738" s="237">
        <v>9.639</v>
      </c>
      <c r="I738" s="238"/>
      <c r="J738" s="233"/>
      <c r="K738" s="233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184</v>
      </c>
      <c r="AU738" s="243" t="s">
        <v>86</v>
      </c>
      <c r="AV738" s="13" t="s">
        <v>86</v>
      </c>
      <c r="AW738" s="13" t="s">
        <v>32</v>
      </c>
      <c r="AX738" s="13" t="s">
        <v>76</v>
      </c>
      <c r="AY738" s="243" t="s">
        <v>175</v>
      </c>
    </row>
    <row r="739" s="16" customFormat="1">
      <c r="A739" s="16"/>
      <c r="B739" s="279"/>
      <c r="C739" s="280"/>
      <c r="D739" s="234" t="s">
        <v>184</v>
      </c>
      <c r="E739" s="281" t="s">
        <v>1</v>
      </c>
      <c r="F739" s="282" t="s">
        <v>356</v>
      </c>
      <c r="G739" s="280"/>
      <c r="H739" s="283">
        <v>13.424999999999998</v>
      </c>
      <c r="I739" s="284"/>
      <c r="J739" s="280"/>
      <c r="K739" s="280"/>
      <c r="L739" s="285"/>
      <c r="M739" s="286"/>
      <c r="N739" s="287"/>
      <c r="O739" s="287"/>
      <c r="P739" s="287"/>
      <c r="Q739" s="287"/>
      <c r="R739" s="287"/>
      <c r="S739" s="287"/>
      <c r="T739" s="288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T739" s="289" t="s">
        <v>184</v>
      </c>
      <c r="AU739" s="289" t="s">
        <v>86</v>
      </c>
      <c r="AV739" s="16" t="s">
        <v>189</v>
      </c>
      <c r="AW739" s="16" t="s">
        <v>32</v>
      </c>
      <c r="AX739" s="16" t="s">
        <v>76</v>
      </c>
      <c r="AY739" s="289" t="s">
        <v>175</v>
      </c>
    </row>
    <row r="740" s="13" customFormat="1">
      <c r="A740" s="13"/>
      <c r="B740" s="232"/>
      <c r="C740" s="233"/>
      <c r="D740" s="234" t="s">
        <v>184</v>
      </c>
      <c r="E740" s="235" t="s">
        <v>1</v>
      </c>
      <c r="F740" s="236" t="s">
        <v>991</v>
      </c>
      <c r="G740" s="233"/>
      <c r="H740" s="237">
        <v>9.981</v>
      </c>
      <c r="I740" s="238"/>
      <c r="J740" s="233"/>
      <c r="K740" s="233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184</v>
      </c>
      <c r="AU740" s="243" t="s">
        <v>86</v>
      </c>
      <c r="AV740" s="13" t="s">
        <v>86</v>
      </c>
      <c r="AW740" s="13" t="s">
        <v>32</v>
      </c>
      <c r="AX740" s="13" t="s">
        <v>76</v>
      </c>
      <c r="AY740" s="243" t="s">
        <v>175</v>
      </c>
    </row>
    <row r="741" s="13" customFormat="1">
      <c r="A741" s="13"/>
      <c r="B741" s="232"/>
      <c r="C741" s="233"/>
      <c r="D741" s="234" t="s">
        <v>184</v>
      </c>
      <c r="E741" s="235" t="s">
        <v>1</v>
      </c>
      <c r="F741" s="236" t="s">
        <v>992</v>
      </c>
      <c r="G741" s="233"/>
      <c r="H741" s="237">
        <v>3.702</v>
      </c>
      <c r="I741" s="238"/>
      <c r="J741" s="233"/>
      <c r="K741" s="233"/>
      <c r="L741" s="239"/>
      <c r="M741" s="240"/>
      <c r="N741" s="241"/>
      <c r="O741" s="241"/>
      <c r="P741" s="241"/>
      <c r="Q741" s="241"/>
      <c r="R741" s="241"/>
      <c r="S741" s="241"/>
      <c r="T741" s="24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43" t="s">
        <v>184</v>
      </c>
      <c r="AU741" s="243" t="s">
        <v>86</v>
      </c>
      <c r="AV741" s="13" t="s">
        <v>86</v>
      </c>
      <c r="AW741" s="13" t="s">
        <v>32</v>
      </c>
      <c r="AX741" s="13" t="s">
        <v>76</v>
      </c>
      <c r="AY741" s="243" t="s">
        <v>175</v>
      </c>
    </row>
    <row r="742" s="16" customFormat="1">
      <c r="A742" s="16"/>
      <c r="B742" s="279"/>
      <c r="C742" s="280"/>
      <c r="D742" s="234" t="s">
        <v>184</v>
      </c>
      <c r="E742" s="281" t="s">
        <v>1</v>
      </c>
      <c r="F742" s="282" t="s">
        <v>356</v>
      </c>
      <c r="G742" s="280"/>
      <c r="H742" s="283">
        <v>13.683</v>
      </c>
      <c r="I742" s="284"/>
      <c r="J742" s="280"/>
      <c r="K742" s="280"/>
      <c r="L742" s="285"/>
      <c r="M742" s="286"/>
      <c r="N742" s="287"/>
      <c r="O742" s="287"/>
      <c r="P742" s="287"/>
      <c r="Q742" s="287"/>
      <c r="R742" s="287"/>
      <c r="S742" s="287"/>
      <c r="T742" s="288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T742" s="289" t="s">
        <v>184</v>
      </c>
      <c r="AU742" s="289" t="s">
        <v>86</v>
      </c>
      <c r="AV742" s="16" t="s">
        <v>189</v>
      </c>
      <c r="AW742" s="16" t="s">
        <v>32</v>
      </c>
      <c r="AX742" s="16" t="s">
        <v>76</v>
      </c>
      <c r="AY742" s="289" t="s">
        <v>175</v>
      </c>
    </row>
    <row r="743" s="13" customFormat="1">
      <c r="A743" s="13"/>
      <c r="B743" s="232"/>
      <c r="C743" s="233"/>
      <c r="D743" s="234" t="s">
        <v>184</v>
      </c>
      <c r="E743" s="235" t="s">
        <v>1</v>
      </c>
      <c r="F743" s="236" t="s">
        <v>993</v>
      </c>
      <c r="G743" s="233"/>
      <c r="H743" s="237">
        <v>2.579</v>
      </c>
      <c r="I743" s="238"/>
      <c r="J743" s="233"/>
      <c r="K743" s="233"/>
      <c r="L743" s="239"/>
      <c r="M743" s="240"/>
      <c r="N743" s="241"/>
      <c r="O743" s="241"/>
      <c r="P743" s="241"/>
      <c r="Q743" s="241"/>
      <c r="R743" s="241"/>
      <c r="S743" s="241"/>
      <c r="T743" s="24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3" t="s">
        <v>184</v>
      </c>
      <c r="AU743" s="243" t="s">
        <v>86</v>
      </c>
      <c r="AV743" s="13" t="s">
        <v>86</v>
      </c>
      <c r="AW743" s="13" t="s">
        <v>32</v>
      </c>
      <c r="AX743" s="13" t="s">
        <v>76</v>
      </c>
      <c r="AY743" s="243" t="s">
        <v>175</v>
      </c>
    </row>
    <row r="744" s="13" customFormat="1">
      <c r="A744" s="13"/>
      <c r="B744" s="232"/>
      <c r="C744" s="233"/>
      <c r="D744" s="234" t="s">
        <v>184</v>
      </c>
      <c r="E744" s="235" t="s">
        <v>1</v>
      </c>
      <c r="F744" s="236" t="s">
        <v>994</v>
      </c>
      <c r="G744" s="233"/>
      <c r="H744" s="237">
        <v>3.035</v>
      </c>
      <c r="I744" s="238"/>
      <c r="J744" s="233"/>
      <c r="K744" s="233"/>
      <c r="L744" s="239"/>
      <c r="M744" s="240"/>
      <c r="N744" s="241"/>
      <c r="O744" s="241"/>
      <c r="P744" s="241"/>
      <c r="Q744" s="241"/>
      <c r="R744" s="241"/>
      <c r="S744" s="241"/>
      <c r="T744" s="24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3" t="s">
        <v>184</v>
      </c>
      <c r="AU744" s="243" t="s">
        <v>86</v>
      </c>
      <c r="AV744" s="13" t="s">
        <v>86</v>
      </c>
      <c r="AW744" s="13" t="s">
        <v>32</v>
      </c>
      <c r="AX744" s="13" t="s">
        <v>76</v>
      </c>
      <c r="AY744" s="243" t="s">
        <v>175</v>
      </c>
    </row>
    <row r="745" s="16" customFormat="1">
      <c r="A745" s="16"/>
      <c r="B745" s="279"/>
      <c r="C745" s="280"/>
      <c r="D745" s="234" t="s">
        <v>184</v>
      </c>
      <c r="E745" s="281" t="s">
        <v>1</v>
      </c>
      <c r="F745" s="282" t="s">
        <v>356</v>
      </c>
      <c r="G745" s="280"/>
      <c r="H745" s="283">
        <v>5.6140000000000008</v>
      </c>
      <c r="I745" s="284"/>
      <c r="J745" s="280"/>
      <c r="K745" s="280"/>
      <c r="L745" s="285"/>
      <c r="M745" s="286"/>
      <c r="N745" s="287"/>
      <c r="O745" s="287"/>
      <c r="P745" s="287"/>
      <c r="Q745" s="287"/>
      <c r="R745" s="287"/>
      <c r="S745" s="287"/>
      <c r="T745" s="288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T745" s="289" t="s">
        <v>184</v>
      </c>
      <c r="AU745" s="289" t="s">
        <v>86</v>
      </c>
      <c r="AV745" s="16" t="s">
        <v>189</v>
      </c>
      <c r="AW745" s="16" t="s">
        <v>32</v>
      </c>
      <c r="AX745" s="16" t="s">
        <v>76</v>
      </c>
      <c r="AY745" s="289" t="s">
        <v>175</v>
      </c>
    </row>
    <row r="746" s="15" customFormat="1">
      <c r="A746" s="15"/>
      <c r="B746" s="254"/>
      <c r="C746" s="255"/>
      <c r="D746" s="234" t="s">
        <v>184</v>
      </c>
      <c r="E746" s="256" t="s">
        <v>1</v>
      </c>
      <c r="F746" s="257" t="s">
        <v>201</v>
      </c>
      <c r="G746" s="255"/>
      <c r="H746" s="258">
        <v>122.35099999999997</v>
      </c>
      <c r="I746" s="259"/>
      <c r="J746" s="255"/>
      <c r="K746" s="255"/>
      <c r="L746" s="260"/>
      <c r="M746" s="261"/>
      <c r="N746" s="262"/>
      <c r="O746" s="262"/>
      <c r="P746" s="262"/>
      <c r="Q746" s="262"/>
      <c r="R746" s="262"/>
      <c r="S746" s="262"/>
      <c r="T746" s="263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T746" s="264" t="s">
        <v>184</v>
      </c>
      <c r="AU746" s="264" t="s">
        <v>86</v>
      </c>
      <c r="AV746" s="15" t="s">
        <v>182</v>
      </c>
      <c r="AW746" s="15" t="s">
        <v>32</v>
      </c>
      <c r="AX746" s="15" t="s">
        <v>84</v>
      </c>
      <c r="AY746" s="264" t="s">
        <v>175</v>
      </c>
    </row>
    <row r="747" s="2" customFormat="1" ht="33" customHeight="1">
      <c r="A747" s="39"/>
      <c r="B747" s="40"/>
      <c r="C747" s="219" t="s">
        <v>995</v>
      </c>
      <c r="D747" s="219" t="s">
        <v>177</v>
      </c>
      <c r="E747" s="220" t="s">
        <v>996</v>
      </c>
      <c r="F747" s="221" t="s">
        <v>997</v>
      </c>
      <c r="G747" s="222" t="s">
        <v>192</v>
      </c>
      <c r="H747" s="223">
        <v>122.351</v>
      </c>
      <c r="I747" s="224"/>
      <c r="J747" s="225">
        <f>ROUND(I747*H747,2)</f>
        <v>0</v>
      </c>
      <c r="K747" s="221" t="s">
        <v>181</v>
      </c>
      <c r="L747" s="45"/>
      <c r="M747" s="226" t="s">
        <v>1</v>
      </c>
      <c r="N747" s="227" t="s">
        <v>41</v>
      </c>
      <c r="O747" s="92"/>
      <c r="P747" s="228">
        <f>O747*H747</f>
        <v>0</v>
      </c>
      <c r="Q747" s="228">
        <v>0</v>
      </c>
      <c r="R747" s="228">
        <f>Q747*H747</f>
        <v>0</v>
      </c>
      <c r="S747" s="228">
        <v>0.029000000000000004</v>
      </c>
      <c r="T747" s="229">
        <f>S747*H747</f>
        <v>3.548179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30" t="s">
        <v>182</v>
      </c>
      <c r="AT747" s="230" t="s">
        <v>177</v>
      </c>
      <c r="AU747" s="230" t="s">
        <v>86</v>
      </c>
      <c r="AY747" s="18" t="s">
        <v>175</v>
      </c>
      <c r="BE747" s="231">
        <f>IF(N747="základní",J747,0)</f>
        <v>0</v>
      </c>
      <c r="BF747" s="231">
        <f>IF(N747="snížená",J747,0)</f>
        <v>0</v>
      </c>
      <c r="BG747" s="231">
        <f>IF(N747="zákl. přenesená",J747,0)</f>
        <v>0</v>
      </c>
      <c r="BH747" s="231">
        <f>IF(N747="sníž. přenesená",J747,0)</f>
        <v>0</v>
      </c>
      <c r="BI747" s="231">
        <f>IF(N747="nulová",J747,0)</f>
        <v>0</v>
      </c>
      <c r="BJ747" s="18" t="s">
        <v>84</v>
      </c>
      <c r="BK747" s="231">
        <f>ROUND(I747*H747,2)</f>
        <v>0</v>
      </c>
      <c r="BL747" s="18" t="s">
        <v>182</v>
      </c>
      <c r="BM747" s="230" t="s">
        <v>998</v>
      </c>
    </row>
    <row r="748" s="14" customFormat="1">
      <c r="A748" s="14"/>
      <c r="B748" s="244"/>
      <c r="C748" s="245"/>
      <c r="D748" s="234" t="s">
        <v>184</v>
      </c>
      <c r="E748" s="246" t="s">
        <v>1</v>
      </c>
      <c r="F748" s="247" t="s">
        <v>983</v>
      </c>
      <c r="G748" s="245"/>
      <c r="H748" s="246" t="s">
        <v>1</v>
      </c>
      <c r="I748" s="248"/>
      <c r="J748" s="245"/>
      <c r="K748" s="245"/>
      <c r="L748" s="249"/>
      <c r="M748" s="250"/>
      <c r="N748" s="251"/>
      <c r="O748" s="251"/>
      <c r="P748" s="251"/>
      <c r="Q748" s="251"/>
      <c r="R748" s="251"/>
      <c r="S748" s="251"/>
      <c r="T748" s="252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3" t="s">
        <v>184</v>
      </c>
      <c r="AU748" s="253" t="s">
        <v>86</v>
      </c>
      <c r="AV748" s="14" t="s">
        <v>84</v>
      </c>
      <c r="AW748" s="14" t="s">
        <v>32</v>
      </c>
      <c r="AX748" s="14" t="s">
        <v>76</v>
      </c>
      <c r="AY748" s="253" t="s">
        <v>175</v>
      </c>
    </row>
    <row r="749" s="13" customFormat="1">
      <c r="A749" s="13"/>
      <c r="B749" s="232"/>
      <c r="C749" s="233"/>
      <c r="D749" s="234" t="s">
        <v>184</v>
      </c>
      <c r="E749" s="235" t="s">
        <v>1</v>
      </c>
      <c r="F749" s="236" t="s">
        <v>984</v>
      </c>
      <c r="G749" s="233"/>
      <c r="H749" s="237">
        <v>73.984</v>
      </c>
      <c r="I749" s="238"/>
      <c r="J749" s="233"/>
      <c r="K749" s="233"/>
      <c r="L749" s="239"/>
      <c r="M749" s="240"/>
      <c r="N749" s="241"/>
      <c r="O749" s="241"/>
      <c r="P749" s="241"/>
      <c r="Q749" s="241"/>
      <c r="R749" s="241"/>
      <c r="S749" s="241"/>
      <c r="T749" s="24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43" t="s">
        <v>184</v>
      </c>
      <c r="AU749" s="243" t="s">
        <v>86</v>
      </c>
      <c r="AV749" s="13" t="s">
        <v>86</v>
      </c>
      <c r="AW749" s="13" t="s">
        <v>32</v>
      </c>
      <c r="AX749" s="13" t="s">
        <v>76</v>
      </c>
      <c r="AY749" s="243" t="s">
        <v>175</v>
      </c>
    </row>
    <row r="750" s="16" customFormat="1">
      <c r="A750" s="16"/>
      <c r="B750" s="279"/>
      <c r="C750" s="280"/>
      <c r="D750" s="234" t="s">
        <v>184</v>
      </c>
      <c r="E750" s="281" t="s">
        <v>1</v>
      </c>
      <c r="F750" s="282" t="s">
        <v>356</v>
      </c>
      <c r="G750" s="280"/>
      <c r="H750" s="283">
        <v>73.984</v>
      </c>
      <c r="I750" s="284"/>
      <c r="J750" s="280"/>
      <c r="K750" s="280"/>
      <c r="L750" s="285"/>
      <c r="M750" s="286"/>
      <c r="N750" s="287"/>
      <c r="O750" s="287"/>
      <c r="P750" s="287"/>
      <c r="Q750" s="287"/>
      <c r="R750" s="287"/>
      <c r="S750" s="287"/>
      <c r="T750" s="288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T750" s="289" t="s">
        <v>184</v>
      </c>
      <c r="AU750" s="289" t="s">
        <v>86</v>
      </c>
      <c r="AV750" s="16" t="s">
        <v>189</v>
      </c>
      <c r="AW750" s="16" t="s">
        <v>32</v>
      </c>
      <c r="AX750" s="16" t="s">
        <v>76</v>
      </c>
      <c r="AY750" s="289" t="s">
        <v>175</v>
      </c>
    </row>
    <row r="751" s="14" customFormat="1">
      <c r="A751" s="14"/>
      <c r="B751" s="244"/>
      <c r="C751" s="245"/>
      <c r="D751" s="234" t="s">
        <v>184</v>
      </c>
      <c r="E751" s="246" t="s">
        <v>1</v>
      </c>
      <c r="F751" s="247" t="s">
        <v>985</v>
      </c>
      <c r="G751" s="245"/>
      <c r="H751" s="246" t="s">
        <v>1</v>
      </c>
      <c r="I751" s="248"/>
      <c r="J751" s="245"/>
      <c r="K751" s="245"/>
      <c r="L751" s="249"/>
      <c r="M751" s="250"/>
      <c r="N751" s="251"/>
      <c r="O751" s="251"/>
      <c r="P751" s="251"/>
      <c r="Q751" s="251"/>
      <c r="R751" s="251"/>
      <c r="S751" s="251"/>
      <c r="T751" s="252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3" t="s">
        <v>184</v>
      </c>
      <c r="AU751" s="253" t="s">
        <v>86</v>
      </c>
      <c r="AV751" s="14" t="s">
        <v>84</v>
      </c>
      <c r="AW751" s="14" t="s">
        <v>32</v>
      </c>
      <c r="AX751" s="14" t="s">
        <v>76</v>
      </c>
      <c r="AY751" s="253" t="s">
        <v>175</v>
      </c>
    </row>
    <row r="752" s="13" customFormat="1">
      <c r="A752" s="13"/>
      <c r="B752" s="232"/>
      <c r="C752" s="233"/>
      <c r="D752" s="234" t="s">
        <v>184</v>
      </c>
      <c r="E752" s="235" t="s">
        <v>1</v>
      </c>
      <c r="F752" s="236" t="s">
        <v>986</v>
      </c>
      <c r="G752" s="233"/>
      <c r="H752" s="237">
        <v>12.615</v>
      </c>
      <c r="I752" s="238"/>
      <c r="J752" s="233"/>
      <c r="K752" s="233"/>
      <c r="L752" s="239"/>
      <c r="M752" s="240"/>
      <c r="N752" s="241"/>
      <c r="O752" s="241"/>
      <c r="P752" s="241"/>
      <c r="Q752" s="241"/>
      <c r="R752" s="241"/>
      <c r="S752" s="241"/>
      <c r="T752" s="24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3" t="s">
        <v>184</v>
      </c>
      <c r="AU752" s="243" t="s">
        <v>86</v>
      </c>
      <c r="AV752" s="13" t="s">
        <v>86</v>
      </c>
      <c r="AW752" s="13" t="s">
        <v>32</v>
      </c>
      <c r="AX752" s="13" t="s">
        <v>76</v>
      </c>
      <c r="AY752" s="243" t="s">
        <v>175</v>
      </c>
    </row>
    <row r="753" s="13" customFormat="1">
      <c r="A753" s="13"/>
      <c r="B753" s="232"/>
      <c r="C753" s="233"/>
      <c r="D753" s="234" t="s">
        <v>184</v>
      </c>
      <c r="E753" s="235" t="s">
        <v>1</v>
      </c>
      <c r="F753" s="236" t="s">
        <v>987</v>
      </c>
      <c r="G753" s="233"/>
      <c r="H753" s="237">
        <v>3.03</v>
      </c>
      <c r="I753" s="238"/>
      <c r="J753" s="233"/>
      <c r="K753" s="233"/>
      <c r="L753" s="239"/>
      <c r="M753" s="240"/>
      <c r="N753" s="241"/>
      <c r="O753" s="241"/>
      <c r="P753" s="241"/>
      <c r="Q753" s="241"/>
      <c r="R753" s="241"/>
      <c r="S753" s="241"/>
      <c r="T753" s="24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3" t="s">
        <v>184</v>
      </c>
      <c r="AU753" s="243" t="s">
        <v>86</v>
      </c>
      <c r="AV753" s="13" t="s">
        <v>86</v>
      </c>
      <c r="AW753" s="13" t="s">
        <v>32</v>
      </c>
      <c r="AX753" s="13" t="s">
        <v>76</v>
      </c>
      <c r="AY753" s="243" t="s">
        <v>175</v>
      </c>
    </row>
    <row r="754" s="16" customFormat="1">
      <c r="A754" s="16"/>
      <c r="B754" s="279"/>
      <c r="C754" s="280"/>
      <c r="D754" s="234" t="s">
        <v>184</v>
      </c>
      <c r="E754" s="281" t="s">
        <v>1</v>
      </c>
      <c r="F754" s="282" t="s">
        <v>356</v>
      </c>
      <c r="G754" s="280"/>
      <c r="H754" s="283">
        <v>15.645</v>
      </c>
      <c r="I754" s="284"/>
      <c r="J754" s="280"/>
      <c r="K754" s="280"/>
      <c r="L754" s="285"/>
      <c r="M754" s="286"/>
      <c r="N754" s="287"/>
      <c r="O754" s="287"/>
      <c r="P754" s="287"/>
      <c r="Q754" s="287"/>
      <c r="R754" s="287"/>
      <c r="S754" s="287"/>
      <c r="T754" s="288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T754" s="289" t="s">
        <v>184</v>
      </c>
      <c r="AU754" s="289" t="s">
        <v>86</v>
      </c>
      <c r="AV754" s="16" t="s">
        <v>189</v>
      </c>
      <c r="AW754" s="16" t="s">
        <v>32</v>
      </c>
      <c r="AX754" s="16" t="s">
        <v>76</v>
      </c>
      <c r="AY754" s="289" t="s">
        <v>175</v>
      </c>
    </row>
    <row r="755" s="14" customFormat="1">
      <c r="A755" s="14"/>
      <c r="B755" s="244"/>
      <c r="C755" s="245"/>
      <c r="D755" s="234" t="s">
        <v>184</v>
      </c>
      <c r="E755" s="246" t="s">
        <v>1</v>
      </c>
      <c r="F755" s="247" t="s">
        <v>988</v>
      </c>
      <c r="G755" s="245"/>
      <c r="H755" s="246" t="s">
        <v>1</v>
      </c>
      <c r="I755" s="248"/>
      <c r="J755" s="245"/>
      <c r="K755" s="245"/>
      <c r="L755" s="249"/>
      <c r="M755" s="250"/>
      <c r="N755" s="251"/>
      <c r="O755" s="251"/>
      <c r="P755" s="251"/>
      <c r="Q755" s="251"/>
      <c r="R755" s="251"/>
      <c r="S755" s="251"/>
      <c r="T755" s="252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3" t="s">
        <v>184</v>
      </c>
      <c r="AU755" s="253" t="s">
        <v>86</v>
      </c>
      <c r="AV755" s="14" t="s">
        <v>84</v>
      </c>
      <c r="AW755" s="14" t="s">
        <v>32</v>
      </c>
      <c r="AX755" s="14" t="s">
        <v>76</v>
      </c>
      <c r="AY755" s="253" t="s">
        <v>175</v>
      </c>
    </row>
    <row r="756" s="13" customFormat="1">
      <c r="A756" s="13"/>
      <c r="B756" s="232"/>
      <c r="C756" s="233"/>
      <c r="D756" s="234" t="s">
        <v>184</v>
      </c>
      <c r="E756" s="235" t="s">
        <v>1</v>
      </c>
      <c r="F756" s="236" t="s">
        <v>989</v>
      </c>
      <c r="G756" s="233"/>
      <c r="H756" s="237">
        <v>3.786</v>
      </c>
      <c r="I756" s="238"/>
      <c r="J756" s="233"/>
      <c r="K756" s="233"/>
      <c r="L756" s="239"/>
      <c r="M756" s="240"/>
      <c r="N756" s="241"/>
      <c r="O756" s="241"/>
      <c r="P756" s="241"/>
      <c r="Q756" s="241"/>
      <c r="R756" s="241"/>
      <c r="S756" s="241"/>
      <c r="T756" s="24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3" t="s">
        <v>184</v>
      </c>
      <c r="AU756" s="243" t="s">
        <v>86</v>
      </c>
      <c r="AV756" s="13" t="s">
        <v>86</v>
      </c>
      <c r="AW756" s="13" t="s">
        <v>32</v>
      </c>
      <c r="AX756" s="13" t="s">
        <v>76</v>
      </c>
      <c r="AY756" s="243" t="s">
        <v>175</v>
      </c>
    </row>
    <row r="757" s="13" customFormat="1">
      <c r="A757" s="13"/>
      <c r="B757" s="232"/>
      <c r="C757" s="233"/>
      <c r="D757" s="234" t="s">
        <v>184</v>
      </c>
      <c r="E757" s="235" t="s">
        <v>1</v>
      </c>
      <c r="F757" s="236" t="s">
        <v>990</v>
      </c>
      <c r="G757" s="233"/>
      <c r="H757" s="237">
        <v>9.639</v>
      </c>
      <c r="I757" s="238"/>
      <c r="J757" s="233"/>
      <c r="K757" s="233"/>
      <c r="L757" s="239"/>
      <c r="M757" s="240"/>
      <c r="N757" s="241"/>
      <c r="O757" s="241"/>
      <c r="P757" s="241"/>
      <c r="Q757" s="241"/>
      <c r="R757" s="241"/>
      <c r="S757" s="241"/>
      <c r="T757" s="24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3" t="s">
        <v>184</v>
      </c>
      <c r="AU757" s="243" t="s">
        <v>86</v>
      </c>
      <c r="AV757" s="13" t="s">
        <v>86</v>
      </c>
      <c r="AW757" s="13" t="s">
        <v>32</v>
      </c>
      <c r="AX757" s="13" t="s">
        <v>76</v>
      </c>
      <c r="AY757" s="243" t="s">
        <v>175</v>
      </c>
    </row>
    <row r="758" s="16" customFormat="1">
      <c r="A758" s="16"/>
      <c r="B758" s="279"/>
      <c r="C758" s="280"/>
      <c r="D758" s="234" t="s">
        <v>184</v>
      </c>
      <c r="E758" s="281" t="s">
        <v>1</v>
      </c>
      <c r="F758" s="282" t="s">
        <v>356</v>
      </c>
      <c r="G758" s="280"/>
      <c r="H758" s="283">
        <v>13.424999999999998</v>
      </c>
      <c r="I758" s="284"/>
      <c r="J758" s="280"/>
      <c r="K758" s="280"/>
      <c r="L758" s="285"/>
      <c r="M758" s="286"/>
      <c r="N758" s="287"/>
      <c r="O758" s="287"/>
      <c r="P758" s="287"/>
      <c r="Q758" s="287"/>
      <c r="R758" s="287"/>
      <c r="S758" s="287"/>
      <c r="T758" s="288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T758" s="289" t="s">
        <v>184</v>
      </c>
      <c r="AU758" s="289" t="s">
        <v>86</v>
      </c>
      <c r="AV758" s="16" t="s">
        <v>189</v>
      </c>
      <c r="AW758" s="16" t="s">
        <v>32</v>
      </c>
      <c r="AX758" s="16" t="s">
        <v>76</v>
      </c>
      <c r="AY758" s="289" t="s">
        <v>175</v>
      </c>
    </row>
    <row r="759" s="13" customFormat="1">
      <c r="A759" s="13"/>
      <c r="B759" s="232"/>
      <c r="C759" s="233"/>
      <c r="D759" s="234" t="s">
        <v>184</v>
      </c>
      <c r="E759" s="235" t="s">
        <v>1</v>
      </c>
      <c r="F759" s="236" t="s">
        <v>991</v>
      </c>
      <c r="G759" s="233"/>
      <c r="H759" s="237">
        <v>9.981</v>
      </c>
      <c r="I759" s="238"/>
      <c r="J759" s="233"/>
      <c r="K759" s="233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184</v>
      </c>
      <c r="AU759" s="243" t="s">
        <v>86</v>
      </c>
      <c r="AV759" s="13" t="s">
        <v>86</v>
      </c>
      <c r="AW759" s="13" t="s">
        <v>32</v>
      </c>
      <c r="AX759" s="13" t="s">
        <v>76</v>
      </c>
      <c r="AY759" s="243" t="s">
        <v>175</v>
      </c>
    </row>
    <row r="760" s="13" customFormat="1">
      <c r="A760" s="13"/>
      <c r="B760" s="232"/>
      <c r="C760" s="233"/>
      <c r="D760" s="234" t="s">
        <v>184</v>
      </c>
      <c r="E760" s="235" t="s">
        <v>1</v>
      </c>
      <c r="F760" s="236" t="s">
        <v>992</v>
      </c>
      <c r="G760" s="233"/>
      <c r="H760" s="237">
        <v>3.702</v>
      </c>
      <c r="I760" s="238"/>
      <c r="J760" s="233"/>
      <c r="K760" s="233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184</v>
      </c>
      <c r="AU760" s="243" t="s">
        <v>86</v>
      </c>
      <c r="AV760" s="13" t="s">
        <v>86</v>
      </c>
      <c r="AW760" s="13" t="s">
        <v>32</v>
      </c>
      <c r="AX760" s="13" t="s">
        <v>76</v>
      </c>
      <c r="AY760" s="243" t="s">
        <v>175</v>
      </c>
    </row>
    <row r="761" s="16" customFormat="1">
      <c r="A761" s="16"/>
      <c r="B761" s="279"/>
      <c r="C761" s="280"/>
      <c r="D761" s="234" t="s">
        <v>184</v>
      </c>
      <c r="E761" s="281" t="s">
        <v>1</v>
      </c>
      <c r="F761" s="282" t="s">
        <v>356</v>
      </c>
      <c r="G761" s="280"/>
      <c r="H761" s="283">
        <v>13.683</v>
      </c>
      <c r="I761" s="284"/>
      <c r="J761" s="280"/>
      <c r="K761" s="280"/>
      <c r="L761" s="285"/>
      <c r="M761" s="286"/>
      <c r="N761" s="287"/>
      <c r="O761" s="287"/>
      <c r="P761" s="287"/>
      <c r="Q761" s="287"/>
      <c r="R761" s="287"/>
      <c r="S761" s="287"/>
      <c r="T761" s="288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T761" s="289" t="s">
        <v>184</v>
      </c>
      <c r="AU761" s="289" t="s">
        <v>86</v>
      </c>
      <c r="AV761" s="16" t="s">
        <v>189</v>
      </c>
      <c r="AW761" s="16" t="s">
        <v>32</v>
      </c>
      <c r="AX761" s="16" t="s">
        <v>76</v>
      </c>
      <c r="AY761" s="289" t="s">
        <v>175</v>
      </c>
    </row>
    <row r="762" s="13" customFormat="1">
      <c r="A762" s="13"/>
      <c r="B762" s="232"/>
      <c r="C762" s="233"/>
      <c r="D762" s="234" t="s">
        <v>184</v>
      </c>
      <c r="E762" s="235" t="s">
        <v>1</v>
      </c>
      <c r="F762" s="236" t="s">
        <v>993</v>
      </c>
      <c r="G762" s="233"/>
      <c r="H762" s="237">
        <v>2.579</v>
      </c>
      <c r="I762" s="238"/>
      <c r="J762" s="233"/>
      <c r="K762" s="233"/>
      <c r="L762" s="239"/>
      <c r="M762" s="240"/>
      <c r="N762" s="241"/>
      <c r="O762" s="241"/>
      <c r="P762" s="241"/>
      <c r="Q762" s="241"/>
      <c r="R762" s="241"/>
      <c r="S762" s="241"/>
      <c r="T762" s="24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3" t="s">
        <v>184</v>
      </c>
      <c r="AU762" s="243" t="s">
        <v>86</v>
      </c>
      <c r="AV762" s="13" t="s">
        <v>86</v>
      </c>
      <c r="AW762" s="13" t="s">
        <v>32</v>
      </c>
      <c r="AX762" s="13" t="s">
        <v>76</v>
      </c>
      <c r="AY762" s="243" t="s">
        <v>175</v>
      </c>
    </row>
    <row r="763" s="13" customFormat="1">
      <c r="A763" s="13"/>
      <c r="B763" s="232"/>
      <c r="C763" s="233"/>
      <c r="D763" s="234" t="s">
        <v>184</v>
      </c>
      <c r="E763" s="235" t="s">
        <v>1</v>
      </c>
      <c r="F763" s="236" t="s">
        <v>994</v>
      </c>
      <c r="G763" s="233"/>
      <c r="H763" s="237">
        <v>3.035</v>
      </c>
      <c r="I763" s="238"/>
      <c r="J763" s="233"/>
      <c r="K763" s="233"/>
      <c r="L763" s="239"/>
      <c r="M763" s="240"/>
      <c r="N763" s="241"/>
      <c r="O763" s="241"/>
      <c r="P763" s="241"/>
      <c r="Q763" s="241"/>
      <c r="R763" s="241"/>
      <c r="S763" s="241"/>
      <c r="T763" s="24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3" t="s">
        <v>184</v>
      </c>
      <c r="AU763" s="243" t="s">
        <v>86</v>
      </c>
      <c r="AV763" s="13" t="s">
        <v>86</v>
      </c>
      <c r="AW763" s="13" t="s">
        <v>32</v>
      </c>
      <c r="AX763" s="13" t="s">
        <v>76</v>
      </c>
      <c r="AY763" s="243" t="s">
        <v>175</v>
      </c>
    </row>
    <row r="764" s="16" customFormat="1">
      <c r="A764" s="16"/>
      <c r="B764" s="279"/>
      <c r="C764" s="280"/>
      <c r="D764" s="234" t="s">
        <v>184</v>
      </c>
      <c r="E764" s="281" t="s">
        <v>1</v>
      </c>
      <c r="F764" s="282" t="s">
        <v>356</v>
      </c>
      <c r="G764" s="280"/>
      <c r="H764" s="283">
        <v>5.6140000000000008</v>
      </c>
      <c r="I764" s="284"/>
      <c r="J764" s="280"/>
      <c r="K764" s="280"/>
      <c r="L764" s="285"/>
      <c r="M764" s="286"/>
      <c r="N764" s="287"/>
      <c r="O764" s="287"/>
      <c r="P764" s="287"/>
      <c r="Q764" s="287"/>
      <c r="R764" s="287"/>
      <c r="S764" s="287"/>
      <c r="T764" s="288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T764" s="289" t="s">
        <v>184</v>
      </c>
      <c r="AU764" s="289" t="s">
        <v>86</v>
      </c>
      <c r="AV764" s="16" t="s">
        <v>189</v>
      </c>
      <c r="AW764" s="16" t="s">
        <v>32</v>
      </c>
      <c r="AX764" s="16" t="s">
        <v>76</v>
      </c>
      <c r="AY764" s="289" t="s">
        <v>175</v>
      </c>
    </row>
    <row r="765" s="15" customFormat="1">
      <c r="A765" s="15"/>
      <c r="B765" s="254"/>
      <c r="C765" s="255"/>
      <c r="D765" s="234" t="s">
        <v>184</v>
      </c>
      <c r="E765" s="256" t="s">
        <v>1</v>
      </c>
      <c r="F765" s="257" t="s">
        <v>201</v>
      </c>
      <c r="G765" s="255"/>
      <c r="H765" s="258">
        <v>122.35099999999997</v>
      </c>
      <c r="I765" s="259"/>
      <c r="J765" s="255"/>
      <c r="K765" s="255"/>
      <c r="L765" s="260"/>
      <c r="M765" s="261"/>
      <c r="N765" s="262"/>
      <c r="O765" s="262"/>
      <c r="P765" s="262"/>
      <c r="Q765" s="262"/>
      <c r="R765" s="262"/>
      <c r="S765" s="262"/>
      <c r="T765" s="263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T765" s="264" t="s">
        <v>184</v>
      </c>
      <c r="AU765" s="264" t="s">
        <v>86</v>
      </c>
      <c r="AV765" s="15" t="s">
        <v>182</v>
      </c>
      <c r="AW765" s="15" t="s">
        <v>32</v>
      </c>
      <c r="AX765" s="15" t="s">
        <v>84</v>
      </c>
      <c r="AY765" s="264" t="s">
        <v>175</v>
      </c>
    </row>
    <row r="766" s="2" customFormat="1" ht="24.15" customHeight="1">
      <c r="A766" s="39"/>
      <c r="B766" s="40"/>
      <c r="C766" s="219" t="s">
        <v>999</v>
      </c>
      <c r="D766" s="219" t="s">
        <v>177</v>
      </c>
      <c r="E766" s="220" t="s">
        <v>1000</v>
      </c>
      <c r="F766" s="221" t="s">
        <v>1001</v>
      </c>
      <c r="G766" s="222" t="s">
        <v>180</v>
      </c>
      <c r="H766" s="223">
        <v>426.525</v>
      </c>
      <c r="I766" s="224"/>
      <c r="J766" s="225">
        <f>ROUND(I766*H766,2)</f>
        <v>0</v>
      </c>
      <c r="K766" s="221" t="s">
        <v>181</v>
      </c>
      <c r="L766" s="45"/>
      <c r="M766" s="226" t="s">
        <v>1</v>
      </c>
      <c r="N766" s="227" t="s">
        <v>41</v>
      </c>
      <c r="O766" s="92"/>
      <c r="P766" s="228">
        <f>O766*H766</f>
        <v>0</v>
      </c>
      <c r="Q766" s="228">
        <v>0</v>
      </c>
      <c r="R766" s="228">
        <f>Q766*H766</f>
        <v>0</v>
      </c>
      <c r="S766" s="228">
        <v>0.057</v>
      </c>
      <c r="T766" s="229">
        <f>S766*H766</f>
        <v>24.311925</v>
      </c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R766" s="230" t="s">
        <v>182</v>
      </c>
      <c r="AT766" s="230" t="s">
        <v>177</v>
      </c>
      <c r="AU766" s="230" t="s">
        <v>86</v>
      </c>
      <c r="AY766" s="18" t="s">
        <v>175</v>
      </c>
      <c r="BE766" s="231">
        <f>IF(N766="základní",J766,0)</f>
        <v>0</v>
      </c>
      <c r="BF766" s="231">
        <f>IF(N766="snížená",J766,0)</f>
        <v>0</v>
      </c>
      <c r="BG766" s="231">
        <f>IF(N766="zákl. přenesená",J766,0)</f>
        <v>0</v>
      </c>
      <c r="BH766" s="231">
        <f>IF(N766="sníž. přenesená",J766,0)</f>
        <v>0</v>
      </c>
      <c r="BI766" s="231">
        <f>IF(N766="nulová",J766,0)</f>
        <v>0</v>
      </c>
      <c r="BJ766" s="18" t="s">
        <v>84</v>
      </c>
      <c r="BK766" s="231">
        <f>ROUND(I766*H766,2)</f>
        <v>0</v>
      </c>
      <c r="BL766" s="18" t="s">
        <v>182</v>
      </c>
      <c r="BM766" s="230" t="s">
        <v>1002</v>
      </c>
    </row>
    <row r="767" s="13" customFormat="1">
      <c r="A767" s="13"/>
      <c r="B767" s="232"/>
      <c r="C767" s="233"/>
      <c r="D767" s="234" t="s">
        <v>184</v>
      </c>
      <c r="E767" s="235" t="s">
        <v>1</v>
      </c>
      <c r="F767" s="236" t="s">
        <v>1003</v>
      </c>
      <c r="G767" s="233"/>
      <c r="H767" s="237">
        <v>16.265</v>
      </c>
      <c r="I767" s="238"/>
      <c r="J767" s="233"/>
      <c r="K767" s="233"/>
      <c r="L767" s="239"/>
      <c r="M767" s="240"/>
      <c r="N767" s="241"/>
      <c r="O767" s="241"/>
      <c r="P767" s="241"/>
      <c r="Q767" s="241"/>
      <c r="R767" s="241"/>
      <c r="S767" s="241"/>
      <c r="T767" s="24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43" t="s">
        <v>184</v>
      </c>
      <c r="AU767" s="243" t="s">
        <v>86</v>
      </c>
      <c r="AV767" s="13" t="s">
        <v>86</v>
      </c>
      <c r="AW767" s="13" t="s">
        <v>32</v>
      </c>
      <c r="AX767" s="13" t="s">
        <v>76</v>
      </c>
      <c r="AY767" s="243" t="s">
        <v>175</v>
      </c>
    </row>
    <row r="768" s="13" customFormat="1">
      <c r="A768" s="13"/>
      <c r="B768" s="232"/>
      <c r="C768" s="233"/>
      <c r="D768" s="234" t="s">
        <v>184</v>
      </c>
      <c r="E768" s="235" t="s">
        <v>1</v>
      </c>
      <c r="F768" s="236" t="s">
        <v>1004</v>
      </c>
      <c r="G768" s="233"/>
      <c r="H768" s="237">
        <v>134.68</v>
      </c>
      <c r="I768" s="238"/>
      <c r="J768" s="233"/>
      <c r="K768" s="233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184</v>
      </c>
      <c r="AU768" s="243" t="s">
        <v>86</v>
      </c>
      <c r="AV768" s="13" t="s">
        <v>86</v>
      </c>
      <c r="AW768" s="13" t="s">
        <v>32</v>
      </c>
      <c r="AX768" s="13" t="s">
        <v>76</v>
      </c>
      <c r="AY768" s="243" t="s">
        <v>175</v>
      </c>
    </row>
    <row r="769" s="14" customFormat="1">
      <c r="A769" s="14"/>
      <c r="B769" s="244"/>
      <c r="C769" s="245"/>
      <c r="D769" s="234" t="s">
        <v>184</v>
      </c>
      <c r="E769" s="246" t="s">
        <v>1</v>
      </c>
      <c r="F769" s="247" t="s">
        <v>1005</v>
      </c>
      <c r="G769" s="245"/>
      <c r="H769" s="246" t="s">
        <v>1</v>
      </c>
      <c r="I769" s="248"/>
      <c r="J769" s="245"/>
      <c r="K769" s="245"/>
      <c r="L769" s="249"/>
      <c r="M769" s="250"/>
      <c r="N769" s="251"/>
      <c r="O769" s="251"/>
      <c r="P769" s="251"/>
      <c r="Q769" s="251"/>
      <c r="R769" s="251"/>
      <c r="S769" s="251"/>
      <c r="T769" s="252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3" t="s">
        <v>184</v>
      </c>
      <c r="AU769" s="253" t="s">
        <v>86</v>
      </c>
      <c r="AV769" s="14" t="s">
        <v>84</v>
      </c>
      <c r="AW769" s="14" t="s">
        <v>32</v>
      </c>
      <c r="AX769" s="14" t="s">
        <v>76</v>
      </c>
      <c r="AY769" s="253" t="s">
        <v>175</v>
      </c>
    </row>
    <row r="770" s="16" customFormat="1">
      <c r="A770" s="16"/>
      <c r="B770" s="279"/>
      <c r="C770" s="280"/>
      <c r="D770" s="234" t="s">
        <v>184</v>
      </c>
      <c r="E770" s="281" t="s">
        <v>1</v>
      </c>
      <c r="F770" s="282" t="s">
        <v>356</v>
      </c>
      <c r="G770" s="280"/>
      <c r="H770" s="283">
        <v>150.945</v>
      </c>
      <c r="I770" s="284"/>
      <c r="J770" s="280"/>
      <c r="K770" s="280"/>
      <c r="L770" s="285"/>
      <c r="M770" s="286"/>
      <c r="N770" s="287"/>
      <c r="O770" s="287"/>
      <c r="P770" s="287"/>
      <c r="Q770" s="287"/>
      <c r="R770" s="287"/>
      <c r="S770" s="287"/>
      <c r="T770" s="288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T770" s="289" t="s">
        <v>184</v>
      </c>
      <c r="AU770" s="289" t="s">
        <v>86</v>
      </c>
      <c r="AV770" s="16" t="s">
        <v>189</v>
      </c>
      <c r="AW770" s="16" t="s">
        <v>32</v>
      </c>
      <c r="AX770" s="16" t="s">
        <v>76</v>
      </c>
      <c r="AY770" s="289" t="s">
        <v>175</v>
      </c>
    </row>
    <row r="771" s="14" customFormat="1">
      <c r="A771" s="14"/>
      <c r="B771" s="244"/>
      <c r="C771" s="245"/>
      <c r="D771" s="234" t="s">
        <v>184</v>
      </c>
      <c r="E771" s="246" t="s">
        <v>1</v>
      </c>
      <c r="F771" s="247" t="s">
        <v>985</v>
      </c>
      <c r="G771" s="245"/>
      <c r="H771" s="246" t="s">
        <v>1</v>
      </c>
      <c r="I771" s="248"/>
      <c r="J771" s="245"/>
      <c r="K771" s="245"/>
      <c r="L771" s="249"/>
      <c r="M771" s="250"/>
      <c r="N771" s="251"/>
      <c r="O771" s="251"/>
      <c r="P771" s="251"/>
      <c r="Q771" s="251"/>
      <c r="R771" s="251"/>
      <c r="S771" s="251"/>
      <c r="T771" s="252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3" t="s">
        <v>184</v>
      </c>
      <c r="AU771" s="253" t="s">
        <v>86</v>
      </c>
      <c r="AV771" s="14" t="s">
        <v>84</v>
      </c>
      <c r="AW771" s="14" t="s">
        <v>32</v>
      </c>
      <c r="AX771" s="14" t="s">
        <v>76</v>
      </c>
      <c r="AY771" s="253" t="s">
        <v>175</v>
      </c>
    </row>
    <row r="772" s="13" customFormat="1">
      <c r="A772" s="13"/>
      <c r="B772" s="232"/>
      <c r="C772" s="233"/>
      <c r="D772" s="234" t="s">
        <v>184</v>
      </c>
      <c r="E772" s="235" t="s">
        <v>1</v>
      </c>
      <c r="F772" s="236" t="s">
        <v>1006</v>
      </c>
      <c r="G772" s="233"/>
      <c r="H772" s="237">
        <v>114.68</v>
      </c>
      <c r="I772" s="238"/>
      <c r="J772" s="233"/>
      <c r="K772" s="233"/>
      <c r="L772" s="239"/>
      <c r="M772" s="240"/>
      <c r="N772" s="241"/>
      <c r="O772" s="241"/>
      <c r="P772" s="241"/>
      <c r="Q772" s="241"/>
      <c r="R772" s="241"/>
      <c r="S772" s="241"/>
      <c r="T772" s="242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3" t="s">
        <v>184</v>
      </c>
      <c r="AU772" s="243" t="s">
        <v>86</v>
      </c>
      <c r="AV772" s="13" t="s">
        <v>86</v>
      </c>
      <c r="AW772" s="13" t="s">
        <v>32</v>
      </c>
      <c r="AX772" s="13" t="s">
        <v>76</v>
      </c>
      <c r="AY772" s="243" t="s">
        <v>175</v>
      </c>
    </row>
    <row r="773" s="13" customFormat="1">
      <c r="A773" s="13"/>
      <c r="B773" s="232"/>
      <c r="C773" s="233"/>
      <c r="D773" s="234" t="s">
        <v>184</v>
      </c>
      <c r="E773" s="235" t="s">
        <v>1</v>
      </c>
      <c r="F773" s="236" t="s">
        <v>1007</v>
      </c>
      <c r="G773" s="233"/>
      <c r="H773" s="237">
        <v>25.25</v>
      </c>
      <c r="I773" s="238"/>
      <c r="J773" s="233"/>
      <c r="K773" s="233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184</v>
      </c>
      <c r="AU773" s="243" t="s">
        <v>86</v>
      </c>
      <c r="AV773" s="13" t="s">
        <v>86</v>
      </c>
      <c r="AW773" s="13" t="s">
        <v>32</v>
      </c>
      <c r="AX773" s="13" t="s">
        <v>76</v>
      </c>
      <c r="AY773" s="243" t="s">
        <v>175</v>
      </c>
    </row>
    <row r="774" s="16" customFormat="1">
      <c r="A774" s="16"/>
      <c r="B774" s="279"/>
      <c r="C774" s="280"/>
      <c r="D774" s="234" t="s">
        <v>184</v>
      </c>
      <c r="E774" s="281" t="s">
        <v>1</v>
      </c>
      <c r="F774" s="282" t="s">
        <v>356</v>
      </c>
      <c r="G774" s="280"/>
      <c r="H774" s="283">
        <v>139.93</v>
      </c>
      <c r="I774" s="284"/>
      <c r="J774" s="280"/>
      <c r="K774" s="280"/>
      <c r="L774" s="285"/>
      <c r="M774" s="286"/>
      <c r="N774" s="287"/>
      <c r="O774" s="287"/>
      <c r="P774" s="287"/>
      <c r="Q774" s="287"/>
      <c r="R774" s="287"/>
      <c r="S774" s="287"/>
      <c r="T774" s="288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T774" s="289" t="s">
        <v>184</v>
      </c>
      <c r="AU774" s="289" t="s">
        <v>86</v>
      </c>
      <c r="AV774" s="16" t="s">
        <v>189</v>
      </c>
      <c r="AW774" s="16" t="s">
        <v>32</v>
      </c>
      <c r="AX774" s="16" t="s">
        <v>76</v>
      </c>
      <c r="AY774" s="289" t="s">
        <v>175</v>
      </c>
    </row>
    <row r="775" s="14" customFormat="1">
      <c r="A775" s="14"/>
      <c r="B775" s="244"/>
      <c r="C775" s="245"/>
      <c r="D775" s="234" t="s">
        <v>184</v>
      </c>
      <c r="E775" s="246" t="s">
        <v>1</v>
      </c>
      <c r="F775" s="247" t="s">
        <v>988</v>
      </c>
      <c r="G775" s="245"/>
      <c r="H775" s="246" t="s">
        <v>1</v>
      </c>
      <c r="I775" s="248"/>
      <c r="J775" s="245"/>
      <c r="K775" s="245"/>
      <c r="L775" s="249"/>
      <c r="M775" s="250"/>
      <c r="N775" s="251"/>
      <c r="O775" s="251"/>
      <c r="P775" s="251"/>
      <c r="Q775" s="251"/>
      <c r="R775" s="251"/>
      <c r="S775" s="251"/>
      <c r="T775" s="252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3" t="s">
        <v>184</v>
      </c>
      <c r="AU775" s="253" t="s">
        <v>86</v>
      </c>
      <c r="AV775" s="14" t="s">
        <v>84</v>
      </c>
      <c r="AW775" s="14" t="s">
        <v>32</v>
      </c>
      <c r="AX775" s="14" t="s">
        <v>76</v>
      </c>
      <c r="AY775" s="253" t="s">
        <v>175</v>
      </c>
    </row>
    <row r="776" s="14" customFormat="1">
      <c r="A776" s="14"/>
      <c r="B776" s="244"/>
      <c r="C776" s="245"/>
      <c r="D776" s="234" t="s">
        <v>184</v>
      </c>
      <c r="E776" s="246" t="s">
        <v>1</v>
      </c>
      <c r="F776" s="247" t="s">
        <v>1008</v>
      </c>
      <c r="G776" s="245"/>
      <c r="H776" s="246" t="s">
        <v>1</v>
      </c>
      <c r="I776" s="248"/>
      <c r="J776" s="245"/>
      <c r="K776" s="245"/>
      <c r="L776" s="249"/>
      <c r="M776" s="250"/>
      <c r="N776" s="251"/>
      <c r="O776" s="251"/>
      <c r="P776" s="251"/>
      <c r="Q776" s="251"/>
      <c r="R776" s="251"/>
      <c r="S776" s="251"/>
      <c r="T776" s="252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3" t="s">
        <v>184</v>
      </c>
      <c r="AU776" s="253" t="s">
        <v>86</v>
      </c>
      <c r="AV776" s="14" t="s">
        <v>84</v>
      </c>
      <c r="AW776" s="14" t="s">
        <v>32</v>
      </c>
      <c r="AX776" s="14" t="s">
        <v>76</v>
      </c>
      <c r="AY776" s="253" t="s">
        <v>175</v>
      </c>
    </row>
    <row r="777" s="13" customFormat="1">
      <c r="A777" s="13"/>
      <c r="B777" s="232"/>
      <c r="C777" s="233"/>
      <c r="D777" s="234" t="s">
        <v>184</v>
      </c>
      <c r="E777" s="235" t="s">
        <v>1</v>
      </c>
      <c r="F777" s="236" t="s">
        <v>1009</v>
      </c>
      <c r="G777" s="233"/>
      <c r="H777" s="237">
        <v>25.24</v>
      </c>
      <c r="I777" s="238"/>
      <c r="J777" s="233"/>
      <c r="K777" s="233"/>
      <c r="L777" s="239"/>
      <c r="M777" s="240"/>
      <c r="N777" s="241"/>
      <c r="O777" s="241"/>
      <c r="P777" s="241"/>
      <c r="Q777" s="241"/>
      <c r="R777" s="241"/>
      <c r="S777" s="241"/>
      <c r="T777" s="24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3" t="s">
        <v>184</v>
      </c>
      <c r="AU777" s="243" t="s">
        <v>86</v>
      </c>
      <c r="AV777" s="13" t="s">
        <v>86</v>
      </c>
      <c r="AW777" s="13" t="s">
        <v>32</v>
      </c>
      <c r="AX777" s="13" t="s">
        <v>76</v>
      </c>
      <c r="AY777" s="243" t="s">
        <v>175</v>
      </c>
    </row>
    <row r="778" s="16" customFormat="1">
      <c r="A778" s="16"/>
      <c r="B778" s="279"/>
      <c r="C778" s="280"/>
      <c r="D778" s="234" t="s">
        <v>184</v>
      </c>
      <c r="E778" s="281" t="s">
        <v>1</v>
      </c>
      <c r="F778" s="282" t="s">
        <v>356</v>
      </c>
      <c r="G778" s="280"/>
      <c r="H778" s="283">
        <v>25.24</v>
      </c>
      <c r="I778" s="284"/>
      <c r="J778" s="280"/>
      <c r="K778" s="280"/>
      <c r="L778" s="285"/>
      <c r="M778" s="286"/>
      <c r="N778" s="287"/>
      <c r="O778" s="287"/>
      <c r="P778" s="287"/>
      <c r="Q778" s="287"/>
      <c r="R778" s="287"/>
      <c r="S778" s="287"/>
      <c r="T778" s="288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T778" s="289" t="s">
        <v>184</v>
      </c>
      <c r="AU778" s="289" t="s">
        <v>86</v>
      </c>
      <c r="AV778" s="16" t="s">
        <v>189</v>
      </c>
      <c r="AW778" s="16" t="s">
        <v>32</v>
      </c>
      <c r="AX778" s="16" t="s">
        <v>76</v>
      </c>
      <c r="AY778" s="289" t="s">
        <v>175</v>
      </c>
    </row>
    <row r="779" s="13" customFormat="1">
      <c r="A779" s="13"/>
      <c r="B779" s="232"/>
      <c r="C779" s="233"/>
      <c r="D779" s="234" t="s">
        <v>184</v>
      </c>
      <c r="E779" s="235" t="s">
        <v>1</v>
      </c>
      <c r="F779" s="236" t="s">
        <v>1010</v>
      </c>
      <c r="G779" s="233"/>
      <c r="H779" s="237">
        <v>6.31</v>
      </c>
      <c r="I779" s="238"/>
      <c r="J779" s="233"/>
      <c r="K779" s="233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184</v>
      </c>
      <c r="AU779" s="243" t="s">
        <v>86</v>
      </c>
      <c r="AV779" s="13" t="s">
        <v>86</v>
      </c>
      <c r="AW779" s="13" t="s">
        <v>32</v>
      </c>
      <c r="AX779" s="13" t="s">
        <v>76</v>
      </c>
      <c r="AY779" s="243" t="s">
        <v>175</v>
      </c>
    </row>
    <row r="780" s="13" customFormat="1">
      <c r="A780" s="13"/>
      <c r="B780" s="232"/>
      <c r="C780" s="233"/>
      <c r="D780" s="234" t="s">
        <v>184</v>
      </c>
      <c r="E780" s="235" t="s">
        <v>1</v>
      </c>
      <c r="F780" s="236" t="s">
        <v>1011</v>
      </c>
      <c r="G780" s="233"/>
      <c r="H780" s="237">
        <v>24.68</v>
      </c>
      <c r="I780" s="238"/>
      <c r="J780" s="233"/>
      <c r="K780" s="233"/>
      <c r="L780" s="239"/>
      <c r="M780" s="240"/>
      <c r="N780" s="241"/>
      <c r="O780" s="241"/>
      <c r="P780" s="241"/>
      <c r="Q780" s="241"/>
      <c r="R780" s="241"/>
      <c r="S780" s="241"/>
      <c r="T780" s="24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3" t="s">
        <v>184</v>
      </c>
      <c r="AU780" s="243" t="s">
        <v>86</v>
      </c>
      <c r="AV780" s="13" t="s">
        <v>86</v>
      </c>
      <c r="AW780" s="13" t="s">
        <v>32</v>
      </c>
      <c r="AX780" s="13" t="s">
        <v>76</v>
      </c>
      <c r="AY780" s="243" t="s">
        <v>175</v>
      </c>
    </row>
    <row r="781" s="16" customFormat="1">
      <c r="A781" s="16"/>
      <c r="B781" s="279"/>
      <c r="C781" s="280"/>
      <c r="D781" s="234" t="s">
        <v>184</v>
      </c>
      <c r="E781" s="281" t="s">
        <v>1</v>
      </c>
      <c r="F781" s="282" t="s">
        <v>356</v>
      </c>
      <c r="G781" s="280"/>
      <c r="H781" s="283">
        <v>30.99</v>
      </c>
      <c r="I781" s="284"/>
      <c r="J781" s="280"/>
      <c r="K781" s="280"/>
      <c r="L781" s="285"/>
      <c r="M781" s="286"/>
      <c r="N781" s="287"/>
      <c r="O781" s="287"/>
      <c r="P781" s="287"/>
      <c r="Q781" s="287"/>
      <c r="R781" s="287"/>
      <c r="S781" s="287"/>
      <c r="T781" s="288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T781" s="289" t="s">
        <v>184</v>
      </c>
      <c r="AU781" s="289" t="s">
        <v>86</v>
      </c>
      <c r="AV781" s="16" t="s">
        <v>189</v>
      </c>
      <c r="AW781" s="16" t="s">
        <v>32</v>
      </c>
      <c r="AX781" s="16" t="s">
        <v>76</v>
      </c>
      <c r="AY781" s="289" t="s">
        <v>175</v>
      </c>
    </row>
    <row r="782" s="13" customFormat="1">
      <c r="A782" s="13"/>
      <c r="B782" s="232"/>
      <c r="C782" s="233"/>
      <c r="D782" s="234" t="s">
        <v>184</v>
      </c>
      <c r="E782" s="235" t="s">
        <v>1</v>
      </c>
      <c r="F782" s="236" t="s">
        <v>1012</v>
      </c>
      <c r="G782" s="233"/>
      <c r="H782" s="237">
        <v>17.190000000000002</v>
      </c>
      <c r="I782" s="238"/>
      <c r="J782" s="233"/>
      <c r="K782" s="233"/>
      <c r="L782" s="239"/>
      <c r="M782" s="240"/>
      <c r="N782" s="241"/>
      <c r="O782" s="241"/>
      <c r="P782" s="241"/>
      <c r="Q782" s="241"/>
      <c r="R782" s="241"/>
      <c r="S782" s="241"/>
      <c r="T782" s="24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3" t="s">
        <v>184</v>
      </c>
      <c r="AU782" s="243" t="s">
        <v>86</v>
      </c>
      <c r="AV782" s="13" t="s">
        <v>86</v>
      </c>
      <c r="AW782" s="13" t="s">
        <v>32</v>
      </c>
      <c r="AX782" s="13" t="s">
        <v>76</v>
      </c>
      <c r="AY782" s="243" t="s">
        <v>175</v>
      </c>
    </row>
    <row r="783" s="13" customFormat="1">
      <c r="A783" s="13"/>
      <c r="B783" s="232"/>
      <c r="C783" s="233"/>
      <c r="D783" s="234" t="s">
        <v>184</v>
      </c>
      <c r="E783" s="235" t="s">
        <v>1</v>
      </c>
      <c r="F783" s="236" t="s">
        <v>1013</v>
      </c>
      <c r="G783" s="233"/>
      <c r="H783" s="237">
        <v>20.23</v>
      </c>
      <c r="I783" s="238"/>
      <c r="J783" s="233"/>
      <c r="K783" s="233"/>
      <c r="L783" s="239"/>
      <c r="M783" s="240"/>
      <c r="N783" s="241"/>
      <c r="O783" s="241"/>
      <c r="P783" s="241"/>
      <c r="Q783" s="241"/>
      <c r="R783" s="241"/>
      <c r="S783" s="241"/>
      <c r="T783" s="24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3" t="s">
        <v>184</v>
      </c>
      <c r="AU783" s="243" t="s">
        <v>86</v>
      </c>
      <c r="AV783" s="13" t="s">
        <v>86</v>
      </c>
      <c r="AW783" s="13" t="s">
        <v>32</v>
      </c>
      <c r="AX783" s="13" t="s">
        <v>76</v>
      </c>
      <c r="AY783" s="243" t="s">
        <v>175</v>
      </c>
    </row>
    <row r="784" s="16" customFormat="1">
      <c r="A784" s="16"/>
      <c r="B784" s="279"/>
      <c r="C784" s="280"/>
      <c r="D784" s="234" t="s">
        <v>184</v>
      </c>
      <c r="E784" s="281" t="s">
        <v>1</v>
      </c>
      <c r="F784" s="282" t="s">
        <v>356</v>
      </c>
      <c r="G784" s="280"/>
      <c r="H784" s="283">
        <v>37.42</v>
      </c>
      <c r="I784" s="284"/>
      <c r="J784" s="280"/>
      <c r="K784" s="280"/>
      <c r="L784" s="285"/>
      <c r="M784" s="286"/>
      <c r="N784" s="287"/>
      <c r="O784" s="287"/>
      <c r="P784" s="287"/>
      <c r="Q784" s="287"/>
      <c r="R784" s="287"/>
      <c r="S784" s="287"/>
      <c r="T784" s="288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T784" s="289" t="s">
        <v>184</v>
      </c>
      <c r="AU784" s="289" t="s">
        <v>86</v>
      </c>
      <c r="AV784" s="16" t="s">
        <v>189</v>
      </c>
      <c r="AW784" s="16" t="s">
        <v>32</v>
      </c>
      <c r="AX784" s="16" t="s">
        <v>76</v>
      </c>
      <c r="AY784" s="289" t="s">
        <v>175</v>
      </c>
    </row>
    <row r="785" s="13" customFormat="1">
      <c r="A785" s="13"/>
      <c r="B785" s="232"/>
      <c r="C785" s="233"/>
      <c r="D785" s="234" t="s">
        <v>184</v>
      </c>
      <c r="E785" s="235" t="s">
        <v>1</v>
      </c>
      <c r="F785" s="236" t="s">
        <v>1014</v>
      </c>
      <c r="G785" s="233"/>
      <c r="H785" s="237">
        <v>42</v>
      </c>
      <c r="I785" s="238"/>
      <c r="J785" s="233"/>
      <c r="K785" s="233"/>
      <c r="L785" s="239"/>
      <c r="M785" s="240"/>
      <c r="N785" s="241"/>
      <c r="O785" s="241"/>
      <c r="P785" s="241"/>
      <c r="Q785" s="241"/>
      <c r="R785" s="241"/>
      <c r="S785" s="241"/>
      <c r="T785" s="24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3" t="s">
        <v>184</v>
      </c>
      <c r="AU785" s="243" t="s">
        <v>86</v>
      </c>
      <c r="AV785" s="13" t="s">
        <v>86</v>
      </c>
      <c r="AW785" s="13" t="s">
        <v>32</v>
      </c>
      <c r="AX785" s="13" t="s">
        <v>76</v>
      </c>
      <c r="AY785" s="243" t="s">
        <v>175</v>
      </c>
    </row>
    <row r="786" s="15" customFormat="1">
      <c r="A786" s="15"/>
      <c r="B786" s="254"/>
      <c r="C786" s="255"/>
      <c r="D786" s="234" t="s">
        <v>184</v>
      </c>
      <c r="E786" s="256" t="s">
        <v>1</v>
      </c>
      <c r="F786" s="257" t="s">
        <v>201</v>
      </c>
      <c r="G786" s="255"/>
      <c r="H786" s="258">
        <v>426.525</v>
      </c>
      <c r="I786" s="259"/>
      <c r="J786" s="255"/>
      <c r="K786" s="255"/>
      <c r="L786" s="260"/>
      <c r="M786" s="261"/>
      <c r="N786" s="262"/>
      <c r="O786" s="262"/>
      <c r="P786" s="262"/>
      <c r="Q786" s="262"/>
      <c r="R786" s="262"/>
      <c r="S786" s="262"/>
      <c r="T786" s="263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64" t="s">
        <v>184</v>
      </c>
      <c r="AU786" s="264" t="s">
        <v>86</v>
      </c>
      <c r="AV786" s="15" t="s">
        <v>182</v>
      </c>
      <c r="AW786" s="15" t="s">
        <v>32</v>
      </c>
      <c r="AX786" s="15" t="s">
        <v>84</v>
      </c>
      <c r="AY786" s="264" t="s">
        <v>175</v>
      </c>
    </row>
    <row r="787" s="2" customFormat="1" ht="24.15" customHeight="1">
      <c r="A787" s="39"/>
      <c r="B787" s="40"/>
      <c r="C787" s="219" t="s">
        <v>1015</v>
      </c>
      <c r="D787" s="219" t="s">
        <v>177</v>
      </c>
      <c r="E787" s="220" t="s">
        <v>1016</v>
      </c>
      <c r="F787" s="221" t="s">
        <v>1017</v>
      </c>
      <c r="G787" s="222" t="s">
        <v>180</v>
      </c>
      <c r="H787" s="223">
        <v>16.524999999999998</v>
      </c>
      <c r="I787" s="224"/>
      <c r="J787" s="225">
        <f>ROUND(I787*H787,2)</f>
        <v>0</v>
      </c>
      <c r="K787" s="221" t="s">
        <v>181</v>
      </c>
      <c r="L787" s="45"/>
      <c r="M787" s="226" t="s">
        <v>1</v>
      </c>
      <c r="N787" s="227" t="s">
        <v>41</v>
      </c>
      <c r="O787" s="92"/>
      <c r="P787" s="228">
        <f>O787*H787</f>
        <v>0</v>
      </c>
      <c r="Q787" s="228">
        <v>0</v>
      </c>
      <c r="R787" s="228">
        <f>Q787*H787</f>
        <v>0</v>
      </c>
      <c r="S787" s="228">
        <v>0.074</v>
      </c>
      <c r="T787" s="229">
        <f>S787*H787</f>
        <v>1.2228499999999997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30" t="s">
        <v>182</v>
      </c>
      <c r="AT787" s="230" t="s">
        <v>177</v>
      </c>
      <c r="AU787" s="230" t="s">
        <v>86</v>
      </c>
      <c r="AY787" s="18" t="s">
        <v>175</v>
      </c>
      <c r="BE787" s="231">
        <f>IF(N787="základní",J787,0)</f>
        <v>0</v>
      </c>
      <c r="BF787" s="231">
        <f>IF(N787="snížená",J787,0)</f>
        <v>0</v>
      </c>
      <c r="BG787" s="231">
        <f>IF(N787="zákl. přenesená",J787,0)</f>
        <v>0</v>
      </c>
      <c r="BH787" s="231">
        <f>IF(N787="sníž. přenesená",J787,0)</f>
        <v>0</v>
      </c>
      <c r="BI787" s="231">
        <f>IF(N787="nulová",J787,0)</f>
        <v>0</v>
      </c>
      <c r="BJ787" s="18" t="s">
        <v>84</v>
      </c>
      <c r="BK787" s="231">
        <f>ROUND(I787*H787,2)</f>
        <v>0</v>
      </c>
      <c r="BL787" s="18" t="s">
        <v>182</v>
      </c>
      <c r="BM787" s="230" t="s">
        <v>1018</v>
      </c>
    </row>
    <row r="788" s="13" customFormat="1">
      <c r="A788" s="13"/>
      <c r="B788" s="232"/>
      <c r="C788" s="233"/>
      <c r="D788" s="234" t="s">
        <v>184</v>
      </c>
      <c r="E788" s="235" t="s">
        <v>1</v>
      </c>
      <c r="F788" s="236" t="s">
        <v>1019</v>
      </c>
      <c r="G788" s="233"/>
      <c r="H788" s="237">
        <v>16.524999999999998</v>
      </c>
      <c r="I788" s="238"/>
      <c r="J788" s="233"/>
      <c r="K788" s="233"/>
      <c r="L788" s="239"/>
      <c r="M788" s="240"/>
      <c r="N788" s="241"/>
      <c r="O788" s="241"/>
      <c r="P788" s="241"/>
      <c r="Q788" s="241"/>
      <c r="R788" s="241"/>
      <c r="S788" s="241"/>
      <c r="T788" s="242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3" t="s">
        <v>184</v>
      </c>
      <c r="AU788" s="243" t="s">
        <v>86</v>
      </c>
      <c r="AV788" s="13" t="s">
        <v>86</v>
      </c>
      <c r="AW788" s="13" t="s">
        <v>32</v>
      </c>
      <c r="AX788" s="13" t="s">
        <v>84</v>
      </c>
      <c r="AY788" s="243" t="s">
        <v>175</v>
      </c>
    </row>
    <row r="789" s="2" customFormat="1" ht="16.5" customHeight="1">
      <c r="A789" s="39"/>
      <c r="B789" s="40"/>
      <c r="C789" s="219" t="s">
        <v>1020</v>
      </c>
      <c r="D789" s="219" t="s">
        <v>177</v>
      </c>
      <c r="E789" s="220" t="s">
        <v>1021</v>
      </c>
      <c r="F789" s="221" t="s">
        <v>1022</v>
      </c>
      <c r="G789" s="222" t="s">
        <v>437</v>
      </c>
      <c r="H789" s="223">
        <v>117.6</v>
      </c>
      <c r="I789" s="224"/>
      <c r="J789" s="225">
        <f>ROUND(I789*H789,2)</f>
        <v>0</v>
      </c>
      <c r="K789" s="221" t="s">
        <v>688</v>
      </c>
      <c r="L789" s="45"/>
      <c r="M789" s="226" t="s">
        <v>1</v>
      </c>
      <c r="N789" s="227" t="s">
        <v>41</v>
      </c>
      <c r="O789" s="92"/>
      <c r="P789" s="228">
        <f>O789*H789</f>
        <v>0</v>
      </c>
      <c r="Q789" s="228">
        <v>0</v>
      </c>
      <c r="R789" s="228">
        <f>Q789*H789</f>
        <v>0</v>
      </c>
      <c r="S789" s="228">
        <v>0.009</v>
      </c>
      <c r="T789" s="229">
        <f>S789*H789</f>
        <v>1.0583999999999998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30" t="s">
        <v>182</v>
      </c>
      <c r="AT789" s="230" t="s">
        <v>177</v>
      </c>
      <c r="AU789" s="230" t="s">
        <v>86</v>
      </c>
      <c r="AY789" s="18" t="s">
        <v>175</v>
      </c>
      <c r="BE789" s="231">
        <f>IF(N789="základní",J789,0)</f>
        <v>0</v>
      </c>
      <c r="BF789" s="231">
        <f>IF(N789="snížená",J789,0)</f>
        <v>0</v>
      </c>
      <c r="BG789" s="231">
        <f>IF(N789="zákl. přenesená",J789,0)</f>
        <v>0</v>
      </c>
      <c r="BH789" s="231">
        <f>IF(N789="sníž. přenesená",J789,0)</f>
        <v>0</v>
      </c>
      <c r="BI789" s="231">
        <f>IF(N789="nulová",J789,0)</f>
        <v>0</v>
      </c>
      <c r="BJ789" s="18" t="s">
        <v>84</v>
      </c>
      <c r="BK789" s="231">
        <f>ROUND(I789*H789,2)</f>
        <v>0</v>
      </c>
      <c r="BL789" s="18" t="s">
        <v>182</v>
      </c>
      <c r="BM789" s="230" t="s">
        <v>1023</v>
      </c>
    </row>
    <row r="790" s="13" customFormat="1">
      <c r="A790" s="13"/>
      <c r="B790" s="232"/>
      <c r="C790" s="233"/>
      <c r="D790" s="234" t="s">
        <v>184</v>
      </c>
      <c r="E790" s="235" t="s">
        <v>1</v>
      </c>
      <c r="F790" s="236" t="s">
        <v>1024</v>
      </c>
      <c r="G790" s="233"/>
      <c r="H790" s="237">
        <v>117.6</v>
      </c>
      <c r="I790" s="238"/>
      <c r="J790" s="233"/>
      <c r="K790" s="233"/>
      <c r="L790" s="239"/>
      <c r="M790" s="240"/>
      <c r="N790" s="241"/>
      <c r="O790" s="241"/>
      <c r="P790" s="241"/>
      <c r="Q790" s="241"/>
      <c r="R790" s="241"/>
      <c r="S790" s="241"/>
      <c r="T790" s="24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3" t="s">
        <v>184</v>
      </c>
      <c r="AU790" s="243" t="s">
        <v>86</v>
      </c>
      <c r="AV790" s="13" t="s">
        <v>86</v>
      </c>
      <c r="AW790" s="13" t="s">
        <v>32</v>
      </c>
      <c r="AX790" s="13" t="s">
        <v>84</v>
      </c>
      <c r="AY790" s="243" t="s">
        <v>175</v>
      </c>
    </row>
    <row r="791" s="2" customFormat="1" ht="24.15" customHeight="1">
      <c r="A791" s="39"/>
      <c r="B791" s="40"/>
      <c r="C791" s="219" t="s">
        <v>1025</v>
      </c>
      <c r="D791" s="219" t="s">
        <v>177</v>
      </c>
      <c r="E791" s="220" t="s">
        <v>1026</v>
      </c>
      <c r="F791" s="221" t="s">
        <v>1027</v>
      </c>
      <c r="G791" s="222" t="s">
        <v>192</v>
      </c>
      <c r="H791" s="223">
        <v>345.158</v>
      </c>
      <c r="I791" s="224"/>
      <c r="J791" s="225">
        <f>ROUND(I791*H791,2)</f>
        <v>0</v>
      </c>
      <c r="K791" s="221" t="s">
        <v>181</v>
      </c>
      <c r="L791" s="45"/>
      <c r="M791" s="226" t="s">
        <v>1</v>
      </c>
      <c r="N791" s="227" t="s">
        <v>41</v>
      </c>
      <c r="O791" s="92"/>
      <c r="P791" s="228">
        <f>O791*H791</f>
        <v>0</v>
      </c>
      <c r="Q791" s="228">
        <v>0</v>
      </c>
      <c r="R791" s="228">
        <f>Q791*H791</f>
        <v>0</v>
      </c>
      <c r="S791" s="228">
        <v>1.4</v>
      </c>
      <c r="T791" s="229">
        <f>S791*H791</f>
        <v>483.2212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30" t="s">
        <v>182</v>
      </c>
      <c r="AT791" s="230" t="s">
        <v>177</v>
      </c>
      <c r="AU791" s="230" t="s">
        <v>86</v>
      </c>
      <c r="AY791" s="18" t="s">
        <v>175</v>
      </c>
      <c r="BE791" s="231">
        <f>IF(N791="základní",J791,0)</f>
        <v>0</v>
      </c>
      <c r="BF791" s="231">
        <f>IF(N791="snížená",J791,0)</f>
        <v>0</v>
      </c>
      <c r="BG791" s="231">
        <f>IF(N791="zákl. přenesená",J791,0)</f>
        <v>0</v>
      </c>
      <c r="BH791" s="231">
        <f>IF(N791="sníž. přenesená",J791,0)</f>
        <v>0</v>
      </c>
      <c r="BI791" s="231">
        <f>IF(N791="nulová",J791,0)</f>
        <v>0</v>
      </c>
      <c r="BJ791" s="18" t="s">
        <v>84</v>
      </c>
      <c r="BK791" s="231">
        <f>ROUND(I791*H791,2)</f>
        <v>0</v>
      </c>
      <c r="BL791" s="18" t="s">
        <v>182</v>
      </c>
      <c r="BM791" s="230" t="s">
        <v>1028</v>
      </c>
    </row>
    <row r="792" s="14" customFormat="1">
      <c r="A792" s="14"/>
      <c r="B792" s="244"/>
      <c r="C792" s="245"/>
      <c r="D792" s="234" t="s">
        <v>184</v>
      </c>
      <c r="E792" s="246" t="s">
        <v>1</v>
      </c>
      <c r="F792" s="247" t="s">
        <v>1029</v>
      </c>
      <c r="G792" s="245"/>
      <c r="H792" s="246" t="s">
        <v>1</v>
      </c>
      <c r="I792" s="248"/>
      <c r="J792" s="245"/>
      <c r="K792" s="245"/>
      <c r="L792" s="249"/>
      <c r="M792" s="250"/>
      <c r="N792" s="251"/>
      <c r="O792" s="251"/>
      <c r="P792" s="251"/>
      <c r="Q792" s="251"/>
      <c r="R792" s="251"/>
      <c r="S792" s="251"/>
      <c r="T792" s="252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3" t="s">
        <v>184</v>
      </c>
      <c r="AU792" s="253" t="s">
        <v>86</v>
      </c>
      <c r="AV792" s="14" t="s">
        <v>84</v>
      </c>
      <c r="AW792" s="14" t="s">
        <v>32</v>
      </c>
      <c r="AX792" s="14" t="s">
        <v>76</v>
      </c>
      <c r="AY792" s="253" t="s">
        <v>175</v>
      </c>
    </row>
    <row r="793" s="13" customFormat="1">
      <c r="A793" s="13"/>
      <c r="B793" s="232"/>
      <c r="C793" s="233"/>
      <c r="D793" s="234" t="s">
        <v>184</v>
      </c>
      <c r="E793" s="235" t="s">
        <v>1</v>
      </c>
      <c r="F793" s="236" t="s">
        <v>1030</v>
      </c>
      <c r="G793" s="233"/>
      <c r="H793" s="237">
        <v>22.104</v>
      </c>
      <c r="I793" s="238"/>
      <c r="J793" s="233"/>
      <c r="K793" s="233"/>
      <c r="L793" s="239"/>
      <c r="M793" s="240"/>
      <c r="N793" s="241"/>
      <c r="O793" s="241"/>
      <c r="P793" s="241"/>
      <c r="Q793" s="241"/>
      <c r="R793" s="241"/>
      <c r="S793" s="241"/>
      <c r="T793" s="242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3" t="s">
        <v>184</v>
      </c>
      <c r="AU793" s="243" t="s">
        <v>86</v>
      </c>
      <c r="AV793" s="13" t="s">
        <v>86</v>
      </c>
      <c r="AW793" s="13" t="s">
        <v>32</v>
      </c>
      <c r="AX793" s="13" t="s">
        <v>76</v>
      </c>
      <c r="AY793" s="243" t="s">
        <v>175</v>
      </c>
    </row>
    <row r="794" s="13" customFormat="1">
      <c r="A794" s="13"/>
      <c r="B794" s="232"/>
      <c r="C794" s="233"/>
      <c r="D794" s="234" t="s">
        <v>184</v>
      </c>
      <c r="E794" s="235" t="s">
        <v>1</v>
      </c>
      <c r="F794" s="236" t="s">
        <v>1031</v>
      </c>
      <c r="G794" s="233"/>
      <c r="H794" s="237">
        <v>13.022</v>
      </c>
      <c r="I794" s="238"/>
      <c r="J794" s="233"/>
      <c r="K794" s="233"/>
      <c r="L794" s="239"/>
      <c r="M794" s="240"/>
      <c r="N794" s="241"/>
      <c r="O794" s="241"/>
      <c r="P794" s="241"/>
      <c r="Q794" s="241"/>
      <c r="R794" s="241"/>
      <c r="S794" s="241"/>
      <c r="T794" s="242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3" t="s">
        <v>184</v>
      </c>
      <c r="AU794" s="243" t="s">
        <v>86</v>
      </c>
      <c r="AV794" s="13" t="s">
        <v>86</v>
      </c>
      <c r="AW794" s="13" t="s">
        <v>32</v>
      </c>
      <c r="AX794" s="13" t="s">
        <v>76</v>
      </c>
      <c r="AY794" s="243" t="s">
        <v>175</v>
      </c>
    </row>
    <row r="795" s="13" customFormat="1">
      <c r="A795" s="13"/>
      <c r="B795" s="232"/>
      <c r="C795" s="233"/>
      <c r="D795" s="234" t="s">
        <v>184</v>
      </c>
      <c r="E795" s="235" t="s">
        <v>1</v>
      </c>
      <c r="F795" s="236" t="s">
        <v>1032</v>
      </c>
      <c r="G795" s="233"/>
      <c r="H795" s="237">
        <v>17.202000000000002</v>
      </c>
      <c r="I795" s="238"/>
      <c r="J795" s="233"/>
      <c r="K795" s="233"/>
      <c r="L795" s="239"/>
      <c r="M795" s="240"/>
      <c r="N795" s="241"/>
      <c r="O795" s="241"/>
      <c r="P795" s="241"/>
      <c r="Q795" s="241"/>
      <c r="R795" s="241"/>
      <c r="S795" s="241"/>
      <c r="T795" s="24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3" t="s">
        <v>184</v>
      </c>
      <c r="AU795" s="243" t="s">
        <v>86</v>
      </c>
      <c r="AV795" s="13" t="s">
        <v>86</v>
      </c>
      <c r="AW795" s="13" t="s">
        <v>32</v>
      </c>
      <c r="AX795" s="13" t="s">
        <v>76</v>
      </c>
      <c r="AY795" s="243" t="s">
        <v>175</v>
      </c>
    </row>
    <row r="796" s="13" customFormat="1">
      <c r="A796" s="13"/>
      <c r="B796" s="232"/>
      <c r="C796" s="233"/>
      <c r="D796" s="234" t="s">
        <v>184</v>
      </c>
      <c r="E796" s="235" t="s">
        <v>1</v>
      </c>
      <c r="F796" s="236" t="s">
        <v>1033</v>
      </c>
      <c r="G796" s="233"/>
      <c r="H796" s="237">
        <v>1.515</v>
      </c>
      <c r="I796" s="238"/>
      <c r="J796" s="233"/>
      <c r="K796" s="233"/>
      <c r="L796" s="239"/>
      <c r="M796" s="240"/>
      <c r="N796" s="241"/>
      <c r="O796" s="241"/>
      <c r="P796" s="241"/>
      <c r="Q796" s="241"/>
      <c r="R796" s="241"/>
      <c r="S796" s="241"/>
      <c r="T796" s="242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3" t="s">
        <v>184</v>
      </c>
      <c r="AU796" s="243" t="s">
        <v>86</v>
      </c>
      <c r="AV796" s="13" t="s">
        <v>86</v>
      </c>
      <c r="AW796" s="13" t="s">
        <v>32</v>
      </c>
      <c r="AX796" s="13" t="s">
        <v>76</v>
      </c>
      <c r="AY796" s="243" t="s">
        <v>175</v>
      </c>
    </row>
    <row r="797" s="16" customFormat="1">
      <c r="A797" s="16"/>
      <c r="B797" s="279"/>
      <c r="C797" s="280"/>
      <c r="D797" s="234" t="s">
        <v>184</v>
      </c>
      <c r="E797" s="281" t="s">
        <v>1</v>
      </c>
      <c r="F797" s="282" t="s">
        <v>356</v>
      </c>
      <c r="G797" s="280"/>
      <c r="H797" s="283">
        <v>53.843</v>
      </c>
      <c r="I797" s="284"/>
      <c r="J797" s="280"/>
      <c r="K797" s="280"/>
      <c r="L797" s="285"/>
      <c r="M797" s="286"/>
      <c r="N797" s="287"/>
      <c r="O797" s="287"/>
      <c r="P797" s="287"/>
      <c r="Q797" s="287"/>
      <c r="R797" s="287"/>
      <c r="S797" s="287"/>
      <c r="T797" s="288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T797" s="289" t="s">
        <v>184</v>
      </c>
      <c r="AU797" s="289" t="s">
        <v>86</v>
      </c>
      <c r="AV797" s="16" t="s">
        <v>189</v>
      </c>
      <c r="AW797" s="16" t="s">
        <v>32</v>
      </c>
      <c r="AX797" s="16" t="s">
        <v>76</v>
      </c>
      <c r="AY797" s="289" t="s">
        <v>175</v>
      </c>
    </row>
    <row r="798" s="14" customFormat="1">
      <c r="A798" s="14"/>
      <c r="B798" s="244"/>
      <c r="C798" s="245"/>
      <c r="D798" s="234" t="s">
        <v>184</v>
      </c>
      <c r="E798" s="246" t="s">
        <v>1</v>
      </c>
      <c r="F798" s="247" t="s">
        <v>988</v>
      </c>
      <c r="G798" s="245"/>
      <c r="H798" s="246" t="s">
        <v>1</v>
      </c>
      <c r="I798" s="248"/>
      <c r="J798" s="245"/>
      <c r="K798" s="245"/>
      <c r="L798" s="249"/>
      <c r="M798" s="250"/>
      <c r="N798" s="251"/>
      <c r="O798" s="251"/>
      <c r="P798" s="251"/>
      <c r="Q798" s="251"/>
      <c r="R798" s="251"/>
      <c r="S798" s="251"/>
      <c r="T798" s="252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3" t="s">
        <v>184</v>
      </c>
      <c r="AU798" s="253" t="s">
        <v>86</v>
      </c>
      <c r="AV798" s="14" t="s">
        <v>84</v>
      </c>
      <c r="AW798" s="14" t="s">
        <v>32</v>
      </c>
      <c r="AX798" s="14" t="s">
        <v>76</v>
      </c>
      <c r="AY798" s="253" t="s">
        <v>175</v>
      </c>
    </row>
    <row r="799" s="13" customFormat="1">
      <c r="A799" s="13"/>
      <c r="B799" s="232"/>
      <c r="C799" s="233"/>
      <c r="D799" s="234" t="s">
        <v>184</v>
      </c>
      <c r="E799" s="235" t="s">
        <v>1</v>
      </c>
      <c r="F799" s="236" t="s">
        <v>1034</v>
      </c>
      <c r="G799" s="233"/>
      <c r="H799" s="237">
        <v>3.029</v>
      </c>
      <c r="I799" s="238"/>
      <c r="J799" s="233"/>
      <c r="K799" s="233"/>
      <c r="L799" s="239"/>
      <c r="M799" s="240"/>
      <c r="N799" s="241"/>
      <c r="O799" s="241"/>
      <c r="P799" s="241"/>
      <c r="Q799" s="241"/>
      <c r="R799" s="241"/>
      <c r="S799" s="241"/>
      <c r="T799" s="24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43" t="s">
        <v>184</v>
      </c>
      <c r="AU799" s="243" t="s">
        <v>86</v>
      </c>
      <c r="AV799" s="13" t="s">
        <v>86</v>
      </c>
      <c r="AW799" s="13" t="s">
        <v>32</v>
      </c>
      <c r="AX799" s="13" t="s">
        <v>76</v>
      </c>
      <c r="AY799" s="243" t="s">
        <v>175</v>
      </c>
    </row>
    <row r="800" s="16" customFormat="1">
      <c r="A800" s="16"/>
      <c r="B800" s="279"/>
      <c r="C800" s="280"/>
      <c r="D800" s="234" t="s">
        <v>184</v>
      </c>
      <c r="E800" s="281" t="s">
        <v>1</v>
      </c>
      <c r="F800" s="282" t="s">
        <v>356</v>
      </c>
      <c r="G800" s="280"/>
      <c r="H800" s="283">
        <v>3.029</v>
      </c>
      <c r="I800" s="284"/>
      <c r="J800" s="280"/>
      <c r="K800" s="280"/>
      <c r="L800" s="285"/>
      <c r="M800" s="286"/>
      <c r="N800" s="287"/>
      <c r="O800" s="287"/>
      <c r="P800" s="287"/>
      <c r="Q800" s="287"/>
      <c r="R800" s="287"/>
      <c r="S800" s="287"/>
      <c r="T800" s="288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T800" s="289" t="s">
        <v>184</v>
      </c>
      <c r="AU800" s="289" t="s">
        <v>86</v>
      </c>
      <c r="AV800" s="16" t="s">
        <v>189</v>
      </c>
      <c r="AW800" s="16" t="s">
        <v>32</v>
      </c>
      <c r="AX800" s="16" t="s">
        <v>76</v>
      </c>
      <c r="AY800" s="289" t="s">
        <v>175</v>
      </c>
    </row>
    <row r="801" s="14" customFormat="1">
      <c r="A801" s="14"/>
      <c r="B801" s="244"/>
      <c r="C801" s="245"/>
      <c r="D801" s="234" t="s">
        <v>184</v>
      </c>
      <c r="E801" s="246" t="s">
        <v>1</v>
      </c>
      <c r="F801" s="247" t="s">
        <v>1035</v>
      </c>
      <c r="G801" s="245"/>
      <c r="H801" s="246" t="s">
        <v>1</v>
      </c>
      <c r="I801" s="248"/>
      <c r="J801" s="245"/>
      <c r="K801" s="245"/>
      <c r="L801" s="249"/>
      <c r="M801" s="250"/>
      <c r="N801" s="251"/>
      <c r="O801" s="251"/>
      <c r="P801" s="251"/>
      <c r="Q801" s="251"/>
      <c r="R801" s="251"/>
      <c r="S801" s="251"/>
      <c r="T801" s="252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3" t="s">
        <v>184</v>
      </c>
      <c r="AU801" s="253" t="s">
        <v>86</v>
      </c>
      <c r="AV801" s="14" t="s">
        <v>84</v>
      </c>
      <c r="AW801" s="14" t="s">
        <v>32</v>
      </c>
      <c r="AX801" s="14" t="s">
        <v>76</v>
      </c>
      <c r="AY801" s="253" t="s">
        <v>175</v>
      </c>
    </row>
    <row r="802" s="13" customFormat="1">
      <c r="A802" s="13"/>
      <c r="B802" s="232"/>
      <c r="C802" s="233"/>
      <c r="D802" s="234" t="s">
        <v>184</v>
      </c>
      <c r="E802" s="235" t="s">
        <v>1</v>
      </c>
      <c r="F802" s="236" t="s">
        <v>1036</v>
      </c>
      <c r="G802" s="233"/>
      <c r="H802" s="237">
        <v>7.363</v>
      </c>
      <c r="I802" s="238"/>
      <c r="J802" s="233"/>
      <c r="K802" s="233"/>
      <c r="L802" s="239"/>
      <c r="M802" s="240"/>
      <c r="N802" s="241"/>
      <c r="O802" s="241"/>
      <c r="P802" s="241"/>
      <c r="Q802" s="241"/>
      <c r="R802" s="241"/>
      <c r="S802" s="241"/>
      <c r="T802" s="24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3" t="s">
        <v>184</v>
      </c>
      <c r="AU802" s="243" t="s">
        <v>86</v>
      </c>
      <c r="AV802" s="13" t="s">
        <v>86</v>
      </c>
      <c r="AW802" s="13" t="s">
        <v>32</v>
      </c>
      <c r="AX802" s="13" t="s">
        <v>76</v>
      </c>
      <c r="AY802" s="243" t="s">
        <v>175</v>
      </c>
    </row>
    <row r="803" s="13" customFormat="1">
      <c r="A803" s="13"/>
      <c r="B803" s="232"/>
      <c r="C803" s="233"/>
      <c r="D803" s="234" t="s">
        <v>184</v>
      </c>
      <c r="E803" s="235" t="s">
        <v>1</v>
      </c>
      <c r="F803" s="236" t="s">
        <v>1037</v>
      </c>
      <c r="G803" s="233"/>
      <c r="H803" s="237">
        <v>1.2290000000000002</v>
      </c>
      <c r="I803" s="238"/>
      <c r="J803" s="233"/>
      <c r="K803" s="233"/>
      <c r="L803" s="239"/>
      <c r="M803" s="240"/>
      <c r="N803" s="241"/>
      <c r="O803" s="241"/>
      <c r="P803" s="241"/>
      <c r="Q803" s="241"/>
      <c r="R803" s="241"/>
      <c r="S803" s="241"/>
      <c r="T803" s="24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3" t="s">
        <v>184</v>
      </c>
      <c r="AU803" s="243" t="s">
        <v>86</v>
      </c>
      <c r="AV803" s="13" t="s">
        <v>86</v>
      </c>
      <c r="AW803" s="13" t="s">
        <v>32</v>
      </c>
      <c r="AX803" s="13" t="s">
        <v>76</v>
      </c>
      <c r="AY803" s="243" t="s">
        <v>175</v>
      </c>
    </row>
    <row r="804" s="13" customFormat="1">
      <c r="A804" s="13"/>
      <c r="B804" s="232"/>
      <c r="C804" s="233"/>
      <c r="D804" s="234" t="s">
        <v>184</v>
      </c>
      <c r="E804" s="235" t="s">
        <v>1</v>
      </c>
      <c r="F804" s="236" t="s">
        <v>1038</v>
      </c>
      <c r="G804" s="233"/>
      <c r="H804" s="237">
        <v>6.34</v>
      </c>
      <c r="I804" s="238"/>
      <c r="J804" s="233"/>
      <c r="K804" s="233"/>
      <c r="L804" s="239"/>
      <c r="M804" s="240"/>
      <c r="N804" s="241"/>
      <c r="O804" s="241"/>
      <c r="P804" s="241"/>
      <c r="Q804" s="241"/>
      <c r="R804" s="241"/>
      <c r="S804" s="241"/>
      <c r="T804" s="24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3" t="s">
        <v>184</v>
      </c>
      <c r="AU804" s="243" t="s">
        <v>86</v>
      </c>
      <c r="AV804" s="13" t="s">
        <v>86</v>
      </c>
      <c r="AW804" s="13" t="s">
        <v>32</v>
      </c>
      <c r="AX804" s="13" t="s">
        <v>76</v>
      </c>
      <c r="AY804" s="243" t="s">
        <v>175</v>
      </c>
    </row>
    <row r="805" s="13" customFormat="1">
      <c r="A805" s="13"/>
      <c r="B805" s="232"/>
      <c r="C805" s="233"/>
      <c r="D805" s="234" t="s">
        <v>184</v>
      </c>
      <c r="E805" s="235" t="s">
        <v>1</v>
      </c>
      <c r="F805" s="236" t="s">
        <v>1039</v>
      </c>
      <c r="G805" s="233"/>
      <c r="H805" s="237">
        <v>7.711</v>
      </c>
      <c r="I805" s="238"/>
      <c r="J805" s="233"/>
      <c r="K805" s="233"/>
      <c r="L805" s="239"/>
      <c r="M805" s="240"/>
      <c r="N805" s="241"/>
      <c r="O805" s="241"/>
      <c r="P805" s="241"/>
      <c r="Q805" s="241"/>
      <c r="R805" s="241"/>
      <c r="S805" s="241"/>
      <c r="T805" s="242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43" t="s">
        <v>184</v>
      </c>
      <c r="AU805" s="243" t="s">
        <v>86</v>
      </c>
      <c r="AV805" s="13" t="s">
        <v>86</v>
      </c>
      <c r="AW805" s="13" t="s">
        <v>32</v>
      </c>
      <c r="AX805" s="13" t="s">
        <v>76</v>
      </c>
      <c r="AY805" s="243" t="s">
        <v>175</v>
      </c>
    </row>
    <row r="806" s="16" customFormat="1">
      <c r="A806" s="16"/>
      <c r="B806" s="279"/>
      <c r="C806" s="280"/>
      <c r="D806" s="234" t="s">
        <v>184</v>
      </c>
      <c r="E806" s="281" t="s">
        <v>1</v>
      </c>
      <c r="F806" s="282" t="s">
        <v>356</v>
      </c>
      <c r="G806" s="280"/>
      <c r="H806" s="283">
        <v>22.643</v>
      </c>
      <c r="I806" s="284"/>
      <c r="J806" s="280"/>
      <c r="K806" s="280"/>
      <c r="L806" s="285"/>
      <c r="M806" s="286"/>
      <c r="N806" s="287"/>
      <c r="O806" s="287"/>
      <c r="P806" s="287"/>
      <c r="Q806" s="287"/>
      <c r="R806" s="287"/>
      <c r="S806" s="287"/>
      <c r="T806" s="288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T806" s="289" t="s">
        <v>184</v>
      </c>
      <c r="AU806" s="289" t="s">
        <v>86</v>
      </c>
      <c r="AV806" s="16" t="s">
        <v>189</v>
      </c>
      <c r="AW806" s="16" t="s">
        <v>32</v>
      </c>
      <c r="AX806" s="16" t="s">
        <v>76</v>
      </c>
      <c r="AY806" s="289" t="s">
        <v>175</v>
      </c>
    </row>
    <row r="807" s="14" customFormat="1">
      <c r="A807" s="14"/>
      <c r="B807" s="244"/>
      <c r="C807" s="245"/>
      <c r="D807" s="234" t="s">
        <v>184</v>
      </c>
      <c r="E807" s="246" t="s">
        <v>1</v>
      </c>
      <c r="F807" s="247" t="s">
        <v>1040</v>
      </c>
      <c r="G807" s="245"/>
      <c r="H807" s="246" t="s">
        <v>1</v>
      </c>
      <c r="I807" s="248"/>
      <c r="J807" s="245"/>
      <c r="K807" s="245"/>
      <c r="L807" s="249"/>
      <c r="M807" s="250"/>
      <c r="N807" s="251"/>
      <c r="O807" s="251"/>
      <c r="P807" s="251"/>
      <c r="Q807" s="251"/>
      <c r="R807" s="251"/>
      <c r="S807" s="251"/>
      <c r="T807" s="252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3" t="s">
        <v>184</v>
      </c>
      <c r="AU807" s="253" t="s">
        <v>86</v>
      </c>
      <c r="AV807" s="14" t="s">
        <v>84</v>
      </c>
      <c r="AW807" s="14" t="s">
        <v>32</v>
      </c>
      <c r="AX807" s="14" t="s">
        <v>76</v>
      </c>
      <c r="AY807" s="253" t="s">
        <v>175</v>
      </c>
    </row>
    <row r="808" s="13" customFormat="1">
      <c r="A808" s="13"/>
      <c r="B808" s="232"/>
      <c r="C808" s="233"/>
      <c r="D808" s="234" t="s">
        <v>184</v>
      </c>
      <c r="E808" s="235" t="s">
        <v>1</v>
      </c>
      <c r="F808" s="236" t="s">
        <v>1041</v>
      </c>
      <c r="G808" s="233"/>
      <c r="H808" s="237">
        <v>7.382</v>
      </c>
      <c r="I808" s="238"/>
      <c r="J808" s="233"/>
      <c r="K808" s="233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184</v>
      </c>
      <c r="AU808" s="243" t="s">
        <v>86</v>
      </c>
      <c r="AV808" s="13" t="s">
        <v>86</v>
      </c>
      <c r="AW808" s="13" t="s">
        <v>32</v>
      </c>
      <c r="AX808" s="13" t="s">
        <v>76</v>
      </c>
      <c r="AY808" s="243" t="s">
        <v>175</v>
      </c>
    </row>
    <row r="809" s="13" customFormat="1">
      <c r="A809" s="13"/>
      <c r="B809" s="232"/>
      <c r="C809" s="233"/>
      <c r="D809" s="234" t="s">
        <v>184</v>
      </c>
      <c r="E809" s="235" t="s">
        <v>1</v>
      </c>
      <c r="F809" s="236" t="s">
        <v>1042</v>
      </c>
      <c r="G809" s="233"/>
      <c r="H809" s="237">
        <v>11.634</v>
      </c>
      <c r="I809" s="238"/>
      <c r="J809" s="233"/>
      <c r="K809" s="233"/>
      <c r="L809" s="239"/>
      <c r="M809" s="240"/>
      <c r="N809" s="241"/>
      <c r="O809" s="241"/>
      <c r="P809" s="241"/>
      <c r="Q809" s="241"/>
      <c r="R809" s="241"/>
      <c r="S809" s="241"/>
      <c r="T809" s="242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3" t="s">
        <v>184</v>
      </c>
      <c r="AU809" s="243" t="s">
        <v>86</v>
      </c>
      <c r="AV809" s="13" t="s">
        <v>86</v>
      </c>
      <c r="AW809" s="13" t="s">
        <v>32</v>
      </c>
      <c r="AX809" s="13" t="s">
        <v>76</v>
      </c>
      <c r="AY809" s="243" t="s">
        <v>175</v>
      </c>
    </row>
    <row r="810" s="13" customFormat="1">
      <c r="A810" s="13"/>
      <c r="B810" s="232"/>
      <c r="C810" s="233"/>
      <c r="D810" s="234" t="s">
        <v>184</v>
      </c>
      <c r="E810" s="235" t="s">
        <v>1</v>
      </c>
      <c r="F810" s="236" t="s">
        <v>1043</v>
      </c>
      <c r="G810" s="233"/>
      <c r="H810" s="237">
        <v>6.335</v>
      </c>
      <c r="I810" s="238"/>
      <c r="J810" s="233"/>
      <c r="K810" s="233"/>
      <c r="L810" s="239"/>
      <c r="M810" s="240"/>
      <c r="N810" s="241"/>
      <c r="O810" s="241"/>
      <c r="P810" s="241"/>
      <c r="Q810" s="241"/>
      <c r="R810" s="241"/>
      <c r="S810" s="241"/>
      <c r="T810" s="24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3" t="s">
        <v>184</v>
      </c>
      <c r="AU810" s="243" t="s">
        <v>86</v>
      </c>
      <c r="AV810" s="13" t="s">
        <v>86</v>
      </c>
      <c r="AW810" s="13" t="s">
        <v>32</v>
      </c>
      <c r="AX810" s="13" t="s">
        <v>76</v>
      </c>
      <c r="AY810" s="243" t="s">
        <v>175</v>
      </c>
    </row>
    <row r="811" s="13" customFormat="1">
      <c r="A811" s="13"/>
      <c r="B811" s="232"/>
      <c r="C811" s="233"/>
      <c r="D811" s="234" t="s">
        <v>184</v>
      </c>
      <c r="E811" s="235" t="s">
        <v>1</v>
      </c>
      <c r="F811" s="236" t="s">
        <v>1044</v>
      </c>
      <c r="G811" s="233"/>
      <c r="H811" s="237">
        <v>7.985</v>
      </c>
      <c r="I811" s="238"/>
      <c r="J811" s="233"/>
      <c r="K811" s="233"/>
      <c r="L811" s="239"/>
      <c r="M811" s="240"/>
      <c r="N811" s="241"/>
      <c r="O811" s="241"/>
      <c r="P811" s="241"/>
      <c r="Q811" s="241"/>
      <c r="R811" s="241"/>
      <c r="S811" s="241"/>
      <c r="T811" s="24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3" t="s">
        <v>184</v>
      </c>
      <c r="AU811" s="243" t="s">
        <v>86</v>
      </c>
      <c r="AV811" s="13" t="s">
        <v>86</v>
      </c>
      <c r="AW811" s="13" t="s">
        <v>32</v>
      </c>
      <c r="AX811" s="13" t="s">
        <v>76</v>
      </c>
      <c r="AY811" s="243" t="s">
        <v>175</v>
      </c>
    </row>
    <row r="812" s="13" customFormat="1">
      <c r="A812" s="13"/>
      <c r="B812" s="232"/>
      <c r="C812" s="233"/>
      <c r="D812" s="234" t="s">
        <v>184</v>
      </c>
      <c r="E812" s="235" t="s">
        <v>1</v>
      </c>
      <c r="F812" s="236" t="s">
        <v>1045</v>
      </c>
      <c r="G812" s="233"/>
      <c r="H812" s="237">
        <v>2.962</v>
      </c>
      <c r="I812" s="238"/>
      <c r="J812" s="233"/>
      <c r="K812" s="233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184</v>
      </c>
      <c r="AU812" s="243" t="s">
        <v>86</v>
      </c>
      <c r="AV812" s="13" t="s">
        <v>86</v>
      </c>
      <c r="AW812" s="13" t="s">
        <v>32</v>
      </c>
      <c r="AX812" s="13" t="s">
        <v>76</v>
      </c>
      <c r="AY812" s="243" t="s">
        <v>175</v>
      </c>
    </row>
    <row r="813" s="16" customFormat="1">
      <c r="A813" s="16"/>
      <c r="B813" s="279"/>
      <c r="C813" s="280"/>
      <c r="D813" s="234" t="s">
        <v>184</v>
      </c>
      <c r="E813" s="281" t="s">
        <v>1</v>
      </c>
      <c r="F813" s="282" t="s">
        <v>356</v>
      </c>
      <c r="G813" s="280"/>
      <c r="H813" s="283">
        <v>36.298</v>
      </c>
      <c r="I813" s="284"/>
      <c r="J813" s="280"/>
      <c r="K813" s="280"/>
      <c r="L813" s="285"/>
      <c r="M813" s="286"/>
      <c r="N813" s="287"/>
      <c r="O813" s="287"/>
      <c r="P813" s="287"/>
      <c r="Q813" s="287"/>
      <c r="R813" s="287"/>
      <c r="S813" s="287"/>
      <c r="T813" s="288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T813" s="289" t="s">
        <v>184</v>
      </c>
      <c r="AU813" s="289" t="s">
        <v>86</v>
      </c>
      <c r="AV813" s="16" t="s">
        <v>189</v>
      </c>
      <c r="AW813" s="16" t="s">
        <v>32</v>
      </c>
      <c r="AX813" s="16" t="s">
        <v>76</v>
      </c>
      <c r="AY813" s="289" t="s">
        <v>175</v>
      </c>
    </row>
    <row r="814" s="13" customFormat="1">
      <c r="A814" s="13"/>
      <c r="B814" s="232"/>
      <c r="C814" s="233"/>
      <c r="D814" s="234" t="s">
        <v>184</v>
      </c>
      <c r="E814" s="235" t="s">
        <v>1</v>
      </c>
      <c r="F814" s="236" t="s">
        <v>1046</v>
      </c>
      <c r="G814" s="233"/>
      <c r="H814" s="237">
        <v>2.063</v>
      </c>
      <c r="I814" s="238"/>
      <c r="J814" s="233"/>
      <c r="K814" s="233"/>
      <c r="L814" s="239"/>
      <c r="M814" s="240"/>
      <c r="N814" s="241"/>
      <c r="O814" s="241"/>
      <c r="P814" s="241"/>
      <c r="Q814" s="241"/>
      <c r="R814" s="241"/>
      <c r="S814" s="241"/>
      <c r="T814" s="24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3" t="s">
        <v>184</v>
      </c>
      <c r="AU814" s="243" t="s">
        <v>86</v>
      </c>
      <c r="AV814" s="13" t="s">
        <v>86</v>
      </c>
      <c r="AW814" s="13" t="s">
        <v>32</v>
      </c>
      <c r="AX814" s="13" t="s">
        <v>76</v>
      </c>
      <c r="AY814" s="243" t="s">
        <v>175</v>
      </c>
    </row>
    <row r="815" s="13" customFormat="1">
      <c r="A815" s="13"/>
      <c r="B815" s="232"/>
      <c r="C815" s="233"/>
      <c r="D815" s="234" t="s">
        <v>184</v>
      </c>
      <c r="E815" s="235" t="s">
        <v>1</v>
      </c>
      <c r="F815" s="236" t="s">
        <v>994</v>
      </c>
      <c r="G815" s="233"/>
      <c r="H815" s="237">
        <v>3.035</v>
      </c>
      <c r="I815" s="238"/>
      <c r="J815" s="233"/>
      <c r="K815" s="233"/>
      <c r="L815" s="239"/>
      <c r="M815" s="240"/>
      <c r="N815" s="241"/>
      <c r="O815" s="241"/>
      <c r="P815" s="241"/>
      <c r="Q815" s="241"/>
      <c r="R815" s="241"/>
      <c r="S815" s="241"/>
      <c r="T815" s="242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3" t="s">
        <v>184</v>
      </c>
      <c r="AU815" s="243" t="s">
        <v>86</v>
      </c>
      <c r="AV815" s="13" t="s">
        <v>86</v>
      </c>
      <c r="AW815" s="13" t="s">
        <v>32</v>
      </c>
      <c r="AX815" s="13" t="s">
        <v>76</v>
      </c>
      <c r="AY815" s="243" t="s">
        <v>175</v>
      </c>
    </row>
    <row r="816" s="13" customFormat="1">
      <c r="A816" s="13"/>
      <c r="B816" s="232"/>
      <c r="C816" s="233"/>
      <c r="D816" s="234" t="s">
        <v>184</v>
      </c>
      <c r="E816" s="235" t="s">
        <v>1</v>
      </c>
      <c r="F816" s="236" t="s">
        <v>1047</v>
      </c>
      <c r="G816" s="233"/>
      <c r="H816" s="237">
        <v>7.362</v>
      </c>
      <c r="I816" s="238"/>
      <c r="J816" s="233"/>
      <c r="K816" s="233"/>
      <c r="L816" s="239"/>
      <c r="M816" s="240"/>
      <c r="N816" s="241"/>
      <c r="O816" s="241"/>
      <c r="P816" s="241"/>
      <c r="Q816" s="241"/>
      <c r="R816" s="241"/>
      <c r="S816" s="241"/>
      <c r="T816" s="242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43" t="s">
        <v>184</v>
      </c>
      <c r="AU816" s="243" t="s">
        <v>86</v>
      </c>
      <c r="AV816" s="13" t="s">
        <v>86</v>
      </c>
      <c r="AW816" s="13" t="s">
        <v>32</v>
      </c>
      <c r="AX816" s="13" t="s">
        <v>76</v>
      </c>
      <c r="AY816" s="243" t="s">
        <v>175</v>
      </c>
    </row>
    <row r="817" s="13" customFormat="1">
      <c r="A817" s="13"/>
      <c r="B817" s="232"/>
      <c r="C817" s="233"/>
      <c r="D817" s="234" t="s">
        <v>184</v>
      </c>
      <c r="E817" s="235" t="s">
        <v>1</v>
      </c>
      <c r="F817" s="236" t="s">
        <v>1048</v>
      </c>
      <c r="G817" s="233"/>
      <c r="H817" s="237">
        <v>1.2430000000000002</v>
      </c>
      <c r="I817" s="238"/>
      <c r="J817" s="233"/>
      <c r="K817" s="233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184</v>
      </c>
      <c r="AU817" s="243" t="s">
        <v>86</v>
      </c>
      <c r="AV817" s="13" t="s">
        <v>86</v>
      </c>
      <c r="AW817" s="13" t="s">
        <v>32</v>
      </c>
      <c r="AX817" s="13" t="s">
        <v>76</v>
      </c>
      <c r="AY817" s="243" t="s">
        <v>175</v>
      </c>
    </row>
    <row r="818" s="13" customFormat="1">
      <c r="A818" s="13"/>
      <c r="B818" s="232"/>
      <c r="C818" s="233"/>
      <c r="D818" s="234" t="s">
        <v>184</v>
      </c>
      <c r="E818" s="235" t="s">
        <v>1</v>
      </c>
      <c r="F818" s="236" t="s">
        <v>1049</v>
      </c>
      <c r="G818" s="233"/>
      <c r="H818" s="237">
        <v>7.412</v>
      </c>
      <c r="I818" s="238"/>
      <c r="J818" s="233"/>
      <c r="K818" s="233"/>
      <c r="L818" s="239"/>
      <c r="M818" s="240"/>
      <c r="N818" s="241"/>
      <c r="O818" s="241"/>
      <c r="P818" s="241"/>
      <c r="Q818" s="241"/>
      <c r="R818" s="241"/>
      <c r="S818" s="241"/>
      <c r="T818" s="242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3" t="s">
        <v>184</v>
      </c>
      <c r="AU818" s="243" t="s">
        <v>86</v>
      </c>
      <c r="AV818" s="13" t="s">
        <v>86</v>
      </c>
      <c r="AW818" s="13" t="s">
        <v>32</v>
      </c>
      <c r="AX818" s="13" t="s">
        <v>76</v>
      </c>
      <c r="AY818" s="243" t="s">
        <v>175</v>
      </c>
    </row>
    <row r="819" s="16" customFormat="1">
      <c r="A819" s="16"/>
      <c r="B819" s="279"/>
      <c r="C819" s="280"/>
      <c r="D819" s="234" t="s">
        <v>184</v>
      </c>
      <c r="E819" s="281" t="s">
        <v>1</v>
      </c>
      <c r="F819" s="282" t="s">
        <v>356</v>
      </c>
      <c r="G819" s="280"/>
      <c r="H819" s="283">
        <v>21.115</v>
      </c>
      <c r="I819" s="284"/>
      <c r="J819" s="280"/>
      <c r="K819" s="280"/>
      <c r="L819" s="285"/>
      <c r="M819" s="286"/>
      <c r="N819" s="287"/>
      <c r="O819" s="287"/>
      <c r="P819" s="287"/>
      <c r="Q819" s="287"/>
      <c r="R819" s="287"/>
      <c r="S819" s="287"/>
      <c r="T819" s="288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T819" s="289" t="s">
        <v>184</v>
      </c>
      <c r="AU819" s="289" t="s">
        <v>86</v>
      </c>
      <c r="AV819" s="16" t="s">
        <v>189</v>
      </c>
      <c r="AW819" s="16" t="s">
        <v>32</v>
      </c>
      <c r="AX819" s="16" t="s">
        <v>76</v>
      </c>
      <c r="AY819" s="289" t="s">
        <v>175</v>
      </c>
    </row>
    <row r="820" s="13" customFormat="1">
      <c r="A820" s="13"/>
      <c r="B820" s="232"/>
      <c r="C820" s="233"/>
      <c r="D820" s="234" t="s">
        <v>184</v>
      </c>
      <c r="E820" s="235" t="s">
        <v>1</v>
      </c>
      <c r="F820" s="236" t="s">
        <v>1050</v>
      </c>
      <c r="G820" s="233"/>
      <c r="H820" s="237">
        <v>1.16</v>
      </c>
      <c r="I820" s="238"/>
      <c r="J820" s="233"/>
      <c r="K820" s="233"/>
      <c r="L820" s="239"/>
      <c r="M820" s="240"/>
      <c r="N820" s="241"/>
      <c r="O820" s="241"/>
      <c r="P820" s="241"/>
      <c r="Q820" s="241"/>
      <c r="R820" s="241"/>
      <c r="S820" s="241"/>
      <c r="T820" s="24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3" t="s">
        <v>184</v>
      </c>
      <c r="AU820" s="243" t="s">
        <v>86</v>
      </c>
      <c r="AV820" s="13" t="s">
        <v>86</v>
      </c>
      <c r="AW820" s="13" t="s">
        <v>32</v>
      </c>
      <c r="AX820" s="13" t="s">
        <v>76</v>
      </c>
      <c r="AY820" s="243" t="s">
        <v>175</v>
      </c>
    </row>
    <row r="821" s="13" customFormat="1">
      <c r="A821" s="13"/>
      <c r="B821" s="232"/>
      <c r="C821" s="233"/>
      <c r="D821" s="234" t="s">
        <v>184</v>
      </c>
      <c r="E821" s="235" t="s">
        <v>1</v>
      </c>
      <c r="F821" s="236" t="s">
        <v>1051</v>
      </c>
      <c r="G821" s="233"/>
      <c r="H821" s="237">
        <v>1.16</v>
      </c>
      <c r="I821" s="238"/>
      <c r="J821" s="233"/>
      <c r="K821" s="233"/>
      <c r="L821" s="239"/>
      <c r="M821" s="240"/>
      <c r="N821" s="241"/>
      <c r="O821" s="241"/>
      <c r="P821" s="241"/>
      <c r="Q821" s="241"/>
      <c r="R821" s="241"/>
      <c r="S821" s="241"/>
      <c r="T821" s="24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3" t="s">
        <v>184</v>
      </c>
      <c r="AU821" s="243" t="s">
        <v>86</v>
      </c>
      <c r="AV821" s="13" t="s">
        <v>86</v>
      </c>
      <c r="AW821" s="13" t="s">
        <v>32</v>
      </c>
      <c r="AX821" s="13" t="s">
        <v>76</v>
      </c>
      <c r="AY821" s="243" t="s">
        <v>175</v>
      </c>
    </row>
    <row r="822" s="13" customFormat="1">
      <c r="A822" s="13"/>
      <c r="B822" s="232"/>
      <c r="C822" s="233"/>
      <c r="D822" s="234" t="s">
        <v>184</v>
      </c>
      <c r="E822" s="235" t="s">
        <v>1</v>
      </c>
      <c r="F822" s="236" t="s">
        <v>1052</v>
      </c>
      <c r="G822" s="233"/>
      <c r="H822" s="237">
        <v>1.16</v>
      </c>
      <c r="I822" s="238"/>
      <c r="J822" s="233"/>
      <c r="K822" s="233"/>
      <c r="L822" s="239"/>
      <c r="M822" s="240"/>
      <c r="N822" s="241"/>
      <c r="O822" s="241"/>
      <c r="P822" s="241"/>
      <c r="Q822" s="241"/>
      <c r="R822" s="241"/>
      <c r="S822" s="241"/>
      <c r="T822" s="24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3" t="s">
        <v>184</v>
      </c>
      <c r="AU822" s="243" t="s">
        <v>86</v>
      </c>
      <c r="AV822" s="13" t="s">
        <v>86</v>
      </c>
      <c r="AW822" s="13" t="s">
        <v>32</v>
      </c>
      <c r="AX822" s="13" t="s">
        <v>76</v>
      </c>
      <c r="AY822" s="243" t="s">
        <v>175</v>
      </c>
    </row>
    <row r="823" s="16" customFormat="1">
      <c r="A823" s="16"/>
      <c r="B823" s="279"/>
      <c r="C823" s="280"/>
      <c r="D823" s="234" t="s">
        <v>184</v>
      </c>
      <c r="E823" s="281" t="s">
        <v>1</v>
      </c>
      <c r="F823" s="282" t="s">
        <v>356</v>
      </c>
      <c r="G823" s="280"/>
      <c r="H823" s="283">
        <v>3.4799999999999996</v>
      </c>
      <c r="I823" s="284"/>
      <c r="J823" s="280"/>
      <c r="K823" s="280"/>
      <c r="L823" s="285"/>
      <c r="M823" s="286"/>
      <c r="N823" s="287"/>
      <c r="O823" s="287"/>
      <c r="P823" s="287"/>
      <c r="Q823" s="287"/>
      <c r="R823" s="287"/>
      <c r="S823" s="287"/>
      <c r="T823" s="288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T823" s="289" t="s">
        <v>184</v>
      </c>
      <c r="AU823" s="289" t="s">
        <v>86</v>
      </c>
      <c r="AV823" s="16" t="s">
        <v>189</v>
      </c>
      <c r="AW823" s="16" t="s">
        <v>32</v>
      </c>
      <c r="AX823" s="16" t="s">
        <v>76</v>
      </c>
      <c r="AY823" s="289" t="s">
        <v>175</v>
      </c>
    </row>
    <row r="824" s="13" customFormat="1">
      <c r="A824" s="13"/>
      <c r="B824" s="232"/>
      <c r="C824" s="233"/>
      <c r="D824" s="234" t="s">
        <v>184</v>
      </c>
      <c r="E824" s="235" t="s">
        <v>1</v>
      </c>
      <c r="F824" s="236" t="s">
        <v>1053</v>
      </c>
      <c r="G824" s="233"/>
      <c r="H824" s="237">
        <v>204.75</v>
      </c>
      <c r="I824" s="238"/>
      <c r="J824" s="233"/>
      <c r="K824" s="233"/>
      <c r="L824" s="239"/>
      <c r="M824" s="240"/>
      <c r="N824" s="241"/>
      <c r="O824" s="241"/>
      <c r="P824" s="241"/>
      <c r="Q824" s="241"/>
      <c r="R824" s="241"/>
      <c r="S824" s="241"/>
      <c r="T824" s="242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43" t="s">
        <v>184</v>
      </c>
      <c r="AU824" s="243" t="s">
        <v>86</v>
      </c>
      <c r="AV824" s="13" t="s">
        <v>86</v>
      </c>
      <c r="AW824" s="13" t="s">
        <v>32</v>
      </c>
      <c r="AX824" s="13" t="s">
        <v>76</v>
      </c>
      <c r="AY824" s="243" t="s">
        <v>175</v>
      </c>
    </row>
    <row r="825" s="15" customFormat="1">
      <c r="A825" s="15"/>
      <c r="B825" s="254"/>
      <c r="C825" s="255"/>
      <c r="D825" s="234" t="s">
        <v>184</v>
      </c>
      <c r="E825" s="256" t="s">
        <v>1</v>
      </c>
      <c r="F825" s="257" t="s">
        <v>201</v>
      </c>
      <c r="G825" s="255"/>
      <c r="H825" s="258">
        <v>345.158</v>
      </c>
      <c r="I825" s="259"/>
      <c r="J825" s="255"/>
      <c r="K825" s="255"/>
      <c r="L825" s="260"/>
      <c r="M825" s="261"/>
      <c r="N825" s="262"/>
      <c r="O825" s="262"/>
      <c r="P825" s="262"/>
      <c r="Q825" s="262"/>
      <c r="R825" s="262"/>
      <c r="S825" s="262"/>
      <c r="T825" s="263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T825" s="264" t="s">
        <v>184</v>
      </c>
      <c r="AU825" s="264" t="s">
        <v>86</v>
      </c>
      <c r="AV825" s="15" t="s">
        <v>182</v>
      </c>
      <c r="AW825" s="15" t="s">
        <v>32</v>
      </c>
      <c r="AX825" s="15" t="s">
        <v>84</v>
      </c>
      <c r="AY825" s="264" t="s">
        <v>175</v>
      </c>
    </row>
    <row r="826" s="2" customFormat="1" ht="21.75" customHeight="1">
      <c r="A826" s="39"/>
      <c r="B826" s="40"/>
      <c r="C826" s="219" t="s">
        <v>1054</v>
      </c>
      <c r="D826" s="219" t="s">
        <v>177</v>
      </c>
      <c r="E826" s="220" t="s">
        <v>1055</v>
      </c>
      <c r="F826" s="221" t="s">
        <v>1056</v>
      </c>
      <c r="G826" s="222" t="s">
        <v>180</v>
      </c>
      <c r="H826" s="223">
        <v>22.243</v>
      </c>
      <c r="I826" s="224"/>
      <c r="J826" s="225">
        <f>ROUND(I826*H826,2)</f>
        <v>0</v>
      </c>
      <c r="K826" s="221" t="s">
        <v>181</v>
      </c>
      <c r="L826" s="45"/>
      <c r="M826" s="226" t="s">
        <v>1</v>
      </c>
      <c r="N826" s="227" t="s">
        <v>41</v>
      </c>
      <c r="O826" s="92"/>
      <c r="P826" s="228">
        <f>O826*H826</f>
        <v>0</v>
      </c>
      <c r="Q826" s="228">
        <v>0</v>
      </c>
      <c r="R826" s="228">
        <f>Q826*H826</f>
        <v>0</v>
      </c>
      <c r="S826" s="228">
        <v>0.067</v>
      </c>
      <c r="T826" s="229">
        <f>S826*H826</f>
        <v>1.490281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30" t="s">
        <v>182</v>
      </c>
      <c r="AT826" s="230" t="s">
        <v>177</v>
      </c>
      <c r="AU826" s="230" t="s">
        <v>86</v>
      </c>
      <c r="AY826" s="18" t="s">
        <v>175</v>
      </c>
      <c r="BE826" s="231">
        <f>IF(N826="základní",J826,0)</f>
        <v>0</v>
      </c>
      <c r="BF826" s="231">
        <f>IF(N826="snížená",J826,0)</f>
        <v>0</v>
      </c>
      <c r="BG826" s="231">
        <f>IF(N826="zákl. přenesená",J826,0)</f>
        <v>0</v>
      </c>
      <c r="BH826" s="231">
        <f>IF(N826="sníž. přenesená",J826,0)</f>
        <v>0</v>
      </c>
      <c r="BI826" s="231">
        <f>IF(N826="nulová",J826,0)</f>
        <v>0</v>
      </c>
      <c r="BJ826" s="18" t="s">
        <v>84</v>
      </c>
      <c r="BK826" s="231">
        <f>ROUND(I826*H826,2)</f>
        <v>0</v>
      </c>
      <c r="BL826" s="18" t="s">
        <v>182</v>
      </c>
      <c r="BM826" s="230" t="s">
        <v>1057</v>
      </c>
    </row>
    <row r="827" s="14" customFormat="1">
      <c r="A827" s="14"/>
      <c r="B827" s="244"/>
      <c r="C827" s="245"/>
      <c r="D827" s="234" t="s">
        <v>184</v>
      </c>
      <c r="E827" s="246" t="s">
        <v>1</v>
      </c>
      <c r="F827" s="247" t="s">
        <v>1058</v>
      </c>
      <c r="G827" s="245"/>
      <c r="H827" s="246" t="s">
        <v>1</v>
      </c>
      <c r="I827" s="248"/>
      <c r="J827" s="245"/>
      <c r="K827" s="245"/>
      <c r="L827" s="249"/>
      <c r="M827" s="250"/>
      <c r="N827" s="251"/>
      <c r="O827" s="251"/>
      <c r="P827" s="251"/>
      <c r="Q827" s="251"/>
      <c r="R827" s="251"/>
      <c r="S827" s="251"/>
      <c r="T827" s="252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3" t="s">
        <v>184</v>
      </c>
      <c r="AU827" s="253" t="s">
        <v>86</v>
      </c>
      <c r="AV827" s="14" t="s">
        <v>84</v>
      </c>
      <c r="AW827" s="14" t="s">
        <v>32</v>
      </c>
      <c r="AX827" s="14" t="s">
        <v>76</v>
      </c>
      <c r="AY827" s="253" t="s">
        <v>175</v>
      </c>
    </row>
    <row r="828" s="13" customFormat="1">
      <c r="A828" s="13"/>
      <c r="B828" s="232"/>
      <c r="C828" s="233"/>
      <c r="D828" s="234" t="s">
        <v>184</v>
      </c>
      <c r="E828" s="235" t="s">
        <v>1</v>
      </c>
      <c r="F828" s="236" t="s">
        <v>1059</v>
      </c>
      <c r="G828" s="233"/>
      <c r="H828" s="237">
        <v>22.243</v>
      </c>
      <c r="I828" s="238"/>
      <c r="J828" s="233"/>
      <c r="K828" s="233"/>
      <c r="L828" s="239"/>
      <c r="M828" s="240"/>
      <c r="N828" s="241"/>
      <c r="O828" s="241"/>
      <c r="P828" s="241"/>
      <c r="Q828" s="241"/>
      <c r="R828" s="241"/>
      <c r="S828" s="241"/>
      <c r="T828" s="242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3" t="s">
        <v>184</v>
      </c>
      <c r="AU828" s="243" t="s">
        <v>86</v>
      </c>
      <c r="AV828" s="13" t="s">
        <v>86</v>
      </c>
      <c r="AW828" s="13" t="s">
        <v>32</v>
      </c>
      <c r="AX828" s="13" t="s">
        <v>84</v>
      </c>
      <c r="AY828" s="243" t="s">
        <v>175</v>
      </c>
    </row>
    <row r="829" s="2" customFormat="1" ht="21.75" customHeight="1">
      <c r="A829" s="39"/>
      <c r="B829" s="40"/>
      <c r="C829" s="219" t="s">
        <v>1060</v>
      </c>
      <c r="D829" s="219" t="s">
        <v>177</v>
      </c>
      <c r="E829" s="220" t="s">
        <v>1061</v>
      </c>
      <c r="F829" s="221" t="s">
        <v>1062</v>
      </c>
      <c r="G829" s="222" t="s">
        <v>180</v>
      </c>
      <c r="H829" s="223">
        <v>105.5</v>
      </c>
      <c r="I829" s="224"/>
      <c r="J829" s="225">
        <f>ROUND(I829*H829,2)</f>
        <v>0</v>
      </c>
      <c r="K829" s="221" t="s">
        <v>181</v>
      </c>
      <c r="L829" s="45"/>
      <c r="M829" s="226" t="s">
        <v>1</v>
      </c>
      <c r="N829" s="227" t="s">
        <v>41</v>
      </c>
      <c r="O829" s="92"/>
      <c r="P829" s="228">
        <f>O829*H829</f>
        <v>0</v>
      </c>
      <c r="Q829" s="228">
        <v>0</v>
      </c>
      <c r="R829" s="228">
        <f>Q829*H829</f>
        <v>0</v>
      </c>
      <c r="S829" s="228">
        <v>0.076</v>
      </c>
      <c r="T829" s="229">
        <f>S829*H829</f>
        <v>8.018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30" t="s">
        <v>182</v>
      </c>
      <c r="AT829" s="230" t="s">
        <v>177</v>
      </c>
      <c r="AU829" s="230" t="s">
        <v>86</v>
      </c>
      <c r="AY829" s="18" t="s">
        <v>175</v>
      </c>
      <c r="BE829" s="231">
        <f>IF(N829="základní",J829,0)</f>
        <v>0</v>
      </c>
      <c r="BF829" s="231">
        <f>IF(N829="snížená",J829,0)</f>
        <v>0</v>
      </c>
      <c r="BG829" s="231">
        <f>IF(N829="zákl. přenesená",J829,0)</f>
        <v>0</v>
      </c>
      <c r="BH829" s="231">
        <f>IF(N829="sníž. přenesená",J829,0)</f>
        <v>0</v>
      </c>
      <c r="BI829" s="231">
        <f>IF(N829="nulová",J829,0)</f>
        <v>0</v>
      </c>
      <c r="BJ829" s="18" t="s">
        <v>84</v>
      </c>
      <c r="BK829" s="231">
        <f>ROUND(I829*H829,2)</f>
        <v>0</v>
      </c>
      <c r="BL829" s="18" t="s">
        <v>182</v>
      </c>
      <c r="BM829" s="230" t="s">
        <v>1063</v>
      </c>
    </row>
    <row r="830" s="14" customFormat="1">
      <c r="A830" s="14"/>
      <c r="B830" s="244"/>
      <c r="C830" s="245"/>
      <c r="D830" s="234" t="s">
        <v>184</v>
      </c>
      <c r="E830" s="246" t="s">
        <v>1</v>
      </c>
      <c r="F830" s="247" t="s">
        <v>1064</v>
      </c>
      <c r="G830" s="245"/>
      <c r="H830" s="246" t="s">
        <v>1</v>
      </c>
      <c r="I830" s="248"/>
      <c r="J830" s="245"/>
      <c r="K830" s="245"/>
      <c r="L830" s="249"/>
      <c r="M830" s="250"/>
      <c r="N830" s="251"/>
      <c r="O830" s="251"/>
      <c r="P830" s="251"/>
      <c r="Q830" s="251"/>
      <c r="R830" s="251"/>
      <c r="S830" s="251"/>
      <c r="T830" s="252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3" t="s">
        <v>184</v>
      </c>
      <c r="AU830" s="253" t="s">
        <v>86</v>
      </c>
      <c r="AV830" s="14" t="s">
        <v>84</v>
      </c>
      <c r="AW830" s="14" t="s">
        <v>32</v>
      </c>
      <c r="AX830" s="14" t="s">
        <v>76</v>
      </c>
      <c r="AY830" s="253" t="s">
        <v>175</v>
      </c>
    </row>
    <row r="831" s="13" customFormat="1">
      <c r="A831" s="13"/>
      <c r="B831" s="232"/>
      <c r="C831" s="233"/>
      <c r="D831" s="234" t="s">
        <v>184</v>
      </c>
      <c r="E831" s="235" t="s">
        <v>1</v>
      </c>
      <c r="F831" s="236" t="s">
        <v>1065</v>
      </c>
      <c r="G831" s="233"/>
      <c r="H831" s="237">
        <v>29.7</v>
      </c>
      <c r="I831" s="238"/>
      <c r="J831" s="233"/>
      <c r="K831" s="233"/>
      <c r="L831" s="239"/>
      <c r="M831" s="240"/>
      <c r="N831" s="241"/>
      <c r="O831" s="241"/>
      <c r="P831" s="241"/>
      <c r="Q831" s="241"/>
      <c r="R831" s="241"/>
      <c r="S831" s="241"/>
      <c r="T831" s="242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3" t="s">
        <v>184</v>
      </c>
      <c r="AU831" s="243" t="s">
        <v>86</v>
      </c>
      <c r="AV831" s="13" t="s">
        <v>86</v>
      </c>
      <c r="AW831" s="13" t="s">
        <v>32</v>
      </c>
      <c r="AX831" s="13" t="s">
        <v>76</v>
      </c>
      <c r="AY831" s="243" t="s">
        <v>175</v>
      </c>
    </row>
    <row r="832" s="13" customFormat="1">
      <c r="A832" s="13"/>
      <c r="B832" s="232"/>
      <c r="C832" s="233"/>
      <c r="D832" s="234" t="s">
        <v>184</v>
      </c>
      <c r="E832" s="235" t="s">
        <v>1</v>
      </c>
      <c r="F832" s="236" t="s">
        <v>1066</v>
      </c>
      <c r="G832" s="233"/>
      <c r="H832" s="237">
        <v>24</v>
      </c>
      <c r="I832" s="238"/>
      <c r="J832" s="233"/>
      <c r="K832" s="233"/>
      <c r="L832" s="239"/>
      <c r="M832" s="240"/>
      <c r="N832" s="241"/>
      <c r="O832" s="241"/>
      <c r="P832" s="241"/>
      <c r="Q832" s="241"/>
      <c r="R832" s="241"/>
      <c r="S832" s="241"/>
      <c r="T832" s="24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3" t="s">
        <v>184</v>
      </c>
      <c r="AU832" s="243" t="s">
        <v>86</v>
      </c>
      <c r="AV832" s="13" t="s">
        <v>86</v>
      </c>
      <c r="AW832" s="13" t="s">
        <v>32</v>
      </c>
      <c r="AX832" s="13" t="s">
        <v>76</v>
      </c>
      <c r="AY832" s="243" t="s">
        <v>175</v>
      </c>
    </row>
    <row r="833" s="13" customFormat="1">
      <c r="A833" s="13"/>
      <c r="B833" s="232"/>
      <c r="C833" s="233"/>
      <c r="D833" s="234" t="s">
        <v>184</v>
      </c>
      <c r="E833" s="235" t="s">
        <v>1</v>
      </c>
      <c r="F833" s="236" t="s">
        <v>1067</v>
      </c>
      <c r="G833" s="233"/>
      <c r="H833" s="237">
        <v>17</v>
      </c>
      <c r="I833" s="238"/>
      <c r="J833" s="233"/>
      <c r="K833" s="233"/>
      <c r="L833" s="239"/>
      <c r="M833" s="240"/>
      <c r="N833" s="241"/>
      <c r="O833" s="241"/>
      <c r="P833" s="241"/>
      <c r="Q833" s="241"/>
      <c r="R833" s="241"/>
      <c r="S833" s="241"/>
      <c r="T833" s="24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3" t="s">
        <v>184</v>
      </c>
      <c r="AU833" s="243" t="s">
        <v>86</v>
      </c>
      <c r="AV833" s="13" t="s">
        <v>86</v>
      </c>
      <c r="AW833" s="13" t="s">
        <v>32</v>
      </c>
      <c r="AX833" s="13" t="s">
        <v>76</v>
      </c>
      <c r="AY833" s="243" t="s">
        <v>175</v>
      </c>
    </row>
    <row r="834" s="13" customFormat="1">
      <c r="A834" s="13"/>
      <c r="B834" s="232"/>
      <c r="C834" s="233"/>
      <c r="D834" s="234" t="s">
        <v>184</v>
      </c>
      <c r="E834" s="235" t="s">
        <v>1</v>
      </c>
      <c r="F834" s="236" t="s">
        <v>1068</v>
      </c>
      <c r="G834" s="233"/>
      <c r="H834" s="237">
        <v>20.4</v>
      </c>
      <c r="I834" s="238"/>
      <c r="J834" s="233"/>
      <c r="K834" s="233"/>
      <c r="L834" s="239"/>
      <c r="M834" s="240"/>
      <c r="N834" s="241"/>
      <c r="O834" s="241"/>
      <c r="P834" s="241"/>
      <c r="Q834" s="241"/>
      <c r="R834" s="241"/>
      <c r="S834" s="241"/>
      <c r="T834" s="242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3" t="s">
        <v>184</v>
      </c>
      <c r="AU834" s="243" t="s">
        <v>86</v>
      </c>
      <c r="AV834" s="13" t="s">
        <v>86</v>
      </c>
      <c r="AW834" s="13" t="s">
        <v>32</v>
      </c>
      <c r="AX834" s="13" t="s">
        <v>76</v>
      </c>
      <c r="AY834" s="243" t="s">
        <v>175</v>
      </c>
    </row>
    <row r="835" s="13" customFormat="1">
      <c r="A835" s="13"/>
      <c r="B835" s="232"/>
      <c r="C835" s="233"/>
      <c r="D835" s="234" t="s">
        <v>184</v>
      </c>
      <c r="E835" s="235" t="s">
        <v>1</v>
      </c>
      <c r="F835" s="236" t="s">
        <v>1069</v>
      </c>
      <c r="G835" s="233"/>
      <c r="H835" s="237">
        <v>14.4</v>
      </c>
      <c r="I835" s="238"/>
      <c r="J835" s="233"/>
      <c r="K835" s="233"/>
      <c r="L835" s="239"/>
      <c r="M835" s="240"/>
      <c r="N835" s="241"/>
      <c r="O835" s="241"/>
      <c r="P835" s="241"/>
      <c r="Q835" s="241"/>
      <c r="R835" s="241"/>
      <c r="S835" s="241"/>
      <c r="T835" s="24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3" t="s">
        <v>184</v>
      </c>
      <c r="AU835" s="243" t="s">
        <v>86</v>
      </c>
      <c r="AV835" s="13" t="s">
        <v>86</v>
      </c>
      <c r="AW835" s="13" t="s">
        <v>32</v>
      </c>
      <c r="AX835" s="13" t="s">
        <v>76</v>
      </c>
      <c r="AY835" s="243" t="s">
        <v>175</v>
      </c>
    </row>
    <row r="836" s="15" customFormat="1">
      <c r="A836" s="15"/>
      <c r="B836" s="254"/>
      <c r="C836" s="255"/>
      <c r="D836" s="234" t="s">
        <v>184</v>
      </c>
      <c r="E836" s="256" t="s">
        <v>1</v>
      </c>
      <c r="F836" s="257" t="s">
        <v>201</v>
      </c>
      <c r="G836" s="255"/>
      <c r="H836" s="258">
        <v>105.5</v>
      </c>
      <c r="I836" s="259"/>
      <c r="J836" s="255"/>
      <c r="K836" s="255"/>
      <c r="L836" s="260"/>
      <c r="M836" s="261"/>
      <c r="N836" s="262"/>
      <c r="O836" s="262"/>
      <c r="P836" s="262"/>
      <c r="Q836" s="262"/>
      <c r="R836" s="262"/>
      <c r="S836" s="262"/>
      <c r="T836" s="263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64" t="s">
        <v>184</v>
      </c>
      <c r="AU836" s="264" t="s">
        <v>86</v>
      </c>
      <c r="AV836" s="15" t="s">
        <v>182</v>
      </c>
      <c r="AW836" s="15" t="s">
        <v>32</v>
      </c>
      <c r="AX836" s="15" t="s">
        <v>84</v>
      </c>
      <c r="AY836" s="264" t="s">
        <v>175</v>
      </c>
    </row>
    <row r="837" s="2" customFormat="1" ht="24.15" customHeight="1">
      <c r="A837" s="39"/>
      <c r="B837" s="40"/>
      <c r="C837" s="219" t="s">
        <v>1070</v>
      </c>
      <c r="D837" s="219" t="s">
        <v>177</v>
      </c>
      <c r="E837" s="220" t="s">
        <v>1071</v>
      </c>
      <c r="F837" s="221" t="s">
        <v>1072</v>
      </c>
      <c r="G837" s="222" t="s">
        <v>180</v>
      </c>
      <c r="H837" s="223">
        <v>2.105</v>
      </c>
      <c r="I837" s="224"/>
      <c r="J837" s="225">
        <f>ROUND(I837*H837,2)</f>
        <v>0</v>
      </c>
      <c r="K837" s="221" t="s">
        <v>181</v>
      </c>
      <c r="L837" s="45"/>
      <c r="M837" s="226" t="s">
        <v>1</v>
      </c>
      <c r="N837" s="227" t="s">
        <v>41</v>
      </c>
      <c r="O837" s="92"/>
      <c r="P837" s="228">
        <f>O837*H837</f>
        <v>0</v>
      </c>
      <c r="Q837" s="228">
        <v>0</v>
      </c>
      <c r="R837" s="228">
        <f>Q837*H837</f>
        <v>0</v>
      </c>
      <c r="S837" s="228">
        <v>0.27</v>
      </c>
      <c r="T837" s="229">
        <f>S837*H837</f>
        <v>0.56835000000000008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30" t="s">
        <v>182</v>
      </c>
      <c r="AT837" s="230" t="s">
        <v>177</v>
      </c>
      <c r="AU837" s="230" t="s">
        <v>86</v>
      </c>
      <c r="AY837" s="18" t="s">
        <v>175</v>
      </c>
      <c r="BE837" s="231">
        <f>IF(N837="základní",J837,0)</f>
        <v>0</v>
      </c>
      <c r="BF837" s="231">
        <f>IF(N837="snížená",J837,0)</f>
        <v>0</v>
      </c>
      <c r="BG837" s="231">
        <f>IF(N837="zákl. přenesená",J837,0)</f>
        <v>0</v>
      </c>
      <c r="BH837" s="231">
        <f>IF(N837="sníž. přenesená",J837,0)</f>
        <v>0</v>
      </c>
      <c r="BI837" s="231">
        <f>IF(N837="nulová",J837,0)</f>
        <v>0</v>
      </c>
      <c r="BJ837" s="18" t="s">
        <v>84</v>
      </c>
      <c r="BK837" s="231">
        <f>ROUND(I837*H837,2)</f>
        <v>0</v>
      </c>
      <c r="BL837" s="18" t="s">
        <v>182</v>
      </c>
      <c r="BM837" s="230" t="s">
        <v>1073</v>
      </c>
    </row>
    <row r="838" s="13" customFormat="1">
      <c r="A838" s="13"/>
      <c r="B838" s="232"/>
      <c r="C838" s="233"/>
      <c r="D838" s="234" t="s">
        <v>184</v>
      </c>
      <c r="E838" s="235" t="s">
        <v>1</v>
      </c>
      <c r="F838" s="236" t="s">
        <v>1074</v>
      </c>
      <c r="G838" s="233"/>
      <c r="H838" s="237">
        <v>2.105</v>
      </c>
      <c r="I838" s="238"/>
      <c r="J838" s="233"/>
      <c r="K838" s="233"/>
      <c r="L838" s="239"/>
      <c r="M838" s="240"/>
      <c r="N838" s="241"/>
      <c r="O838" s="241"/>
      <c r="P838" s="241"/>
      <c r="Q838" s="241"/>
      <c r="R838" s="241"/>
      <c r="S838" s="241"/>
      <c r="T838" s="242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3" t="s">
        <v>184</v>
      </c>
      <c r="AU838" s="243" t="s">
        <v>86</v>
      </c>
      <c r="AV838" s="13" t="s">
        <v>86</v>
      </c>
      <c r="AW838" s="13" t="s">
        <v>32</v>
      </c>
      <c r="AX838" s="13" t="s">
        <v>84</v>
      </c>
      <c r="AY838" s="243" t="s">
        <v>175</v>
      </c>
    </row>
    <row r="839" s="2" customFormat="1" ht="24.15" customHeight="1">
      <c r="A839" s="39"/>
      <c r="B839" s="40"/>
      <c r="C839" s="219" t="s">
        <v>1075</v>
      </c>
      <c r="D839" s="219" t="s">
        <v>177</v>
      </c>
      <c r="E839" s="220" t="s">
        <v>1076</v>
      </c>
      <c r="F839" s="221" t="s">
        <v>1077</v>
      </c>
      <c r="G839" s="222" t="s">
        <v>180</v>
      </c>
      <c r="H839" s="223">
        <v>63.189</v>
      </c>
      <c r="I839" s="224"/>
      <c r="J839" s="225">
        <f>ROUND(I839*H839,2)</f>
        <v>0</v>
      </c>
      <c r="K839" s="221" t="s">
        <v>181</v>
      </c>
      <c r="L839" s="45"/>
      <c r="M839" s="226" t="s">
        <v>1</v>
      </c>
      <c r="N839" s="227" t="s">
        <v>41</v>
      </c>
      <c r="O839" s="92"/>
      <c r="P839" s="228">
        <f>O839*H839</f>
        <v>0</v>
      </c>
      <c r="Q839" s="228">
        <v>0</v>
      </c>
      <c r="R839" s="228">
        <f>Q839*H839</f>
        <v>0</v>
      </c>
      <c r="S839" s="228">
        <v>0.18</v>
      </c>
      <c r="T839" s="229">
        <f>S839*H839</f>
        <v>11.37402</v>
      </c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R839" s="230" t="s">
        <v>182</v>
      </c>
      <c r="AT839" s="230" t="s">
        <v>177</v>
      </c>
      <c r="AU839" s="230" t="s">
        <v>86</v>
      </c>
      <c r="AY839" s="18" t="s">
        <v>175</v>
      </c>
      <c r="BE839" s="231">
        <f>IF(N839="základní",J839,0)</f>
        <v>0</v>
      </c>
      <c r="BF839" s="231">
        <f>IF(N839="snížená",J839,0)</f>
        <v>0</v>
      </c>
      <c r="BG839" s="231">
        <f>IF(N839="zákl. přenesená",J839,0)</f>
        <v>0</v>
      </c>
      <c r="BH839" s="231">
        <f>IF(N839="sníž. přenesená",J839,0)</f>
        <v>0</v>
      </c>
      <c r="BI839" s="231">
        <f>IF(N839="nulová",J839,0)</f>
        <v>0</v>
      </c>
      <c r="BJ839" s="18" t="s">
        <v>84</v>
      </c>
      <c r="BK839" s="231">
        <f>ROUND(I839*H839,2)</f>
        <v>0</v>
      </c>
      <c r="BL839" s="18" t="s">
        <v>182</v>
      </c>
      <c r="BM839" s="230" t="s">
        <v>1078</v>
      </c>
    </row>
    <row r="840" s="13" customFormat="1">
      <c r="A840" s="13"/>
      <c r="B840" s="232"/>
      <c r="C840" s="233"/>
      <c r="D840" s="234" t="s">
        <v>184</v>
      </c>
      <c r="E840" s="235" t="s">
        <v>1</v>
      </c>
      <c r="F840" s="236" t="s">
        <v>1079</v>
      </c>
      <c r="G840" s="233"/>
      <c r="H840" s="237">
        <v>2.726</v>
      </c>
      <c r="I840" s="238"/>
      <c r="J840" s="233"/>
      <c r="K840" s="233"/>
      <c r="L840" s="239"/>
      <c r="M840" s="240"/>
      <c r="N840" s="241"/>
      <c r="O840" s="241"/>
      <c r="P840" s="241"/>
      <c r="Q840" s="241"/>
      <c r="R840" s="241"/>
      <c r="S840" s="241"/>
      <c r="T840" s="24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3" t="s">
        <v>184</v>
      </c>
      <c r="AU840" s="243" t="s">
        <v>86</v>
      </c>
      <c r="AV840" s="13" t="s">
        <v>86</v>
      </c>
      <c r="AW840" s="13" t="s">
        <v>32</v>
      </c>
      <c r="AX840" s="13" t="s">
        <v>76</v>
      </c>
      <c r="AY840" s="243" t="s">
        <v>175</v>
      </c>
    </row>
    <row r="841" s="13" customFormat="1">
      <c r="A841" s="13"/>
      <c r="B841" s="232"/>
      <c r="C841" s="233"/>
      <c r="D841" s="234" t="s">
        <v>184</v>
      </c>
      <c r="E841" s="235" t="s">
        <v>1</v>
      </c>
      <c r="F841" s="236" t="s">
        <v>1080</v>
      </c>
      <c r="G841" s="233"/>
      <c r="H841" s="237">
        <v>2.229</v>
      </c>
      <c r="I841" s="238"/>
      <c r="J841" s="233"/>
      <c r="K841" s="233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184</v>
      </c>
      <c r="AU841" s="243" t="s">
        <v>86</v>
      </c>
      <c r="AV841" s="13" t="s">
        <v>86</v>
      </c>
      <c r="AW841" s="13" t="s">
        <v>32</v>
      </c>
      <c r="AX841" s="13" t="s">
        <v>76</v>
      </c>
      <c r="AY841" s="243" t="s">
        <v>175</v>
      </c>
    </row>
    <row r="842" s="13" customFormat="1">
      <c r="A842" s="13"/>
      <c r="B842" s="232"/>
      <c r="C842" s="233"/>
      <c r="D842" s="234" t="s">
        <v>184</v>
      </c>
      <c r="E842" s="235" t="s">
        <v>1</v>
      </c>
      <c r="F842" s="236" t="s">
        <v>1081</v>
      </c>
      <c r="G842" s="233"/>
      <c r="H842" s="237">
        <v>2.105</v>
      </c>
      <c r="I842" s="238"/>
      <c r="J842" s="233"/>
      <c r="K842" s="233"/>
      <c r="L842" s="239"/>
      <c r="M842" s="240"/>
      <c r="N842" s="241"/>
      <c r="O842" s="241"/>
      <c r="P842" s="241"/>
      <c r="Q842" s="241"/>
      <c r="R842" s="241"/>
      <c r="S842" s="241"/>
      <c r="T842" s="242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3" t="s">
        <v>184</v>
      </c>
      <c r="AU842" s="243" t="s">
        <v>86</v>
      </c>
      <c r="AV842" s="13" t="s">
        <v>86</v>
      </c>
      <c r="AW842" s="13" t="s">
        <v>32</v>
      </c>
      <c r="AX842" s="13" t="s">
        <v>76</v>
      </c>
      <c r="AY842" s="243" t="s">
        <v>175</v>
      </c>
    </row>
    <row r="843" s="16" customFormat="1">
      <c r="A843" s="16"/>
      <c r="B843" s="279"/>
      <c r="C843" s="280"/>
      <c r="D843" s="234" t="s">
        <v>184</v>
      </c>
      <c r="E843" s="281" t="s">
        <v>1</v>
      </c>
      <c r="F843" s="282" t="s">
        <v>356</v>
      </c>
      <c r="G843" s="280"/>
      <c r="H843" s="283">
        <v>7.0600000000000008</v>
      </c>
      <c r="I843" s="284"/>
      <c r="J843" s="280"/>
      <c r="K843" s="280"/>
      <c r="L843" s="285"/>
      <c r="M843" s="286"/>
      <c r="N843" s="287"/>
      <c r="O843" s="287"/>
      <c r="P843" s="287"/>
      <c r="Q843" s="287"/>
      <c r="R843" s="287"/>
      <c r="S843" s="287"/>
      <c r="T843" s="288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T843" s="289" t="s">
        <v>184</v>
      </c>
      <c r="AU843" s="289" t="s">
        <v>86</v>
      </c>
      <c r="AV843" s="16" t="s">
        <v>189</v>
      </c>
      <c r="AW843" s="16" t="s">
        <v>32</v>
      </c>
      <c r="AX843" s="16" t="s">
        <v>76</v>
      </c>
      <c r="AY843" s="289" t="s">
        <v>175</v>
      </c>
    </row>
    <row r="844" s="13" customFormat="1">
      <c r="A844" s="13"/>
      <c r="B844" s="232"/>
      <c r="C844" s="233"/>
      <c r="D844" s="234" t="s">
        <v>184</v>
      </c>
      <c r="E844" s="235" t="s">
        <v>1</v>
      </c>
      <c r="F844" s="236" t="s">
        <v>1082</v>
      </c>
      <c r="G844" s="233"/>
      <c r="H844" s="237">
        <v>2.229</v>
      </c>
      <c r="I844" s="238"/>
      <c r="J844" s="233"/>
      <c r="K844" s="233"/>
      <c r="L844" s="239"/>
      <c r="M844" s="240"/>
      <c r="N844" s="241"/>
      <c r="O844" s="241"/>
      <c r="P844" s="241"/>
      <c r="Q844" s="241"/>
      <c r="R844" s="241"/>
      <c r="S844" s="241"/>
      <c r="T844" s="24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3" t="s">
        <v>184</v>
      </c>
      <c r="AU844" s="243" t="s">
        <v>86</v>
      </c>
      <c r="AV844" s="13" t="s">
        <v>86</v>
      </c>
      <c r="AW844" s="13" t="s">
        <v>32</v>
      </c>
      <c r="AX844" s="13" t="s">
        <v>76</v>
      </c>
      <c r="AY844" s="243" t="s">
        <v>175</v>
      </c>
    </row>
    <row r="845" s="13" customFormat="1">
      <c r="A845" s="13"/>
      <c r="B845" s="232"/>
      <c r="C845" s="233"/>
      <c r="D845" s="234" t="s">
        <v>184</v>
      </c>
      <c r="E845" s="235" t="s">
        <v>1</v>
      </c>
      <c r="F845" s="236" t="s">
        <v>1081</v>
      </c>
      <c r="G845" s="233"/>
      <c r="H845" s="237">
        <v>2.105</v>
      </c>
      <c r="I845" s="238"/>
      <c r="J845" s="233"/>
      <c r="K845" s="233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184</v>
      </c>
      <c r="AU845" s="243" t="s">
        <v>86</v>
      </c>
      <c r="AV845" s="13" t="s">
        <v>86</v>
      </c>
      <c r="AW845" s="13" t="s">
        <v>32</v>
      </c>
      <c r="AX845" s="13" t="s">
        <v>76</v>
      </c>
      <c r="AY845" s="243" t="s">
        <v>175</v>
      </c>
    </row>
    <row r="846" s="13" customFormat="1">
      <c r="A846" s="13"/>
      <c r="B846" s="232"/>
      <c r="C846" s="233"/>
      <c r="D846" s="234" t="s">
        <v>184</v>
      </c>
      <c r="E846" s="235" t="s">
        <v>1</v>
      </c>
      <c r="F846" s="236" t="s">
        <v>1083</v>
      </c>
      <c r="G846" s="233"/>
      <c r="H846" s="237">
        <v>4.457</v>
      </c>
      <c r="I846" s="238"/>
      <c r="J846" s="233"/>
      <c r="K846" s="233"/>
      <c r="L846" s="239"/>
      <c r="M846" s="240"/>
      <c r="N846" s="241"/>
      <c r="O846" s="241"/>
      <c r="P846" s="241"/>
      <c r="Q846" s="241"/>
      <c r="R846" s="241"/>
      <c r="S846" s="241"/>
      <c r="T846" s="24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3" t="s">
        <v>184</v>
      </c>
      <c r="AU846" s="243" t="s">
        <v>86</v>
      </c>
      <c r="AV846" s="13" t="s">
        <v>86</v>
      </c>
      <c r="AW846" s="13" t="s">
        <v>32</v>
      </c>
      <c r="AX846" s="13" t="s">
        <v>76</v>
      </c>
      <c r="AY846" s="243" t="s">
        <v>175</v>
      </c>
    </row>
    <row r="847" s="16" customFormat="1">
      <c r="A847" s="16"/>
      <c r="B847" s="279"/>
      <c r="C847" s="280"/>
      <c r="D847" s="234" t="s">
        <v>184</v>
      </c>
      <c r="E847" s="281" t="s">
        <v>1</v>
      </c>
      <c r="F847" s="282" t="s">
        <v>356</v>
      </c>
      <c r="G847" s="280"/>
      <c r="H847" s="283">
        <v>8.791</v>
      </c>
      <c r="I847" s="284"/>
      <c r="J847" s="280"/>
      <c r="K847" s="280"/>
      <c r="L847" s="285"/>
      <c r="M847" s="286"/>
      <c r="N847" s="287"/>
      <c r="O847" s="287"/>
      <c r="P847" s="287"/>
      <c r="Q847" s="287"/>
      <c r="R847" s="287"/>
      <c r="S847" s="287"/>
      <c r="T847" s="288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T847" s="289" t="s">
        <v>184</v>
      </c>
      <c r="AU847" s="289" t="s">
        <v>86</v>
      </c>
      <c r="AV847" s="16" t="s">
        <v>189</v>
      </c>
      <c r="AW847" s="16" t="s">
        <v>32</v>
      </c>
      <c r="AX847" s="16" t="s">
        <v>76</v>
      </c>
      <c r="AY847" s="289" t="s">
        <v>175</v>
      </c>
    </row>
    <row r="848" s="13" customFormat="1">
      <c r="A848" s="13"/>
      <c r="B848" s="232"/>
      <c r="C848" s="233"/>
      <c r="D848" s="234" t="s">
        <v>184</v>
      </c>
      <c r="E848" s="235" t="s">
        <v>1</v>
      </c>
      <c r="F848" s="236" t="s">
        <v>1084</v>
      </c>
      <c r="G848" s="233"/>
      <c r="H848" s="237">
        <v>2.229</v>
      </c>
      <c r="I848" s="238"/>
      <c r="J848" s="233"/>
      <c r="K848" s="233"/>
      <c r="L848" s="239"/>
      <c r="M848" s="240"/>
      <c r="N848" s="241"/>
      <c r="O848" s="241"/>
      <c r="P848" s="241"/>
      <c r="Q848" s="241"/>
      <c r="R848" s="241"/>
      <c r="S848" s="241"/>
      <c r="T848" s="24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3" t="s">
        <v>184</v>
      </c>
      <c r="AU848" s="243" t="s">
        <v>86</v>
      </c>
      <c r="AV848" s="13" t="s">
        <v>86</v>
      </c>
      <c r="AW848" s="13" t="s">
        <v>32</v>
      </c>
      <c r="AX848" s="13" t="s">
        <v>76</v>
      </c>
      <c r="AY848" s="243" t="s">
        <v>175</v>
      </c>
    </row>
    <row r="849" s="13" customFormat="1">
      <c r="A849" s="13"/>
      <c r="B849" s="232"/>
      <c r="C849" s="233"/>
      <c r="D849" s="234" t="s">
        <v>184</v>
      </c>
      <c r="E849" s="235" t="s">
        <v>1</v>
      </c>
      <c r="F849" s="236" t="s">
        <v>1080</v>
      </c>
      <c r="G849" s="233"/>
      <c r="H849" s="237">
        <v>2.229</v>
      </c>
      <c r="I849" s="238"/>
      <c r="J849" s="233"/>
      <c r="K849" s="233"/>
      <c r="L849" s="239"/>
      <c r="M849" s="240"/>
      <c r="N849" s="241"/>
      <c r="O849" s="241"/>
      <c r="P849" s="241"/>
      <c r="Q849" s="241"/>
      <c r="R849" s="241"/>
      <c r="S849" s="241"/>
      <c r="T849" s="24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3" t="s">
        <v>184</v>
      </c>
      <c r="AU849" s="243" t="s">
        <v>86</v>
      </c>
      <c r="AV849" s="13" t="s">
        <v>86</v>
      </c>
      <c r="AW849" s="13" t="s">
        <v>32</v>
      </c>
      <c r="AX849" s="13" t="s">
        <v>76</v>
      </c>
      <c r="AY849" s="243" t="s">
        <v>175</v>
      </c>
    </row>
    <row r="850" s="13" customFormat="1">
      <c r="A850" s="13"/>
      <c r="B850" s="232"/>
      <c r="C850" s="233"/>
      <c r="D850" s="234" t="s">
        <v>184</v>
      </c>
      <c r="E850" s="235" t="s">
        <v>1</v>
      </c>
      <c r="F850" s="236" t="s">
        <v>1085</v>
      </c>
      <c r="G850" s="233"/>
      <c r="H850" s="237">
        <v>8.08</v>
      </c>
      <c r="I850" s="238"/>
      <c r="J850" s="233"/>
      <c r="K850" s="233"/>
      <c r="L850" s="239"/>
      <c r="M850" s="240"/>
      <c r="N850" s="241"/>
      <c r="O850" s="241"/>
      <c r="P850" s="241"/>
      <c r="Q850" s="241"/>
      <c r="R850" s="241"/>
      <c r="S850" s="241"/>
      <c r="T850" s="242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3" t="s">
        <v>184</v>
      </c>
      <c r="AU850" s="243" t="s">
        <v>86</v>
      </c>
      <c r="AV850" s="13" t="s">
        <v>86</v>
      </c>
      <c r="AW850" s="13" t="s">
        <v>32</v>
      </c>
      <c r="AX850" s="13" t="s">
        <v>76</v>
      </c>
      <c r="AY850" s="243" t="s">
        <v>175</v>
      </c>
    </row>
    <row r="851" s="13" customFormat="1">
      <c r="A851" s="13"/>
      <c r="B851" s="232"/>
      <c r="C851" s="233"/>
      <c r="D851" s="234" t="s">
        <v>184</v>
      </c>
      <c r="E851" s="235" t="s">
        <v>1</v>
      </c>
      <c r="F851" s="236" t="s">
        <v>1086</v>
      </c>
      <c r="G851" s="233"/>
      <c r="H851" s="237">
        <v>19.2</v>
      </c>
      <c r="I851" s="238"/>
      <c r="J851" s="233"/>
      <c r="K851" s="233"/>
      <c r="L851" s="239"/>
      <c r="M851" s="240"/>
      <c r="N851" s="241"/>
      <c r="O851" s="241"/>
      <c r="P851" s="241"/>
      <c r="Q851" s="241"/>
      <c r="R851" s="241"/>
      <c r="S851" s="241"/>
      <c r="T851" s="24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3" t="s">
        <v>184</v>
      </c>
      <c r="AU851" s="243" t="s">
        <v>86</v>
      </c>
      <c r="AV851" s="13" t="s">
        <v>86</v>
      </c>
      <c r="AW851" s="13" t="s">
        <v>32</v>
      </c>
      <c r="AX851" s="13" t="s">
        <v>76</v>
      </c>
      <c r="AY851" s="243" t="s">
        <v>175</v>
      </c>
    </row>
    <row r="852" s="13" customFormat="1">
      <c r="A852" s="13"/>
      <c r="B852" s="232"/>
      <c r="C852" s="233"/>
      <c r="D852" s="234" t="s">
        <v>184</v>
      </c>
      <c r="E852" s="235" t="s">
        <v>1</v>
      </c>
      <c r="F852" s="236" t="s">
        <v>1087</v>
      </c>
      <c r="G852" s="233"/>
      <c r="H852" s="237">
        <v>6.686</v>
      </c>
      <c r="I852" s="238"/>
      <c r="J852" s="233"/>
      <c r="K852" s="233"/>
      <c r="L852" s="239"/>
      <c r="M852" s="240"/>
      <c r="N852" s="241"/>
      <c r="O852" s="241"/>
      <c r="P852" s="241"/>
      <c r="Q852" s="241"/>
      <c r="R852" s="241"/>
      <c r="S852" s="241"/>
      <c r="T852" s="24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3" t="s">
        <v>184</v>
      </c>
      <c r="AU852" s="243" t="s">
        <v>86</v>
      </c>
      <c r="AV852" s="13" t="s">
        <v>86</v>
      </c>
      <c r="AW852" s="13" t="s">
        <v>32</v>
      </c>
      <c r="AX852" s="13" t="s">
        <v>76</v>
      </c>
      <c r="AY852" s="243" t="s">
        <v>175</v>
      </c>
    </row>
    <row r="853" s="16" customFormat="1">
      <c r="A853" s="16"/>
      <c r="B853" s="279"/>
      <c r="C853" s="280"/>
      <c r="D853" s="234" t="s">
        <v>184</v>
      </c>
      <c r="E853" s="281" t="s">
        <v>1</v>
      </c>
      <c r="F853" s="282" t="s">
        <v>356</v>
      </c>
      <c r="G853" s="280"/>
      <c r="H853" s="283">
        <v>38.424</v>
      </c>
      <c r="I853" s="284"/>
      <c r="J853" s="280"/>
      <c r="K853" s="280"/>
      <c r="L853" s="285"/>
      <c r="M853" s="286"/>
      <c r="N853" s="287"/>
      <c r="O853" s="287"/>
      <c r="P853" s="287"/>
      <c r="Q853" s="287"/>
      <c r="R853" s="287"/>
      <c r="S853" s="287"/>
      <c r="T853" s="288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T853" s="289" t="s">
        <v>184</v>
      </c>
      <c r="AU853" s="289" t="s">
        <v>86</v>
      </c>
      <c r="AV853" s="16" t="s">
        <v>189</v>
      </c>
      <c r="AW853" s="16" t="s">
        <v>32</v>
      </c>
      <c r="AX853" s="16" t="s">
        <v>76</v>
      </c>
      <c r="AY853" s="289" t="s">
        <v>175</v>
      </c>
    </row>
    <row r="854" s="13" customFormat="1">
      <c r="A854" s="13"/>
      <c r="B854" s="232"/>
      <c r="C854" s="233"/>
      <c r="D854" s="234" t="s">
        <v>184</v>
      </c>
      <c r="E854" s="235" t="s">
        <v>1</v>
      </c>
      <c r="F854" s="236" t="s">
        <v>1088</v>
      </c>
      <c r="G854" s="233"/>
      <c r="H854" s="237">
        <v>8.914</v>
      </c>
      <c r="I854" s="238"/>
      <c r="J854" s="233"/>
      <c r="K854" s="233"/>
      <c r="L854" s="239"/>
      <c r="M854" s="240"/>
      <c r="N854" s="241"/>
      <c r="O854" s="241"/>
      <c r="P854" s="241"/>
      <c r="Q854" s="241"/>
      <c r="R854" s="241"/>
      <c r="S854" s="241"/>
      <c r="T854" s="242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3" t="s">
        <v>184</v>
      </c>
      <c r="AU854" s="243" t="s">
        <v>86</v>
      </c>
      <c r="AV854" s="13" t="s">
        <v>86</v>
      </c>
      <c r="AW854" s="13" t="s">
        <v>32</v>
      </c>
      <c r="AX854" s="13" t="s">
        <v>76</v>
      </c>
      <c r="AY854" s="243" t="s">
        <v>175</v>
      </c>
    </row>
    <row r="855" s="16" customFormat="1">
      <c r="A855" s="16"/>
      <c r="B855" s="279"/>
      <c r="C855" s="280"/>
      <c r="D855" s="234" t="s">
        <v>184</v>
      </c>
      <c r="E855" s="281" t="s">
        <v>1</v>
      </c>
      <c r="F855" s="282" t="s">
        <v>356</v>
      </c>
      <c r="G855" s="280"/>
      <c r="H855" s="283">
        <v>8.914</v>
      </c>
      <c r="I855" s="284"/>
      <c r="J855" s="280"/>
      <c r="K855" s="280"/>
      <c r="L855" s="285"/>
      <c r="M855" s="286"/>
      <c r="N855" s="287"/>
      <c r="O855" s="287"/>
      <c r="P855" s="287"/>
      <c r="Q855" s="287"/>
      <c r="R855" s="287"/>
      <c r="S855" s="287"/>
      <c r="T855" s="288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T855" s="289" t="s">
        <v>184</v>
      </c>
      <c r="AU855" s="289" t="s">
        <v>86</v>
      </c>
      <c r="AV855" s="16" t="s">
        <v>189</v>
      </c>
      <c r="AW855" s="16" t="s">
        <v>32</v>
      </c>
      <c r="AX855" s="16" t="s">
        <v>76</v>
      </c>
      <c r="AY855" s="289" t="s">
        <v>175</v>
      </c>
    </row>
    <row r="856" s="15" customFormat="1">
      <c r="A856" s="15"/>
      <c r="B856" s="254"/>
      <c r="C856" s="255"/>
      <c r="D856" s="234" t="s">
        <v>184</v>
      </c>
      <c r="E856" s="256" t="s">
        <v>1</v>
      </c>
      <c r="F856" s="257" t="s">
        <v>201</v>
      </c>
      <c r="G856" s="255"/>
      <c r="H856" s="258">
        <v>63.189</v>
      </c>
      <c r="I856" s="259"/>
      <c r="J856" s="255"/>
      <c r="K856" s="255"/>
      <c r="L856" s="260"/>
      <c r="M856" s="261"/>
      <c r="N856" s="262"/>
      <c r="O856" s="262"/>
      <c r="P856" s="262"/>
      <c r="Q856" s="262"/>
      <c r="R856" s="262"/>
      <c r="S856" s="262"/>
      <c r="T856" s="263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T856" s="264" t="s">
        <v>184</v>
      </c>
      <c r="AU856" s="264" t="s">
        <v>86</v>
      </c>
      <c r="AV856" s="15" t="s">
        <v>182</v>
      </c>
      <c r="AW856" s="15" t="s">
        <v>32</v>
      </c>
      <c r="AX856" s="15" t="s">
        <v>84</v>
      </c>
      <c r="AY856" s="264" t="s">
        <v>175</v>
      </c>
    </row>
    <row r="857" s="2" customFormat="1" ht="24.15" customHeight="1">
      <c r="A857" s="39"/>
      <c r="B857" s="40"/>
      <c r="C857" s="219" t="s">
        <v>1089</v>
      </c>
      <c r="D857" s="219" t="s">
        <v>177</v>
      </c>
      <c r="E857" s="220" t="s">
        <v>1090</v>
      </c>
      <c r="F857" s="221" t="s">
        <v>1091</v>
      </c>
      <c r="G857" s="222" t="s">
        <v>192</v>
      </c>
      <c r="H857" s="223">
        <v>32.613</v>
      </c>
      <c r="I857" s="224"/>
      <c r="J857" s="225">
        <f>ROUND(I857*H857,2)</f>
        <v>0</v>
      </c>
      <c r="K857" s="221" t="s">
        <v>181</v>
      </c>
      <c r="L857" s="45"/>
      <c r="M857" s="226" t="s">
        <v>1</v>
      </c>
      <c r="N857" s="227" t="s">
        <v>41</v>
      </c>
      <c r="O857" s="92"/>
      <c r="P857" s="228">
        <f>O857*H857</f>
        <v>0</v>
      </c>
      <c r="Q857" s="228">
        <v>0</v>
      </c>
      <c r="R857" s="228">
        <f>Q857*H857</f>
        <v>0</v>
      </c>
      <c r="S857" s="228">
        <v>1.8</v>
      </c>
      <c r="T857" s="229">
        <f>S857*H857</f>
        <v>58.7034</v>
      </c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R857" s="230" t="s">
        <v>182</v>
      </c>
      <c r="AT857" s="230" t="s">
        <v>177</v>
      </c>
      <c r="AU857" s="230" t="s">
        <v>86</v>
      </c>
      <c r="AY857" s="18" t="s">
        <v>175</v>
      </c>
      <c r="BE857" s="231">
        <f>IF(N857="základní",J857,0)</f>
        <v>0</v>
      </c>
      <c r="BF857" s="231">
        <f>IF(N857="snížená",J857,0)</f>
        <v>0</v>
      </c>
      <c r="BG857" s="231">
        <f>IF(N857="zákl. přenesená",J857,0)</f>
        <v>0</v>
      </c>
      <c r="BH857" s="231">
        <f>IF(N857="sníž. přenesená",J857,0)</f>
        <v>0</v>
      </c>
      <c r="BI857" s="231">
        <f>IF(N857="nulová",J857,0)</f>
        <v>0</v>
      </c>
      <c r="BJ857" s="18" t="s">
        <v>84</v>
      </c>
      <c r="BK857" s="231">
        <f>ROUND(I857*H857,2)</f>
        <v>0</v>
      </c>
      <c r="BL857" s="18" t="s">
        <v>182</v>
      </c>
      <c r="BM857" s="230" t="s">
        <v>1092</v>
      </c>
    </row>
    <row r="858" s="13" customFormat="1">
      <c r="A858" s="13"/>
      <c r="B858" s="232"/>
      <c r="C858" s="233"/>
      <c r="D858" s="234" t="s">
        <v>184</v>
      </c>
      <c r="E858" s="235" t="s">
        <v>1</v>
      </c>
      <c r="F858" s="236" t="s">
        <v>1093</v>
      </c>
      <c r="G858" s="233"/>
      <c r="H858" s="237">
        <v>0.902</v>
      </c>
      <c r="I858" s="238"/>
      <c r="J858" s="233"/>
      <c r="K858" s="233"/>
      <c r="L858" s="239"/>
      <c r="M858" s="240"/>
      <c r="N858" s="241"/>
      <c r="O858" s="241"/>
      <c r="P858" s="241"/>
      <c r="Q858" s="241"/>
      <c r="R858" s="241"/>
      <c r="S858" s="241"/>
      <c r="T858" s="24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3" t="s">
        <v>184</v>
      </c>
      <c r="AU858" s="243" t="s">
        <v>86</v>
      </c>
      <c r="AV858" s="13" t="s">
        <v>86</v>
      </c>
      <c r="AW858" s="13" t="s">
        <v>32</v>
      </c>
      <c r="AX858" s="13" t="s">
        <v>76</v>
      </c>
      <c r="AY858" s="243" t="s">
        <v>175</v>
      </c>
    </row>
    <row r="859" s="13" customFormat="1">
      <c r="A859" s="13"/>
      <c r="B859" s="232"/>
      <c r="C859" s="233"/>
      <c r="D859" s="234" t="s">
        <v>184</v>
      </c>
      <c r="E859" s="235" t="s">
        <v>1</v>
      </c>
      <c r="F859" s="236" t="s">
        <v>1094</v>
      </c>
      <c r="G859" s="233"/>
      <c r="H859" s="237">
        <v>1.0700000000000002</v>
      </c>
      <c r="I859" s="238"/>
      <c r="J859" s="233"/>
      <c r="K859" s="233"/>
      <c r="L859" s="239"/>
      <c r="M859" s="240"/>
      <c r="N859" s="241"/>
      <c r="O859" s="241"/>
      <c r="P859" s="241"/>
      <c r="Q859" s="241"/>
      <c r="R859" s="241"/>
      <c r="S859" s="241"/>
      <c r="T859" s="24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3" t="s">
        <v>184</v>
      </c>
      <c r="AU859" s="243" t="s">
        <v>86</v>
      </c>
      <c r="AV859" s="13" t="s">
        <v>86</v>
      </c>
      <c r="AW859" s="13" t="s">
        <v>32</v>
      </c>
      <c r="AX859" s="13" t="s">
        <v>76</v>
      </c>
      <c r="AY859" s="243" t="s">
        <v>175</v>
      </c>
    </row>
    <row r="860" s="16" customFormat="1">
      <c r="A860" s="16"/>
      <c r="B860" s="279"/>
      <c r="C860" s="280"/>
      <c r="D860" s="234" t="s">
        <v>184</v>
      </c>
      <c r="E860" s="281" t="s">
        <v>1</v>
      </c>
      <c r="F860" s="282" t="s">
        <v>356</v>
      </c>
      <c r="G860" s="280"/>
      <c r="H860" s="283">
        <v>1.972</v>
      </c>
      <c r="I860" s="284"/>
      <c r="J860" s="280"/>
      <c r="K860" s="280"/>
      <c r="L860" s="285"/>
      <c r="M860" s="286"/>
      <c r="N860" s="287"/>
      <c r="O860" s="287"/>
      <c r="P860" s="287"/>
      <c r="Q860" s="287"/>
      <c r="R860" s="287"/>
      <c r="S860" s="287"/>
      <c r="T860" s="288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T860" s="289" t="s">
        <v>184</v>
      </c>
      <c r="AU860" s="289" t="s">
        <v>86</v>
      </c>
      <c r="AV860" s="16" t="s">
        <v>189</v>
      </c>
      <c r="AW860" s="16" t="s">
        <v>32</v>
      </c>
      <c r="AX860" s="16" t="s">
        <v>76</v>
      </c>
      <c r="AY860" s="289" t="s">
        <v>175</v>
      </c>
    </row>
    <row r="861" s="13" customFormat="1">
      <c r="A861" s="13"/>
      <c r="B861" s="232"/>
      <c r="C861" s="233"/>
      <c r="D861" s="234" t="s">
        <v>184</v>
      </c>
      <c r="E861" s="235" t="s">
        <v>1</v>
      </c>
      <c r="F861" s="236" t="s">
        <v>1095</v>
      </c>
      <c r="G861" s="233"/>
      <c r="H861" s="237">
        <v>4.6</v>
      </c>
      <c r="I861" s="238"/>
      <c r="J861" s="233"/>
      <c r="K861" s="233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184</v>
      </c>
      <c r="AU861" s="243" t="s">
        <v>86</v>
      </c>
      <c r="AV861" s="13" t="s">
        <v>86</v>
      </c>
      <c r="AW861" s="13" t="s">
        <v>32</v>
      </c>
      <c r="AX861" s="13" t="s">
        <v>76</v>
      </c>
      <c r="AY861" s="243" t="s">
        <v>175</v>
      </c>
    </row>
    <row r="862" s="13" customFormat="1">
      <c r="A862" s="13"/>
      <c r="B862" s="232"/>
      <c r="C862" s="233"/>
      <c r="D862" s="234" t="s">
        <v>184</v>
      </c>
      <c r="E862" s="235" t="s">
        <v>1</v>
      </c>
      <c r="F862" s="236" t="s">
        <v>1096</v>
      </c>
      <c r="G862" s="233"/>
      <c r="H862" s="237">
        <v>1.93</v>
      </c>
      <c r="I862" s="238"/>
      <c r="J862" s="233"/>
      <c r="K862" s="233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184</v>
      </c>
      <c r="AU862" s="243" t="s">
        <v>86</v>
      </c>
      <c r="AV862" s="13" t="s">
        <v>86</v>
      </c>
      <c r="AW862" s="13" t="s">
        <v>32</v>
      </c>
      <c r="AX862" s="13" t="s">
        <v>76</v>
      </c>
      <c r="AY862" s="243" t="s">
        <v>175</v>
      </c>
    </row>
    <row r="863" s="13" customFormat="1">
      <c r="A863" s="13"/>
      <c r="B863" s="232"/>
      <c r="C863" s="233"/>
      <c r="D863" s="234" t="s">
        <v>184</v>
      </c>
      <c r="E863" s="235" t="s">
        <v>1</v>
      </c>
      <c r="F863" s="236" t="s">
        <v>1097</v>
      </c>
      <c r="G863" s="233"/>
      <c r="H863" s="237">
        <v>2</v>
      </c>
      <c r="I863" s="238"/>
      <c r="J863" s="233"/>
      <c r="K863" s="233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184</v>
      </c>
      <c r="AU863" s="243" t="s">
        <v>86</v>
      </c>
      <c r="AV863" s="13" t="s">
        <v>86</v>
      </c>
      <c r="AW863" s="13" t="s">
        <v>32</v>
      </c>
      <c r="AX863" s="13" t="s">
        <v>76</v>
      </c>
      <c r="AY863" s="243" t="s">
        <v>175</v>
      </c>
    </row>
    <row r="864" s="16" customFormat="1">
      <c r="A864" s="16"/>
      <c r="B864" s="279"/>
      <c r="C864" s="280"/>
      <c r="D864" s="234" t="s">
        <v>184</v>
      </c>
      <c r="E864" s="281" t="s">
        <v>1</v>
      </c>
      <c r="F864" s="282" t="s">
        <v>356</v>
      </c>
      <c r="G864" s="280"/>
      <c r="H864" s="283">
        <v>8.53</v>
      </c>
      <c r="I864" s="284"/>
      <c r="J864" s="280"/>
      <c r="K864" s="280"/>
      <c r="L864" s="285"/>
      <c r="M864" s="286"/>
      <c r="N864" s="287"/>
      <c r="O864" s="287"/>
      <c r="P864" s="287"/>
      <c r="Q864" s="287"/>
      <c r="R864" s="287"/>
      <c r="S864" s="287"/>
      <c r="T864" s="288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T864" s="289" t="s">
        <v>184</v>
      </c>
      <c r="AU864" s="289" t="s">
        <v>86</v>
      </c>
      <c r="AV864" s="16" t="s">
        <v>189</v>
      </c>
      <c r="AW864" s="16" t="s">
        <v>32</v>
      </c>
      <c r="AX864" s="16" t="s">
        <v>76</v>
      </c>
      <c r="AY864" s="289" t="s">
        <v>175</v>
      </c>
    </row>
    <row r="865" s="13" customFormat="1">
      <c r="A865" s="13"/>
      <c r="B865" s="232"/>
      <c r="C865" s="233"/>
      <c r="D865" s="234" t="s">
        <v>184</v>
      </c>
      <c r="E865" s="235" t="s">
        <v>1</v>
      </c>
      <c r="F865" s="236" t="s">
        <v>1098</v>
      </c>
      <c r="G865" s="233"/>
      <c r="H865" s="237">
        <v>2.62</v>
      </c>
      <c r="I865" s="238"/>
      <c r="J865" s="233"/>
      <c r="K865" s="233"/>
      <c r="L865" s="239"/>
      <c r="M865" s="240"/>
      <c r="N865" s="241"/>
      <c r="O865" s="241"/>
      <c r="P865" s="241"/>
      <c r="Q865" s="241"/>
      <c r="R865" s="241"/>
      <c r="S865" s="241"/>
      <c r="T865" s="242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3" t="s">
        <v>184</v>
      </c>
      <c r="AU865" s="243" t="s">
        <v>86</v>
      </c>
      <c r="AV865" s="13" t="s">
        <v>86</v>
      </c>
      <c r="AW865" s="13" t="s">
        <v>32</v>
      </c>
      <c r="AX865" s="13" t="s">
        <v>76</v>
      </c>
      <c r="AY865" s="243" t="s">
        <v>175</v>
      </c>
    </row>
    <row r="866" s="16" customFormat="1">
      <c r="A866" s="16"/>
      <c r="B866" s="279"/>
      <c r="C866" s="280"/>
      <c r="D866" s="234" t="s">
        <v>184</v>
      </c>
      <c r="E866" s="281" t="s">
        <v>1</v>
      </c>
      <c r="F866" s="282" t="s">
        <v>356</v>
      </c>
      <c r="G866" s="280"/>
      <c r="H866" s="283">
        <v>2.62</v>
      </c>
      <c r="I866" s="284"/>
      <c r="J866" s="280"/>
      <c r="K866" s="280"/>
      <c r="L866" s="285"/>
      <c r="M866" s="286"/>
      <c r="N866" s="287"/>
      <c r="O866" s="287"/>
      <c r="P866" s="287"/>
      <c r="Q866" s="287"/>
      <c r="R866" s="287"/>
      <c r="S866" s="287"/>
      <c r="T866" s="288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T866" s="289" t="s">
        <v>184</v>
      </c>
      <c r="AU866" s="289" t="s">
        <v>86</v>
      </c>
      <c r="AV866" s="16" t="s">
        <v>189</v>
      </c>
      <c r="AW866" s="16" t="s">
        <v>32</v>
      </c>
      <c r="AX866" s="16" t="s">
        <v>76</v>
      </c>
      <c r="AY866" s="289" t="s">
        <v>175</v>
      </c>
    </row>
    <row r="867" s="13" customFormat="1">
      <c r="A867" s="13"/>
      <c r="B867" s="232"/>
      <c r="C867" s="233"/>
      <c r="D867" s="234" t="s">
        <v>184</v>
      </c>
      <c r="E867" s="235" t="s">
        <v>1</v>
      </c>
      <c r="F867" s="236" t="s">
        <v>1099</v>
      </c>
      <c r="G867" s="233"/>
      <c r="H867" s="237">
        <v>1.3799999999999998</v>
      </c>
      <c r="I867" s="238"/>
      <c r="J867" s="233"/>
      <c r="K867" s="233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184</v>
      </c>
      <c r="AU867" s="243" t="s">
        <v>86</v>
      </c>
      <c r="AV867" s="13" t="s">
        <v>86</v>
      </c>
      <c r="AW867" s="13" t="s">
        <v>32</v>
      </c>
      <c r="AX867" s="13" t="s">
        <v>76</v>
      </c>
      <c r="AY867" s="243" t="s">
        <v>175</v>
      </c>
    </row>
    <row r="868" s="16" customFormat="1">
      <c r="A868" s="16"/>
      <c r="B868" s="279"/>
      <c r="C868" s="280"/>
      <c r="D868" s="234" t="s">
        <v>184</v>
      </c>
      <c r="E868" s="281" t="s">
        <v>1</v>
      </c>
      <c r="F868" s="282" t="s">
        <v>356</v>
      </c>
      <c r="G868" s="280"/>
      <c r="H868" s="283">
        <v>1.3799999999999998</v>
      </c>
      <c r="I868" s="284"/>
      <c r="J868" s="280"/>
      <c r="K868" s="280"/>
      <c r="L868" s="285"/>
      <c r="M868" s="286"/>
      <c r="N868" s="287"/>
      <c r="O868" s="287"/>
      <c r="P868" s="287"/>
      <c r="Q868" s="287"/>
      <c r="R868" s="287"/>
      <c r="S868" s="287"/>
      <c r="T868" s="288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T868" s="289" t="s">
        <v>184</v>
      </c>
      <c r="AU868" s="289" t="s">
        <v>86</v>
      </c>
      <c r="AV868" s="16" t="s">
        <v>189</v>
      </c>
      <c r="AW868" s="16" t="s">
        <v>32</v>
      </c>
      <c r="AX868" s="16" t="s">
        <v>76</v>
      </c>
      <c r="AY868" s="289" t="s">
        <v>175</v>
      </c>
    </row>
    <row r="869" s="13" customFormat="1">
      <c r="A869" s="13"/>
      <c r="B869" s="232"/>
      <c r="C869" s="233"/>
      <c r="D869" s="234" t="s">
        <v>184</v>
      </c>
      <c r="E869" s="235" t="s">
        <v>1</v>
      </c>
      <c r="F869" s="236" t="s">
        <v>1100</v>
      </c>
      <c r="G869" s="233"/>
      <c r="H869" s="237">
        <v>15.85</v>
      </c>
      <c r="I869" s="238"/>
      <c r="J869" s="233"/>
      <c r="K869" s="233"/>
      <c r="L869" s="239"/>
      <c r="M869" s="240"/>
      <c r="N869" s="241"/>
      <c r="O869" s="241"/>
      <c r="P869" s="241"/>
      <c r="Q869" s="241"/>
      <c r="R869" s="241"/>
      <c r="S869" s="241"/>
      <c r="T869" s="24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3" t="s">
        <v>184</v>
      </c>
      <c r="AU869" s="243" t="s">
        <v>86</v>
      </c>
      <c r="AV869" s="13" t="s">
        <v>86</v>
      </c>
      <c r="AW869" s="13" t="s">
        <v>32</v>
      </c>
      <c r="AX869" s="13" t="s">
        <v>76</v>
      </c>
      <c r="AY869" s="243" t="s">
        <v>175</v>
      </c>
    </row>
    <row r="870" s="16" customFormat="1">
      <c r="A870" s="16"/>
      <c r="B870" s="279"/>
      <c r="C870" s="280"/>
      <c r="D870" s="234" t="s">
        <v>184</v>
      </c>
      <c r="E870" s="281" t="s">
        <v>1</v>
      </c>
      <c r="F870" s="282" t="s">
        <v>356</v>
      </c>
      <c r="G870" s="280"/>
      <c r="H870" s="283">
        <v>15.85</v>
      </c>
      <c r="I870" s="284"/>
      <c r="J870" s="280"/>
      <c r="K870" s="280"/>
      <c r="L870" s="285"/>
      <c r="M870" s="286"/>
      <c r="N870" s="287"/>
      <c r="O870" s="287"/>
      <c r="P870" s="287"/>
      <c r="Q870" s="287"/>
      <c r="R870" s="287"/>
      <c r="S870" s="287"/>
      <c r="T870" s="288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T870" s="289" t="s">
        <v>184</v>
      </c>
      <c r="AU870" s="289" t="s">
        <v>86</v>
      </c>
      <c r="AV870" s="16" t="s">
        <v>189</v>
      </c>
      <c r="AW870" s="16" t="s">
        <v>32</v>
      </c>
      <c r="AX870" s="16" t="s">
        <v>76</v>
      </c>
      <c r="AY870" s="289" t="s">
        <v>175</v>
      </c>
    </row>
    <row r="871" s="13" customFormat="1">
      <c r="A871" s="13"/>
      <c r="B871" s="232"/>
      <c r="C871" s="233"/>
      <c r="D871" s="234" t="s">
        <v>184</v>
      </c>
      <c r="E871" s="235" t="s">
        <v>1</v>
      </c>
      <c r="F871" s="236" t="s">
        <v>1101</v>
      </c>
      <c r="G871" s="233"/>
      <c r="H871" s="237">
        <v>2.261</v>
      </c>
      <c r="I871" s="238"/>
      <c r="J871" s="233"/>
      <c r="K871" s="233"/>
      <c r="L871" s="239"/>
      <c r="M871" s="240"/>
      <c r="N871" s="241"/>
      <c r="O871" s="241"/>
      <c r="P871" s="241"/>
      <c r="Q871" s="241"/>
      <c r="R871" s="241"/>
      <c r="S871" s="241"/>
      <c r="T871" s="24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3" t="s">
        <v>184</v>
      </c>
      <c r="AU871" s="243" t="s">
        <v>86</v>
      </c>
      <c r="AV871" s="13" t="s">
        <v>86</v>
      </c>
      <c r="AW871" s="13" t="s">
        <v>32</v>
      </c>
      <c r="AX871" s="13" t="s">
        <v>76</v>
      </c>
      <c r="AY871" s="243" t="s">
        <v>175</v>
      </c>
    </row>
    <row r="872" s="15" customFormat="1">
      <c r="A872" s="15"/>
      <c r="B872" s="254"/>
      <c r="C872" s="255"/>
      <c r="D872" s="234" t="s">
        <v>184</v>
      </c>
      <c r="E872" s="256" t="s">
        <v>1</v>
      </c>
      <c r="F872" s="257" t="s">
        <v>201</v>
      </c>
      <c r="G872" s="255"/>
      <c r="H872" s="258">
        <v>32.613</v>
      </c>
      <c r="I872" s="259"/>
      <c r="J872" s="255"/>
      <c r="K872" s="255"/>
      <c r="L872" s="260"/>
      <c r="M872" s="261"/>
      <c r="N872" s="262"/>
      <c r="O872" s="262"/>
      <c r="P872" s="262"/>
      <c r="Q872" s="262"/>
      <c r="R872" s="262"/>
      <c r="S872" s="262"/>
      <c r="T872" s="263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64" t="s">
        <v>184</v>
      </c>
      <c r="AU872" s="264" t="s">
        <v>86</v>
      </c>
      <c r="AV872" s="15" t="s">
        <v>182</v>
      </c>
      <c r="AW872" s="15" t="s">
        <v>32</v>
      </c>
      <c r="AX872" s="15" t="s">
        <v>84</v>
      </c>
      <c r="AY872" s="264" t="s">
        <v>175</v>
      </c>
    </row>
    <row r="873" s="2" customFormat="1" ht="24.15" customHeight="1">
      <c r="A873" s="39"/>
      <c r="B873" s="40"/>
      <c r="C873" s="219" t="s">
        <v>1102</v>
      </c>
      <c r="D873" s="219" t="s">
        <v>177</v>
      </c>
      <c r="E873" s="220" t="s">
        <v>1103</v>
      </c>
      <c r="F873" s="221" t="s">
        <v>1104</v>
      </c>
      <c r="G873" s="222" t="s">
        <v>192</v>
      </c>
      <c r="H873" s="223">
        <v>0.805</v>
      </c>
      <c r="I873" s="224"/>
      <c r="J873" s="225">
        <f>ROUND(I873*H873,2)</f>
        <v>0</v>
      </c>
      <c r="K873" s="221" t="s">
        <v>181</v>
      </c>
      <c r="L873" s="45"/>
      <c r="M873" s="226" t="s">
        <v>1</v>
      </c>
      <c r="N873" s="227" t="s">
        <v>41</v>
      </c>
      <c r="O873" s="92"/>
      <c r="P873" s="228">
        <f>O873*H873</f>
        <v>0</v>
      </c>
      <c r="Q873" s="228">
        <v>0</v>
      </c>
      <c r="R873" s="228">
        <f>Q873*H873</f>
        <v>0</v>
      </c>
      <c r="S873" s="228">
        <v>1.8</v>
      </c>
      <c r="T873" s="229">
        <f>S873*H873</f>
        <v>1.449</v>
      </c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R873" s="230" t="s">
        <v>182</v>
      </c>
      <c r="AT873" s="230" t="s">
        <v>177</v>
      </c>
      <c r="AU873" s="230" t="s">
        <v>86</v>
      </c>
      <c r="AY873" s="18" t="s">
        <v>175</v>
      </c>
      <c r="BE873" s="231">
        <f>IF(N873="základní",J873,0)</f>
        <v>0</v>
      </c>
      <c r="BF873" s="231">
        <f>IF(N873="snížená",J873,0)</f>
        <v>0</v>
      </c>
      <c r="BG873" s="231">
        <f>IF(N873="zákl. přenesená",J873,0)</f>
        <v>0</v>
      </c>
      <c r="BH873" s="231">
        <f>IF(N873="sníž. přenesená",J873,0)</f>
        <v>0</v>
      </c>
      <c r="BI873" s="231">
        <f>IF(N873="nulová",J873,0)</f>
        <v>0</v>
      </c>
      <c r="BJ873" s="18" t="s">
        <v>84</v>
      </c>
      <c r="BK873" s="231">
        <f>ROUND(I873*H873,2)</f>
        <v>0</v>
      </c>
      <c r="BL873" s="18" t="s">
        <v>182</v>
      </c>
      <c r="BM873" s="230" t="s">
        <v>1105</v>
      </c>
    </row>
    <row r="874" s="13" customFormat="1">
      <c r="A874" s="13"/>
      <c r="B874" s="232"/>
      <c r="C874" s="233"/>
      <c r="D874" s="234" t="s">
        <v>184</v>
      </c>
      <c r="E874" s="235" t="s">
        <v>1</v>
      </c>
      <c r="F874" s="236" t="s">
        <v>1106</v>
      </c>
      <c r="G874" s="233"/>
      <c r="H874" s="237">
        <v>0.805</v>
      </c>
      <c r="I874" s="238"/>
      <c r="J874" s="233"/>
      <c r="K874" s="233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184</v>
      </c>
      <c r="AU874" s="243" t="s">
        <v>86</v>
      </c>
      <c r="AV874" s="13" t="s">
        <v>86</v>
      </c>
      <c r="AW874" s="13" t="s">
        <v>32</v>
      </c>
      <c r="AX874" s="13" t="s">
        <v>84</v>
      </c>
      <c r="AY874" s="243" t="s">
        <v>175</v>
      </c>
    </row>
    <row r="875" s="2" customFormat="1" ht="24.15" customHeight="1">
      <c r="A875" s="39"/>
      <c r="B875" s="40"/>
      <c r="C875" s="219" t="s">
        <v>1107</v>
      </c>
      <c r="D875" s="219" t="s">
        <v>177</v>
      </c>
      <c r="E875" s="220" t="s">
        <v>1108</v>
      </c>
      <c r="F875" s="221" t="s">
        <v>1109</v>
      </c>
      <c r="G875" s="222" t="s">
        <v>192</v>
      </c>
      <c r="H875" s="223">
        <v>6.283</v>
      </c>
      <c r="I875" s="224"/>
      <c r="J875" s="225">
        <f>ROUND(I875*H875,2)</f>
        <v>0</v>
      </c>
      <c r="K875" s="221" t="s">
        <v>181</v>
      </c>
      <c r="L875" s="45"/>
      <c r="M875" s="226" t="s">
        <v>1</v>
      </c>
      <c r="N875" s="227" t="s">
        <v>41</v>
      </c>
      <c r="O875" s="92"/>
      <c r="P875" s="228">
        <f>O875*H875</f>
        <v>0</v>
      </c>
      <c r="Q875" s="228">
        <v>0</v>
      </c>
      <c r="R875" s="228">
        <f>Q875*H875</f>
        <v>0</v>
      </c>
      <c r="S875" s="228">
        <v>1.8</v>
      </c>
      <c r="T875" s="229">
        <f>S875*H875</f>
        <v>11.3094</v>
      </c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R875" s="230" t="s">
        <v>182</v>
      </c>
      <c r="AT875" s="230" t="s">
        <v>177</v>
      </c>
      <c r="AU875" s="230" t="s">
        <v>86</v>
      </c>
      <c r="AY875" s="18" t="s">
        <v>175</v>
      </c>
      <c r="BE875" s="231">
        <f>IF(N875="základní",J875,0)</f>
        <v>0</v>
      </c>
      <c r="BF875" s="231">
        <f>IF(N875="snížená",J875,0)</f>
        <v>0</v>
      </c>
      <c r="BG875" s="231">
        <f>IF(N875="zákl. přenesená",J875,0)</f>
        <v>0</v>
      </c>
      <c r="BH875" s="231">
        <f>IF(N875="sníž. přenesená",J875,0)</f>
        <v>0</v>
      </c>
      <c r="BI875" s="231">
        <f>IF(N875="nulová",J875,0)</f>
        <v>0</v>
      </c>
      <c r="BJ875" s="18" t="s">
        <v>84</v>
      </c>
      <c r="BK875" s="231">
        <f>ROUND(I875*H875,2)</f>
        <v>0</v>
      </c>
      <c r="BL875" s="18" t="s">
        <v>182</v>
      </c>
      <c r="BM875" s="230" t="s">
        <v>1110</v>
      </c>
    </row>
    <row r="876" s="13" customFormat="1">
      <c r="A876" s="13"/>
      <c r="B876" s="232"/>
      <c r="C876" s="233"/>
      <c r="D876" s="234" t="s">
        <v>184</v>
      </c>
      <c r="E876" s="235" t="s">
        <v>1</v>
      </c>
      <c r="F876" s="236" t="s">
        <v>1111</v>
      </c>
      <c r="G876" s="233"/>
      <c r="H876" s="237">
        <v>4.708</v>
      </c>
      <c r="I876" s="238"/>
      <c r="J876" s="233"/>
      <c r="K876" s="233"/>
      <c r="L876" s="239"/>
      <c r="M876" s="240"/>
      <c r="N876" s="241"/>
      <c r="O876" s="241"/>
      <c r="P876" s="241"/>
      <c r="Q876" s="241"/>
      <c r="R876" s="241"/>
      <c r="S876" s="241"/>
      <c r="T876" s="242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3" t="s">
        <v>184</v>
      </c>
      <c r="AU876" s="243" t="s">
        <v>86</v>
      </c>
      <c r="AV876" s="13" t="s">
        <v>86</v>
      </c>
      <c r="AW876" s="13" t="s">
        <v>32</v>
      </c>
      <c r="AX876" s="13" t="s">
        <v>76</v>
      </c>
      <c r="AY876" s="243" t="s">
        <v>175</v>
      </c>
    </row>
    <row r="877" s="13" customFormat="1">
      <c r="A877" s="13"/>
      <c r="B877" s="232"/>
      <c r="C877" s="233"/>
      <c r="D877" s="234" t="s">
        <v>184</v>
      </c>
      <c r="E877" s="235" t="s">
        <v>1</v>
      </c>
      <c r="F877" s="236" t="s">
        <v>1112</v>
      </c>
      <c r="G877" s="233"/>
      <c r="H877" s="237">
        <v>1.575</v>
      </c>
      <c r="I877" s="238"/>
      <c r="J877" s="233"/>
      <c r="K877" s="233"/>
      <c r="L877" s="239"/>
      <c r="M877" s="240"/>
      <c r="N877" s="241"/>
      <c r="O877" s="241"/>
      <c r="P877" s="241"/>
      <c r="Q877" s="241"/>
      <c r="R877" s="241"/>
      <c r="S877" s="241"/>
      <c r="T877" s="24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43" t="s">
        <v>184</v>
      </c>
      <c r="AU877" s="243" t="s">
        <v>86</v>
      </c>
      <c r="AV877" s="13" t="s">
        <v>86</v>
      </c>
      <c r="AW877" s="13" t="s">
        <v>32</v>
      </c>
      <c r="AX877" s="13" t="s">
        <v>76</v>
      </c>
      <c r="AY877" s="243" t="s">
        <v>175</v>
      </c>
    </row>
    <row r="878" s="15" customFormat="1">
      <c r="A878" s="15"/>
      <c r="B878" s="254"/>
      <c r="C878" s="255"/>
      <c r="D878" s="234" t="s">
        <v>184</v>
      </c>
      <c r="E878" s="256" t="s">
        <v>1</v>
      </c>
      <c r="F878" s="257" t="s">
        <v>201</v>
      </c>
      <c r="G878" s="255"/>
      <c r="H878" s="258">
        <v>6.283</v>
      </c>
      <c r="I878" s="259"/>
      <c r="J878" s="255"/>
      <c r="K878" s="255"/>
      <c r="L878" s="260"/>
      <c r="M878" s="261"/>
      <c r="N878" s="262"/>
      <c r="O878" s="262"/>
      <c r="P878" s="262"/>
      <c r="Q878" s="262"/>
      <c r="R878" s="262"/>
      <c r="S878" s="262"/>
      <c r="T878" s="263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64" t="s">
        <v>184</v>
      </c>
      <c r="AU878" s="264" t="s">
        <v>86</v>
      </c>
      <c r="AV878" s="15" t="s">
        <v>182</v>
      </c>
      <c r="AW878" s="15" t="s">
        <v>32</v>
      </c>
      <c r="AX878" s="15" t="s">
        <v>84</v>
      </c>
      <c r="AY878" s="264" t="s">
        <v>175</v>
      </c>
    </row>
    <row r="879" s="2" customFormat="1" ht="24.15" customHeight="1">
      <c r="A879" s="39"/>
      <c r="B879" s="40"/>
      <c r="C879" s="219" t="s">
        <v>1113</v>
      </c>
      <c r="D879" s="219" t="s">
        <v>177</v>
      </c>
      <c r="E879" s="220" t="s">
        <v>1114</v>
      </c>
      <c r="F879" s="221" t="s">
        <v>1115</v>
      </c>
      <c r="G879" s="222" t="s">
        <v>192</v>
      </c>
      <c r="H879" s="223">
        <v>9.09</v>
      </c>
      <c r="I879" s="224"/>
      <c r="J879" s="225">
        <f>ROUND(I879*H879,2)</f>
        <v>0</v>
      </c>
      <c r="K879" s="221" t="s">
        <v>181</v>
      </c>
      <c r="L879" s="45"/>
      <c r="M879" s="226" t="s">
        <v>1</v>
      </c>
      <c r="N879" s="227" t="s">
        <v>41</v>
      </c>
      <c r="O879" s="92"/>
      <c r="P879" s="228">
        <f>O879*H879</f>
        <v>0</v>
      </c>
      <c r="Q879" s="228">
        <v>0</v>
      </c>
      <c r="R879" s="228">
        <f>Q879*H879</f>
        <v>0</v>
      </c>
      <c r="S879" s="228">
        <v>1.8</v>
      </c>
      <c r="T879" s="229">
        <f>S879*H879</f>
        <v>16.362000000000002</v>
      </c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R879" s="230" t="s">
        <v>182</v>
      </c>
      <c r="AT879" s="230" t="s">
        <v>177</v>
      </c>
      <c r="AU879" s="230" t="s">
        <v>86</v>
      </c>
      <c r="AY879" s="18" t="s">
        <v>175</v>
      </c>
      <c r="BE879" s="231">
        <f>IF(N879="základní",J879,0)</f>
        <v>0</v>
      </c>
      <c r="BF879" s="231">
        <f>IF(N879="snížená",J879,0)</f>
        <v>0</v>
      </c>
      <c r="BG879" s="231">
        <f>IF(N879="zákl. přenesená",J879,0)</f>
        <v>0</v>
      </c>
      <c r="BH879" s="231">
        <f>IF(N879="sníž. přenesená",J879,0)</f>
        <v>0</v>
      </c>
      <c r="BI879" s="231">
        <f>IF(N879="nulová",J879,0)</f>
        <v>0</v>
      </c>
      <c r="BJ879" s="18" t="s">
        <v>84</v>
      </c>
      <c r="BK879" s="231">
        <f>ROUND(I879*H879,2)</f>
        <v>0</v>
      </c>
      <c r="BL879" s="18" t="s">
        <v>182</v>
      </c>
      <c r="BM879" s="230" t="s">
        <v>1116</v>
      </c>
    </row>
    <row r="880" s="14" customFormat="1">
      <c r="A880" s="14"/>
      <c r="B880" s="244"/>
      <c r="C880" s="245"/>
      <c r="D880" s="234" t="s">
        <v>184</v>
      </c>
      <c r="E880" s="246" t="s">
        <v>1</v>
      </c>
      <c r="F880" s="247" t="s">
        <v>1117</v>
      </c>
      <c r="G880" s="245"/>
      <c r="H880" s="246" t="s">
        <v>1</v>
      </c>
      <c r="I880" s="248"/>
      <c r="J880" s="245"/>
      <c r="K880" s="245"/>
      <c r="L880" s="249"/>
      <c r="M880" s="250"/>
      <c r="N880" s="251"/>
      <c r="O880" s="251"/>
      <c r="P880" s="251"/>
      <c r="Q880" s="251"/>
      <c r="R880" s="251"/>
      <c r="S880" s="251"/>
      <c r="T880" s="252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3" t="s">
        <v>184</v>
      </c>
      <c r="AU880" s="253" t="s">
        <v>86</v>
      </c>
      <c r="AV880" s="14" t="s">
        <v>84</v>
      </c>
      <c r="AW880" s="14" t="s">
        <v>32</v>
      </c>
      <c r="AX880" s="14" t="s">
        <v>76</v>
      </c>
      <c r="AY880" s="253" t="s">
        <v>175</v>
      </c>
    </row>
    <row r="881" s="13" customFormat="1">
      <c r="A881" s="13"/>
      <c r="B881" s="232"/>
      <c r="C881" s="233"/>
      <c r="D881" s="234" t="s">
        <v>184</v>
      </c>
      <c r="E881" s="235" t="s">
        <v>1</v>
      </c>
      <c r="F881" s="236" t="s">
        <v>1118</v>
      </c>
      <c r="G881" s="233"/>
      <c r="H881" s="237">
        <v>0.856</v>
      </c>
      <c r="I881" s="238"/>
      <c r="J881" s="233"/>
      <c r="K881" s="233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184</v>
      </c>
      <c r="AU881" s="243" t="s">
        <v>86</v>
      </c>
      <c r="AV881" s="13" t="s">
        <v>86</v>
      </c>
      <c r="AW881" s="13" t="s">
        <v>32</v>
      </c>
      <c r="AX881" s="13" t="s">
        <v>76</v>
      </c>
      <c r="AY881" s="243" t="s">
        <v>175</v>
      </c>
    </row>
    <row r="882" s="13" customFormat="1">
      <c r="A882" s="13"/>
      <c r="B882" s="232"/>
      <c r="C882" s="233"/>
      <c r="D882" s="234" t="s">
        <v>184</v>
      </c>
      <c r="E882" s="235" t="s">
        <v>1</v>
      </c>
      <c r="F882" s="236" t="s">
        <v>1119</v>
      </c>
      <c r="G882" s="233"/>
      <c r="H882" s="237">
        <v>1.927</v>
      </c>
      <c r="I882" s="238"/>
      <c r="J882" s="233"/>
      <c r="K882" s="233"/>
      <c r="L882" s="239"/>
      <c r="M882" s="240"/>
      <c r="N882" s="241"/>
      <c r="O882" s="241"/>
      <c r="P882" s="241"/>
      <c r="Q882" s="241"/>
      <c r="R882" s="241"/>
      <c r="S882" s="241"/>
      <c r="T882" s="24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3" t="s">
        <v>184</v>
      </c>
      <c r="AU882" s="243" t="s">
        <v>86</v>
      </c>
      <c r="AV882" s="13" t="s">
        <v>86</v>
      </c>
      <c r="AW882" s="13" t="s">
        <v>32</v>
      </c>
      <c r="AX882" s="13" t="s">
        <v>76</v>
      </c>
      <c r="AY882" s="243" t="s">
        <v>175</v>
      </c>
    </row>
    <row r="883" s="13" customFormat="1">
      <c r="A883" s="13"/>
      <c r="B883" s="232"/>
      <c r="C883" s="233"/>
      <c r="D883" s="234" t="s">
        <v>184</v>
      </c>
      <c r="E883" s="235" t="s">
        <v>1</v>
      </c>
      <c r="F883" s="236" t="s">
        <v>1120</v>
      </c>
      <c r="G883" s="233"/>
      <c r="H883" s="237">
        <v>1.968</v>
      </c>
      <c r="I883" s="238"/>
      <c r="J883" s="233"/>
      <c r="K883" s="233"/>
      <c r="L883" s="239"/>
      <c r="M883" s="240"/>
      <c r="N883" s="241"/>
      <c r="O883" s="241"/>
      <c r="P883" s="241"/>
      <c r="Q883" s="241"/>
      <c r="R883" s="241"/>
      <c r="S883" s="241"/>
      <c r="T883" s="24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3" t="s">
        <v>184</v>
      </c>
      <c r="AU883" s="243" t="s">
        <v>86</v>
      </c>
      <c r="AV883" s="13" t="s">
        <v>86</v>
      </c>
      <c r="AW883" s="13" t="s">
        <v>32</v>
      </c>
      <c r="AX883" s="13" t="s">
        <v>76</v>
      </c>
      <c r="AY883" s="243" t="s">
        <v>175</v>
      </c>
    </row>
    <row r="884" s="13" customFormat="1">
      <c r="A884" s="13"/>
      <c r="B884" s="232"/>
      <c r="C884" s="233"/>
      <c r="D884" s="234" t="s">
        <v>184</v>
      </c>
      <c r="E884" s="235" t="s">
        <v>1</v>
      </c>
      <c r="F884" s="236" t="s">
        <v>1121</v>
      </c>
      <c r="G884" s="233"/>
      <c r="H884" s="237">
        <v>2.15</v>
      </c>
      <c r="I884" s="238"/>
      <c r="J884" s="233"/>
      <c r="K884" s="233"/>
      <c r="L884" s="239"/>
      <c r="M884" s="240"/>
      <c r="N884" s="241"/>
      <c r="O884" s="241"/>
      <c r="P884" s="241"/>
      <c r="Q884" s="241"/>
      <c r="R884" s="241"/>
      <c r="S884" s="241"/>
      <c r="T884" s="242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3" t="s">
        <v>184</v>
      </c>
      <c r="AU884" s="243" t="s">
        <v>86</v>
      </c>
      <c r="AV884" s="13" t="s">
        <v>86</v>
      </c>
      <c r="AW884" s="13" t="s">
        <v>32</v>
      </c>
      <c r="AX884" s="13" t="s">
        <v>76</v>
      </c>
      <c r="AY884" s="243" t="s">
        <v>175</v>
      </c>
    </row>
    <row r="885" s="13" customFormat="1">
      <c r="A885" s="13"/>
      <c r="B885" s="232"/>
      <c r="C885" s="233"/>
      <c r="D885" s="234" t="s">
        <v>184</v>
      </c>
      <c r="E885" s="235" t="s">
        <v>1</v>
      </c>
      <c r="F885" s="236" t="s">
        <v>1122</v>
      </c>
      <c r="G885" s="233"/>
      <c r="H885" s="237">
        <v>2.189</v>
      </c>
      <c r="I885" s="238"/>
      <c r="J885" s="233"/>
      <c r="K885" s="233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184</v>
      </c>
      <c r="AU885" s="243" t="s">
        <v>86</v>
      </c>
      <c r="AV885" s="13" t="s">
        <v>86</v>
      </c>
      <c r="AW885" s="13" t="s">
        <v>32</v>
      </c>
      <c r="AX885" s="13" t="s">
        <v>76</v>
      </c>
      <c r="AY885" s="243" t="s">
        <v>175</v>
      </c>
    </row>
    <row r="886" s="15" customFormat="1">
      <c r="A886" s="15"/>
      <c r="B886" s="254"/>
      <c r="C886" s="255"/>
      <c r="D886" s="234" t="s">
        <v>184</v>
      </c>
      <c r="E886" s="256" t="s">
        <v>1</v>
      </c>
      <c r="F886" s="257" t="s">
        <v>201</v>
      </c>
      <c r="G886" s="255"/>
      <c r="H886" s="258">
        <v>9.09</v>
      </c>
      <c r="I886" s="259"/>
      <c r="J886" s="255"/>
      <c r="K886" s="255"/>
      <c r="L886" s="260"/>
      <c r="M886" s="261"/>
      <c r="N886" s="262"/>
      <c r="O886" s="262"/>
      <c r="P886" s="262"/>
      <c r="Q886" s="262"/>
      <c r="R886" s="262"/>
      <c r="S886" s="262"/>
      <c r="T886" s="263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4" t="s">
        <v>184</v>
      </c>
      <c r="AU886" s="264" t="s">
        <v>86</v>
      </c>
      <c r="AV886" s="15" t="s">
        <v>182</v>
      </c>
      <c r="AW886" s="15" t="s">
        <v>32</v>
      </c>
      <c r="AX886" s="15" t="s">
        <v>84</v>
      </c>
      <c r="AY886" s="264" t="s">
        <v>175</v>
      </c>
    </row>
    <row r="887" s="2" customFormat="1" ht="24.15" customHeight="1">
      <c r="A887" s="39"/>
      <c r="B887" s="40"/>
      <c r="C887" s="219" t="s">
        <v>1123</v>
      </c>
      <c r="D887" s="219" t="s">
        <v>177</v>
      </c>
      <c r="E887" s="220" t="s">
        <v>1124</v>
      </c>
      <c r="F887" s="221" t="s">
        <v>1125</v>
      </c>
      <c r="G887" s="222" t="s">
        <v>342</v>
      </c>
      <c r="H887" s="223">
        <v>24</v>
      </c>
      <c r="I887" s="224"/>
      <c r="J887" s="225">
        <f>ROUND(I887*H887,2)</f>
        <v>0</v>
      </c>
      <c r="K887" s="221" t="s">
        <v>181</v>
      </c>
      <c r="L887" s="45"/>
      <c r="M887" s="226" t="s">
        <v>1</v>
      </c>
      <c r="N887" s="227" t="s">
        <v>41</v>
      </c>
      <c r="O887" s="92"/>
      <c r="P887" s="228">
        <f>O887*H887</f>
        <v>0</v>
      </c>
      <c r="Q887" s="228">
        <v>0</v>
      </c>
      <c r="R887" s="228">
        <f>Q887*H887</f>
        <v>0</v>
      </c>
      <c r="S887" s="228">
        <v>0.062</v>
      </c>
      <c r="T887" s="229">
        <f>S887*H887</f>
        <v>1.488</v>
      </c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R887" s="230" t="s">
        <v>182</v>
      </c>
      <c r="AT887" s="230" t="s">
        <v>177</v>
      </c>
      <c r="AU887" s="230" t="s">
        <v>86</v>
      </c>
      <c r="AY887" s="18" t="s">
        <v>175</v>
      </c>
      <c r="BE887" s="231">
        <f>IF(N887="základní",J887,0)</f>
        <v>0</v>
      </c>
      <c r="BF887" s="231">
        <f>IF(N887="snížená",J887,0)</f>
        <v>0</v>
      </c>
      <c r="BG887" s="231">
        <f>IF(N887="zákl. přenesená",J887,0)</f>
        <v>0</v>
      </c>
      <c r="BH887" s="231">
        <f>IF(N887="sníž. přenesená",J887,0)</f>
        <v>0</v>
      </c>
      <c r="BI887" s="231">
        <f>IF(N887="nulová",J887,0)</f>
        <v>0</v>
      </c>
      <c r="BJ887" s="18" t="s">
        <v>84</v>
      </c>
      <c r="BK887" s="231">
        <f>ROUND(I887*H887,2)</f>
        <v>0</v>
      </c>
      <c r="BL887" s="18" t="s">
        <v>182</v>
      </c>
      <c r="BM887" s="230" t="s">
        <v>1126</v>
      </c>
    </row>
    <row r="888" s="13" customFormat="1">
      <c r="A888" s="13"/>
      <c r="B888" s="232"/>
      <c r="C888" s="233"/>
      <c r="D888" s="234" t="s">
        <v>184</v>
      </c>
      <c r="E888" s="235" t="s">
        <v>1</v>
      </c>
      <c r="F888" s="236" t="s">
        <v>1127</v>
      </c>
      <c r="G888" s="233"/>
      <c r="H888" s="237">
        <v>24</v>
      </c>
      <c r="I888" s="238"/>
      <c r="J888" s="233"/>
      <c r="K888" s="233"/>
      <c r="L888" s="239"/>
      <c r="M888" s="240"/>
      <c r="N888" s="241"/>
      <c r="O888" s="241"/>
      <c r="P888" s="241"/>
      <c r="Q888" s="241"/>
      <c r="R888" s="241"/>
      <c r="S888" s="241"/>
      <c r="T888" s="242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3" t="s">
        <v>184</v>
      </c>
      <c r="AU888" s="243" t="s">
        <v>86</v>
      </c>
      <c r="AV888" s="13" t="s">
        <v>86</v>
      </c>
      <c r="AW888" s="13" t="s">
        <v>32</v>
      </c>
      <c r="AX888" s="13" t="s">
        <v>84</v>
      </c>
      <c r="AY888" s="243" t="s">
        <v>175</v>
      </c>
    </row>
    <row r="889" s="2" customFormat="1" ht="24.15" customHeight="1">
      <c r="A889" s="39"/>
      <c r="B889" s="40"/>
      <c r="C889" s="219" t="s">
        <v>1128</v>
      </c>
      <c r="D889" s="219" t="s">
        <v>177</v>
      </c>
      <c r="E889" s="220" t="s">
        <v>1129</v>
      </c>
      <c r="F889" s="221" t="s">
        <v>1130</v>
      </c>
      <c r="G889" s="222" t="s">
        <v>342</v>
      </c>
      <c r="H889" s="223">
        <v>270</v>
      </c>
      <c r="I889" s="224"/>
      <c r="J889" s="225">
        <f>ROUND(I889*H889,2)</f>
        <v>0</v>
      </c>
      <c r="K889" s="221" t="s">
        <v>181</v>
      </c>
      <c r="L889" s="45"/>
      <c r="M889" s="226" t="s">
        <v>1</v>
      </c>
      <c r="N889" s="227" t="s">
        <v>41</v>
      </c>
      <c r="O889" s="92"/>
      <c r="P889" s="228">
        <f>O889*H889</f>
        <v>0</v>
      </c>
      <c r="Q889" s="228">
        <v>0</v>
      </c>
      <c r="R889" s="228">
        <f>Q889*H889</f>
        <v>0</v>
      </c>
      <c r="S889" s="228">
        <v>0.049</v>
      </c>
      <c r="T889" s="229">
        <f>S889*H889</f>
        <v>13.23</v>
      </c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R889" s="230" t="s">
        <v>182</v>
      </c>
      <c r="AT889" s="230" t="s">
        <v>177</v>
      </c>
      <c r="AU889" s="230" t="s">
        <v>86</v>
      </c>
      <c r="AY889" s="18" t="s">
        <v>175</v>
      </c>
      <c r="BE889" s="231">
        <f>IF(N889="základní",J889,0)</f>
        <v>0</v>
      </c>
      <c r="BF889" s="231">
        <f>IF(N889="snížená",J889,0)</f>
        <v>0</v>
      </c>
      <c r="BG889" s="231">
        <f>IF(N889="zákl. přenesená",J889,0)</f>
        <v>0</v>
      </c>
      <c r="BH889" s="231">
        <f>IF(N889="sníž. přenesená",J889,0)</f>
        <v>0</v>
      </c>
      <c r="BI889" s="231">
        <f>IF(N889="nulová",J889,0)</f>
        <v>0</v>
      </c>
      <c r="BJ889" s="18" t="s">
        <v>84</v>
      </c>
      <c r="BK889" s="231">
        <f>ROUND(I889*H889,2)</f>
        <v>0</v>
      </c>
      <c r="BL889" s="18" t="s">
        <v>182</v>
      </c>
      <c r="BM889" s="230" t="s">
        <v>1131</v>
      </c>
    </row>
    <row r="890" s="13" customFormat="1">
      <c r="A890" s="13"/>
      <c r="B890" s="232"/>
      <c r="C890" s="233"/>
      <c r="D890" s="234" t="s">
        <v>184</v>
      </c>
      <c r="E890" s="235" t="s">
        <v>1</v>
      </c>
      <c r="F890" s="236" t="s">
        <v>1132</v>
      </c>
      <c r="G890" s="233"/>
      <c r="H890" s="237">
        <v>270</v>
      </c>
      <c r="I890" s="238"/>
      <c r="J890" s="233"/>
      <c r="K890" s="233"/>
      <c r="L890" s="239"/>
      <c r="M890" s="240"/>
      <c r="N890" s="241"/>
      <c r="O890" s="241"/>
      <c r="P890" s="241"/>
      <c r="Q890" s="241"/>
      <c r="R890" s="241"/>
      <c r="S890" s="241"/>
      <c r="T890" s="24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3" t="s">
        <v>184</v>
      </c>
      <c r="AU890" s="243" t="s">
        <v>86</v>
      </c>
      <c r="AV890" s="13" t="s">
        <v>86</v>
      </c>
      <c r="AW890" s="13" t="s">
        <v>32</v>
      </c>
      <c r="AX890" s="13" t="s">
        <v>84</v>
      </c>
      <c r="AY890" s="243" t="s">
        <v>175</v>
      </c>
    </row>
    <row r="891" s="2" customFormat="1" ht="24.15" customHeight="1">
      <c r="A891" s="39"/>
      <c r="B891" s="40"/>
      <c r="C891" s="219" t="s">
        <v>1133</v>
      </c>
      <c r="D891" s="219" t="s">
        <v>177</v>
      </c>
      <c r="E891" s="220" t="s">
        <v>1134</v>
      </c>
      <c r="F891" s="221" t="s">
        <v>1135</v>
      </c>
      <c r="G891" s="222" t="s">
        <v>437</v>
      </c>
      <c r="H891" s="223">
        <v>37</v>
      </c>
      <c r="I891" s="224"/>
      <c r="J891" s="225">
        <f>ROUND(I891*H891,2)</f>
        <v>0</v>
      </c>
      <c r="K891" s="221" t="s">
        <v>181</v>
      </c>
      <c r="L891" s="45"/>
      <c r="M891" s="226" t="s">
        <v>1</v>
      </c>
      <c r="N891" s="227" t="s">
        <v>41</v>
      </c>
      <c r="O891" s="92"/>
      <c r="P891" s="228">
        <f>O891*H891</f>
        <v>0</v>
      </c>
      <c r="Q891" s="228">
        <v>0</v>
      </c>
      <c r="R891" s="228">
        <f>Q891*H891</f>
        <v>0</v>
      </c>
      <c r="S891" s="228">
        <v>0.013</v>
      </c>
      <c r="T891" s="229">
        <f>S891*H891</f>
        <v>0.481</v>
      </c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R891" s="230" t="s">
        <v>182</v>
      </c>
      <c r="AT891" s="230" t="s">
        <v>177</v>
      </c>
      <c r="AU891" s="230" t="s">
        <v>86</v>
      </c>
      <c r="AY891" s="18" t="s">
        <v>175</v>
      </c>
      <c r="BE891" s="231">
        <f>IF(N891="základní",J891,0)</f>
        <v>0</v>
      </c>
      <c r="BF891" s="231">
        <f>IF(N891="snížená",J891,0)</f>
        <v>0</v>
      </c>
      <c r="BG891" s="231">
        <f>IF(N891="zákl. přenesená",J891,0)</f>
        <v>0</v>
      </c>
      <c r="BH891" s="231">
        <f>IF(N891="sníž. přenesená",J891,0)</f>
        <v>0</v>
      </c>
      <c r="BI891" s="231">
        <f>IF(N891="nulová",J891,0)</f>
        <v>0</v>
      </c>
      <c r="BJ891" s="18" t="s">
        <v>84</v>
      </c>
      <c r="BK891" s="231">
        <f>ROUND(I891*H891,2)</f>
        <v>0</v>
      </c>
      <c r="BL891" s="18" t="s">
        <v>182</v>
      </c>
      <c r="BM891" s="230" t="s">
        <v>1136</v>
      </c>
    </row>
    <row r="892" s="13" customFormat="1">
      <c r="A892" s="13"/>
      <c r="B892" s="232"/>
      <c r="C892" s="233"/>
      <c r="D892" s="234" t="s">
        <v>184</v>
      </c>
      <c r="E892" s="235" t="s">
        <v>1</v>
      </c>
      <c r="F892" s="236" t="s">
        <v>1137</v>
      </c>
      <c r="G892" s="233"/>
      <c r="H892" s="237">
        <v>37</v>
      </c>
      <c r="I892" s="238"/>
      <c r="J892" s="233"/>
      <c r="K892" s="233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184</v>
      </c>
      <c r="AU892" s="243" t="s">
        <v>86</v>
      </c>
      <c r="AV892" s="13" t="s">
        <v>86</v>
      </c>
      <c r="AW892" s="13" t="s">
        <v>32</v>
      </c>
      <c r="AX892" s="13" t="s">
        <v>84</v>
      </c>
      <c r="AY892" s="243" t="s">
        <v>175</v>
      </c>
    </row>
    <row r="893" s="2" customFormat="1" ht="24.15" customHeight="1">
      <c r="A893" s="39"/>
      <c r="B893" s="40"/>
      <c r="C893" s="219" t="s">
        <v>1138</v>
      </c>
      <c r="D893" s="219" t="s">
        <v>177</v>
      </c>
      <c r="E893" s="220" t="s">
        <v>1139</v>
      </c>
      <c r="F893" s="221" t="s">
        <v>1140</v>
      </c>
      <c r="G893" s="222" t="s">
        <v>437</v>
      </c>
      <c r="H893" s="223">
        <v>40</v>
      </c>
      <c r="I893" s="224"/>
      <c r="J893" s="225">
        <f>ROUND(I893*H893,2)</f>
        <v>0</v>
      </c>
      <c r="K893" s="221" t="s">
        <v>181</v>
      </c>
      <c r="L893" s="45"/>
      <c r="M893" s="226" t="s">
        <v>1</v>
      </c>
      <c r="N893" s="227" t="s">
        <v>41</v>
      </c>
      <c r="O893" s="92"/>
      <c r="P893" s="228">
        <f>O893*H893</f>
        <v>0</v>
      </c>
      <c r="Q893" s="228">
        <v>0</v>
      </c>
      <c r="R893" s="228">
        <f>Q893*H893</f>
        <v>0</v>
      </c>
      <c r="S893" s="228">
        <v>0</v>
      </c>
      <c r="T893" s="229">
        <f>S893*H893</f>
        <v>0</v>
      </c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R893" s="230" t="s">
        <v>182</v>
      </c>
      <c r="AT893" s="230" t="s">
        <v>177</v>
      </c>
      <c r="AU893" s="230" t="s">
        <v>86</v>
      </c>
      <c r="AY893" s="18" t="s">
        <v>175</v>
      </c>
      <c r="BE893" s="231">
        <f>IF(N893="základní",J893,0)</f>
        <v>0</v>
      </c>
      <c r="BF893" s="231">
        <f>IF(N893="snížená",J893,0)</f>
        <v>0</v>
      </c>
      <c r="BG893" s="231">
        <f>IF(N893="zákl. přenesená",J893,0)</f>
        <v>0</v>
      </c>
      <c r="BH893" s="231">
        <f>IF(N893="sníž. přenesená",J893,0)</f>
        <v>0</v>
      </c>
      <c r="BI893" s="231">
        <f>IF(N893="nulová",J893,0)</f>
        <v>0</v>
      </c>
      <c r="BJ893" s="18" t="s">
        <v>84</v>
      </c>
      <c r="BK893" s="231">
        <f>ROUND(I893*H893,2)</f>
        <v>0</v>
      </c>
      <c r="BL893" s="18" t="s">
        <v>182</v>
      </c>
      <c r="BM893" s="230" t="s">
        <v>1141</v>
      </c>
    </row>
    <row r="894" s="13" customFormat="1">
      <c r="A894" s="13"/>
      <c r="B894" s="232"/>
      <c r="C894" s="233"/>
      <c r="D894" s="234" t="s">
        <v>184</v>
      </c>
      <c r="E894" s="235" t="s">
        <v>1</v>
      </c>
      <c r="F894" s="236" t="s">
        <v>1142</v>
      </c>
      <c r="G894" s="233"/>
      <c r="H894" s="237">
        <v>40</v>
      </c>
      <c r="I894" s="238"/>
      <c r="J894" s="233"/>
      <c r="K894" s="233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184</v>
      </c>
      <c r="AU894" s="243" t="s">
        <v>86</v>
      </c>
      <c r="AV894" s="13" t="s">
        <v>86</v>
      </c>
      <c r="AW894" s="13" t="s">
        <v>32</v>
      </c>
      <c r="AX894" s="13" t="s">
        <v>84</v>
      </c>
      <c r="AY894" s="243" t="s">
        <v>175</v>
      </c>
    </row>
    <row r="895" s="2" customFormat="1" ht="37.8" customHeight="1">
      <c r="A895" s="39"/>
      <c r="B895" s="40"/>
      <c r="C895" s="219" t="s">
        <v>1143</v>
      </c>
      <c r="D895" s="219" t="s">
        <v>177</v>
      </c>
      <c r="E895" s="220" t="s">
        <v>1144</v>
      </c>
      <c r="F895" s="221" t="s">
        <v>1145</v>
      </c>
      <c r="G895" s="222" t="s">
        <v>180</v>
      </c>
      <c r="H895" s="223">
        <v>707.04</v>
      </c>
      <c r="I895" s="224"/>
      <c r="J895" s="225">
        <f>ROUND(I895*H895,2)</f>
        <v>0</v>
      </c>
      <c r="K895" s="221" t="s">
        <v>181</v>
      </c>
      <c r="L895" s="45"/>
      <c r="M895" s="226" t="s">
        <v>1</v>
      </c>
      <c r="N895" s="227" t="s">
        <v>41</v>
      </c>
      <c r="O895" s="92"/>
      <c r="P895" s="228">
        <f>O895*H895</f>
        <v>0</v>
      </c>
      <c r="Q895" s="228">
        <v>0</v>
      </c>
      <c r="R895" s="228">
        <f>Q895*H895</f>
        <v>0</v>
      </c>
      <c r="S895" s="228">
        <v>0.02</v>
      </c>
      <c r="T895" s="229">
        <f>S895*H895</f>
        <v>14.140799999999998</v>
      </c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R895" s="230" t="s">
        <v>182</v>
      </c>
      <c r="AT895" s="230" t="s">
        <v>177</v>
      </c>
      <c r="AU895" s="230" t="s">
        <v>86</v>
      </c>
      <c r="AY895" s="18" t="s">
        <v>175</v>
      </c>
      <c r="BE895" s="231">
        <f>IF(N895="základní",J895,0)</f>
        <v>0</v>
      </c>
      <c r="BF895" s="231">
        <f>IF(N895="snížená",J895,0)</f>
        <v>0</v>
      </c>
      <c r="BG895" s="231">
        <f>IF(N895="zákl. přenesená",J895,0)</f>
        <v>0</v>
      </c>
      <c r="BH895" s="231">
        <f>IF(N895="sníž. přenesená",J895,0)</f>
        <v>0</v>
      </c>
      <c r="BI895" s="231">
        <f>IF(N895="nulová",J895,0)</f>
        <v>0</v>
      </c>
      <c r="BJ895" s="18" t="s">
        <v>84</v>
      </c>
      <c r="BK895" s="231">
        <f>ROUND(I895*H895,2)</f>
        <v>0</v>
      </c>
      <c r="BL895" s="18" t="s">
        <v>182</v>
      </c>
      <c r="BM895" s="230" t="s">
        <v>1146</v>
      </c>
    </row>
    <row r="896" s="14" customFormat="1">
      <c r="A896" s="14"/>
      <c r="B896" s="244"/>
      <c r="C896" s="245"/>
      <c r="D896" s="234" t="s">
        <v>184</v>
      </c>
      <c r="E896" s="246" t="s">
        <v>1</v>
      </c>
      <c r="F896" s="247" t="s">
        <v>613</v>
      </c>
      <c r="G896" s="245"/>
      <c r="H896" s="246" t="s">
        <v>1</v>
      </c>
      <c r="I896" s="248"/>
      <c r="J896" s="245"/>
      <c r="K896" s="245"/>
      <c r="L896" s="249"/>
      <c r="M896" s="250"/>
      <c r="N896" s="251"/>
      <c r="O896" s="251"/>
      <c r="P896" s="251"/>
      <c r="Q896" s="251"/>
      <c r="R896" s="251"/>
      <c r="S896" s="251"/>
      <c r="T896" s="252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3" t="s">
        <v>184</v>
      </c>
      <c r="AU896" s="253" t="s">
        <v>86</v>
      </c>
      <c r="AV896" s="14" t="s">
        <v>84</v>
      </c>
      <c r="AW896" s="14" t="s">
        <v>32</v>
      </c>
      <c r="AX896" s="14" t="s">
        <v>76</v>
      </c>
      <c r="AY896" s="253" t="s">
        <v>175</v>
      </c>
    </row>
    <row r="897" s="13" customFormat="1">
      <c r="A897" s="13"/>
      <c r="B897" s="232"/>
      <c r="C897" s="233"/>
      <c r="D897" s="234" t="s">
        <v>184</v>
      </c>
      <c r="E897" s="235" t="s">
        <v>1</v>
      </c>
      <c r="F897" s="236" t="s">
        <v>603</v>
      </c>
      <c r="G897" s="233"/>
      <c r="H897" s="237">
        <v>240.01</v>
      </c>
      <c r="I897" s="238"/>
      <c r="J897" s="233"/>
      <c r="K897" s="233"/>
      <c r="L897" s="239"/>
      <c r="M897" s="240"/>
      <c r="N897" s="241"/>
      <c r="O897" s="241"/>
      <c r="P897" s="241"/>
      <c r="Q897" s="241"/>
      <c r="R897" s="241"/>
      <c r="S897" s="241"/>
      <c r="T897" s="24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3" t="s">
        <v>184</v>
      </c>
      <c r="AU897" s="243" t="s">
        <v>86</v>
      </c>
      <c r="AV897" s="13" t="s">
        <v>86</v>
      </c>
      <c r="AW897" s="13" t="s">
        <v>32</v>
      </c>
      <c r="AX897" s="13" t="s">
        <v>76</v>
      </c>
      <c r="AY897" s="243" t="s">
        <v>175</v>
      </c>
    </row>
    <row r="898" s="13" customFormat="1">
      <c r="A898" s="13"/>
      <c r="B898" s="232"/>
      <c r="C898" s="233"/>
      <c r="D898" s="234" t="s">
        <v>184</v>
      </c>
      <c r="E898" s="235" t="s">
        <v>1</v>
      </c>
      <c r="F898" s="236" t="s">
        <v>604</v>
      </c>
      <c r="G898" s="233"/>
      <c r="H898" s="237">
        <v>149.23</v>
      </c>
      <c r="I898" s="238"/>
      <c r="J898" s="233"/>
      <c r="K898" s="233"/>
      <c r="L898" s="239"/>
      <c r="M898" s="240"/>
      <c r="N898" s="241"/>
      <c r="O898" s="241"/>
      <c r="P898" s="241"/>
      <c r="Q898" s="241"/>
      <c r="R898" s="241"/>
      <c r="S898" s="241"/>
      <c r="T898" s="24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3" t="s">
        <v>184</v>
      </c>
      <c r="AU898" s="243" t="s">
        <v>86</v>
      </c>
      <c r="AV898" s="13" t="s">
        <v>86</v>
      </c>
      <c r="AW898" s="13" t="s">
        <v>32</v>
      </c>
      <c r="AX898" s="13" t="s">
        <v>76</v>
      </c>
      <c r="AY898" s="243" t="s">
        <v>175</v>
      </c>
    </row>
    <row r="899" s="13" customFormat="1">
      <c r="A899" s="13"/>
      <c r="B899" s="232"/>
      <c r="C899" s="233"/>
      <c r="D899" s="234" t="s">
        <v>184</v>
      </c>
      <c r="E899" s="235" t="s">
        <v>1</v>
      </c>
      <c r="F899" s="236" t="s">
        <v>605</v>
      </c>
      <c r="G899" s="233"/>
      <c r="H899" s="237">
        <v>93.37</v>
      </c>
      <c r="I899" s="238"/>
      <c r="J899" s="233"/>
      <c r="K899" s="233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184</v>
      </c>
      <c r="AU899" s="243" t="s">
        <v>86</v>
      </c>
      <c r="AV899" s="13" t="s">
        <v>86</v>
      </c>
      <c r="AW899" s="13" t="s">
        <v>32</v>
      </c>
      <c r="AX899" s="13" t="s">
        <v>76</v>
      </c>
      <c r="AY899" s="243" t="s">
        <v>175</v>
      </c>
    </row>
    <row r="900" s="13" customFormat="1">
      <c r="A900" s="13"/>
      <c r="B900" s="232"/>
      <c r="C900" s="233"/>
      <c r="D900" s="234" t="s">
        <v>184</v>
      </c>
      <c r="E900" s="235" t="s">
        <v>1</v>
      </c>
      <c r="F900" s="236" t="s">
        <v>606</v>
      </c>
      <c r="G900" s="233"/>
      <c r="H900" s="237">
        <v>94.08</v>
      </c>
      <c r="I900" s="238"/>
      <c r="J900" s="233"/>
      <c r="K900" s="233"/>
      <c r="L900" s="239"/>
      <c r="M900" s="240"/>
      <c r="N900" s="241"/>
      <c r="O900" s="241"/>
      <c r="P900" s="241"/>
      <c r="Q900" s="241"/>
      <c r="R900" s="241"/>
      <c r="S900" s="241"/>
      <c r="T900" s="24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3" t="s">
        <v>184</v>
      </c>
      <c r="AU900" s="243" t="s">
        <v>86</v>
      </c>
      <c r="AV900" s="13" t="s">
        <v>86</v>
      </c>
      <c r="AW900" s="13" t="s">
        <v>32</v>
      </c>
      <c r="AX900" s="13" t="s">
        <v>76</v>
      </c>
      <c r="AY900" s="243" t="s">
        <v>175</v>
      </c>
    </row>
    <row r="901" s="13" customFormat="1">
      <c r="A901" s="13"/>
      <c r="B901" s="232"/>
      <c r="C901" s="233"/>
      <c r="D901" s="234" t="s">
        <v>184</v>
      </c>
      <c r="E901" s="235" t="s">
        <v>1</v>
      </c>
      <c r="F901" s="236" t="s">
        <v>607</v>
      </c>
      <c r="G901" s="233"/>
      <c r="H901" s="237">
        <v>101.87</v>
      </c>
      <c r="I901" s="238"/>
      <c r="J901" s="233"/>
      <c r="K901" s="233"/>
      <c r="L901" s="239"/>
      <c r="M901" s="240"/>
      <c r="N901" s="241"/>
      <c r="O901" s="241"/>
      <c r="P901" s="241"/>
      <c r="Q901" s="241"/>
      <c r="R901" s="241"/>
      <c r="S901" s="241"/>
      <c r="T901" s="24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3" t="s">
        <v>184</v>
      </c>
      <c r="AU901" s="243" t="s">
        <v>86</v>
      </c>
      <c r="AV901" s="13" t="s">
        <v>86</v>
      </c>
      <c r="AW901" s="13" t="s">
        <v>32</v>
      </c>
      <c r="AX901" s="13" t="s">
        <v>76</v>
      </c>
      <c r="AY901" s="243" t="s">
        <v>175</v>
      </c>
    </row>
    <row r="902" s="13" customFormat="1">
      <c r="A902" s="13"/>
      <c r="B902" s="232"/>
      <c r="C902" s="233"/>
      <c r="D902" s="234" t="s">
        <v>184</v>
      </c>
      <c r="E902" s="235" t="s">
        <v>1</v>
      </c>
      <c r="F902" s="236" t="s">
        <v>608</v>
      </c>
      <c r="G902" s="233"/>
      <c r="H902" s="237">
        <v>28.48</v>
      </c>
      <c r="I902" s="238"/>
      <c r="J902" s="233"/>
      <c r="K902" s="233"/>
      <c r="L902" s="239"/>
      <c r="M902" s="240"/>
      <c r="N902" s="241"/>
      <c r="O902" s="241"/>
      <c r="P902" s="241"/>
      <c r="Q902" s="241"/>
      <c r="R902" s="241"/>
      <c r="S902" s="241"/>
      <c r="T902" s="24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3" t="s">
        <v>184</v>
      </c>
      <c r="AU902" s="243" t="s">
        <v>86</v>
      </c>
      <c r="AV902" s="13" t="s">
        <v>86</v>
      </c>
      <c r="AW902" s="13" t="s">
        <v>32</v>
      </c>
      <c r="AX902" s="13" t="s">
        <v>76</v>
      </c>
      <c r="AY902" s="243" t="s">
        <v>175</v>
      </c>
    </row>
    <row r="903" s="15" customFormat="1">
      <c r="A903" s="15"/>
      <c r="B903" s="254"/>
      <c r="C903" s="255"/>
      <c r="D903" s="234" t="s">
        <v>184</v>
      </c>
      <c r="E903" s="256" t="s">
        <v>1</v>
      </c>
      <c r="F903" s="257" t="s">
        <v>201</v>
      </c>
      <c r="G903" s="255"/>
      <c r="H903" s="258">
        <v>707.04000000000008</v>
      </c>
      <c r="I903" s="259"/>
      <c r="J903" s="255"/>
      <c r="K903" s="255"/>
      <c r="L903" s="260"/>
      <c r="M903" s="261"/>
      <c r="N903" s="262"/>
      <c r="O903" s="262"/>
      <c r="P903" s="262"/>
      <c r="Q903" s="262"/>
      <c r="R903" s="262"/>
      <c r="S903" s="262"/>
      <c r="T903" s="263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64" t="s">
        <v>184</v>
      </c>
      <c r="AU903" s="264" t="s">
        <v>86</v>
      </c>
      <c r="AV903" s="15" t="s">
        <v>182</v>
      </c>
      <c r="AW903" s="15" t="s">
        <v>32</v>
      </c>
      <c r="AX903" s="15" t="s">
        <v>84</v>
      </c>
      <c r="AY903" s="264" t="s">
        <v>175</v>
      </c>
    </row>
    <row r="904" s="2" customFormat="1" ht="37.8" customHeight="1">
      <c r="A904" s="39"/>
      <c r="B904" s="40"/>
      <c r="C904" s="219" t="s">
        <v>1147</v>
      </c>
      <c r="D904" s="219" t="s">
        <v>177</v>
      </c>
      <c r="E904" s="220" t="s">
        <v>1148</v>
      </c>
      <c r="F904" s="221" t="s">
        <v>1149</v>
      </c>
      <c r="G904" s="222" t="s">
        <v>180</v>
      </c>
      <c r="H904" s="223">
        <v>440.61</v>
      </c>
      <c r="I904" s="224"/>
      <c r="J904" s="225">
        <f>ROUND(I904*H904,2)</f>
        <v>0</v>
      </c>
      <c r="K904" s="221" t="s">
        <v>181</v>
      </c>
      <c r="L904" s="45"/>
      <c r="M904" s="226" t="s">
        <v>1</v>
      </c>
      <c r="N904" s="227" t="s">
        <v>41</v>
      </c>
      <c r="O904" s="92"/>
      <c r="P904" s="228">
        <f>O904*H904</f>
        <v>0</v>
      </c>
      <c r="Q904" s="228">
        <v>0</v>
      </c>
      <c r="R904" s="228">
        <f>Q904*H904</f>
        <v>0</v>
      </c>
      <c r="S904" s="228">
        <v>0.05</v>
      </c>
      <c r="T904" s="229">
        <f>S904*H904</f>
        <v>22.030500000000004</v>
      </c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R904" s="230" t="s">
        <v>182</v>
      </c>
      <c r="AT904" s="230" t="s">
        <v>177</v>
      </c>
      <c r="AU904" s="230" t="s">
        <v>86</v>
      </c>
      <c r="AY904" s="18" t="s">
        <v>175</v>
      </c>
      <c r="BE904" s="231">
        <f>IF(N904="základní",J904,0)</f>
        <v>0</v>
      </c>
      <c r="BF904" s="231">
        <f>IF(N904="snížená",J904,0)</f>
        <v>0</v>
      </c>
      <c r="BG904" s="231">
        <f>IF(N904="zákl. přenesená",J904,0)</f>
        <v>0</v>
      </c>
      <c r="BH904" s="231">
        <f>IF(N904="sníž. přenesená",J904,0)</f>
        <v>0</v>
      </c>
      <c r="BI904" s="231">
        <f>IF(N904="nulová",J904,0)</f>
        <v>0</v>
      </c>
      <c r="BJ904" s="18" t="s">
        <v>84</v>
      </c>
      <c r="BK904" s="231">
        <f>ROUND(I904*H904,2)</f>
        <v>0</v>
      </c>
      <c r="BL904" s="18" t="s">
        <v>182</v>
      </c>
      <c r="BM904" s="230" t="s">
        <v>1150</v>
      </c>
    </row>
    <row r="905" s="13" customFormat="1">
      <c r="A905" s="13"/>
      <c r="B905" s="232"/>
      <c r="C905" s="233"/>
      <c r="D905" s="234" t="s">
        <v>184</v>
      </c>
      <c r="E905" s="235" t="s">
        <v>1</v>
      </c>
      <c r="F905" s="236" t="s">
        <v>1151</v>
      </c>
      <c r="G905" s="233"/>
      <c r="H905" s="237">
        <v>440.61</v>
      </c>
      <c r="I905" s="238"/>
      <c r="J905" s="233"/>
      <c r="K905" s="233"/>
      <c r="L905" s="239"/>
      <c r="M905" s="240"/>
      <c r="N905" s="241"/>
      <c r="O905" s="241"/>
      <c r="P905" s="241"/>
      <c r="Q905" s="241"/>
      <c r="R905" s="241"/>
      <c r="S905" s="241"/>
      <c r="T905" s="24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3" t="s">
        <v>184</v>
      </c>
      <c r="AU905" s="243" t="s">
        <v>86</v>
      </c>
      <c r="AV905" s="13" t="s">
        <v>86</v>
      </c>
      <c r="AW905" s="13" t="s">
        <v>32</v>
      </c>
      <c r="AX905" s="13" t="s">
        <v>84</v>
      </c>
      <c r="AY905" s="243" t="s">
        <v>175</v>
      </c>
    </row>
    <row r="906" s="2" customFormat="1" ht="37.8" customHeight="1">
      <c r="A906" s="39"/>
      <c r="B906" s="40"/>
      <c r="C906" s="219" t="s">
        <v>1152</v>
      </c>
      <c r="D906" s="219" t="s">
        <v>177</v>
      </c>
      <c r="E906" s="220" t="s">
        <v>1153</v>
      </c>
      <c r="F906" s="221" t="s">
        <v>1154</v>
      </c>
      <c r="G906" s="222" t="s">
        <v>180</v>
      </c>
      <c r="H906" s="223">
        <v>4485.588</v>
      </c>
      <c r="I906" s="224"/>
      <c r="J906" s="225">
        <f>ROUND(I906*H906,2)</f>
        <v>0</v>
      </c>
      <c r="K906" s="221" t="s">
        <v>181</v>
      </c>
      <c r="L906" s="45"/>
      <c r="M906" s="226" t="s">
        <v>1</v>
      </c>
      <c r="N906" s="227" t="s">
        <v>41</v>
      </c>
      <c r="O906" s="92"/>
      <c r="P906" s="228">
        <f>O906*H906</f>
        <v>0</v>
      </c>
      <c r="Q906" s="228">
        <v>0</v>
      </c>
      <c r="R906" s="228">
        <f>Q906*H906</f>
        <v>0</v>
      </c>
      <c r="S906" s="228">
        <v>0.046</v>
      </c>
      <c r="T906" s="229">
        <f>S906*H906</f>
        <v>206.33704799999997</v>
      </c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R906" s="230" t="s">
        <v>182</v>
      </c>
      <c r="AT906" s="230" t="s">
        <v>177</v>
      </c>
      <c r="AU906" s="230" t="s">
        <v>86</v>
      </c>
      <c r="AY906" s="18" t="s">
        <v>175</v>
      </c>
      <c r="BE906" s="231">
        <f>IF(N906="základní",J906,0)</f>
        <v>0</v>
      </c>
      <c r="BF906" s="231">
        <f>IF(N906="snížená",J906,0)</f>
        <v>0</v>
      </c>
      <c r="BG906" s="231">
        <f>IF(N906="zákl. přenesená",J906,0)</f>
        <v>0</v>
      </c>
      <c r="BH906" s="231">
        <f>IF(N906="sníž. přenesená",J906,0)</f>
        <v>0</v>
      </c>
      <c r="BI906" s="231">
        <f>IF(N906="nulová",J906,0)</f>
        <v>0</v>
      </c>
      <c r="BJ906" s="18" t="s">
        <v>84</v>
      </c>
      <c r="BK906" s="231">
        <f>ROUND(I906*H906,2)</f>
        <v>0</v>
      </c>
      <c r="BL906" s="18" t="s">
        <v>182</v>
      </c>
      <c r="BM906" s="230" t="s">
        <v>1155</v>
      </c>
    </row>
    <row r="907" s="13" customFormat="1">
      <c r="A907" s="13"/>
      <c r="B907" s="232"/>
      <c r="C907" s="233"/>
      <c r="D907" s="234" t="s">
        <v>184</v>
      </c>
      <c r="E907" s="235" t="s">
        <v>1</v>
      </c>
      <c r="F907" s="236" t="s">
        <v>1156</v>
      </c>
      <c r="G907" s="233"/>
      <c r="H907" s="237">
        <v>842.338</v>
      </c>
      <c r="I907" s="238"/>
      <c r="J907" s="233"/>
      <c r="K907" s="233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184</v>
      </c>
      <c r="AU907" s="243" t="s">
        <v>86</v>
      </c>
      <c r="AV907" s="13" t="s">
        <v>86</v>
      </c>
      <c r="AW907" s="13" t="s">
        <v>32</v>
      </c>
      <c r="AX907" s="13" t="s">
        <v>76</v>
      </c>
      <c r="AY907" s="243" t="s">
        <v>175</v>
      </c>
    </row>
    <row r="908" s="13" customFormat="1">
      <c r="A908" s="13"/>
      <c r="B908" s="232"/>
      <c r="C908" s="233"/>
      <c r="D908" s="234" t="s">
        <v>184</v>
      </c>
      <c r="E908" s="235" t="s">
        <v>1</v>
      </c>
      <c r="F908" s="236" t="s">
        <v>1157</v>
      </c>
      <c r="G908" s="233"/>
      <c r="H908" s="237">
        <v>-176.6</v>
      </c>
      <c r="I908" s="238"/>
      <c r="J908" s="233"/>
      <c r="K908" s="233"/>
      <c r="L908" s="239"/>
      <c r="M908" s="240"/>
      <c r="N908" s="241"/>
      <c r="O908" s="241"/>
      <c r="P908" s="241"/>
      <c r="Q908" s="241"/>
      <c r="R908" s="241"/>
      <c r="S908" s="241"/>
      <c r="T908" s="24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3" t="s">
        <v>184</v>
      </c>
      <c r="AU908" s="243" t="s">
        <v>86</v>
      </c>
      <c r="AV908" s="13" t="s">
        <v>86</v>
      </c>
      <c r="AW908" s="13" t="s">
        <v>32</v>
      </c>
      <c r="AX908" s="13" t="s">
        <v>76</v>
      </c>
      <c r="AY908" s="243" t="s">
        <v>175</v>
      </c>
    </row>
    <row r="909" s="16" customFormat="1">
      <c r="A909" s="16"/>
      <c r="B909" s="279"/>
      <c r="C909" s="280"/>
      <c r="D909" s="234" t="s">
        <v>184</v>
      </c>
      <c r="E909" s="281" t="s">
        <v>1</v>
      </c>
      <c r="F909" s="282" t="s">
        <v>356</v>
      </c>
      <c r="G909" s="280"/>
      <c r="H909" s="283">
        <v>665.73799999999992</v>
      </c>
      <c r="I909" s="284"/>
      <c r="J909" s="280"/>
      <c r="K909" s="280"/>
      <c r="L909" s="285"/>
      <c r="M909" s="286"/>
      <c r="N909" s="287"/>
      <c r="O909" s="287"/>
      <c r="P909" s="287"/>
      <c r="Q909" s="287"/>
      <c r="R909" s="287"/>
      <c r="S909" s="287"/>
      <c r="T909" s="288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T909" s="289" t="s">
        <v>184</v>
      </c>
      <c r="AU909" s="289" t="s">
        <v>86</v>
      </c>
      <c r="AV909" s="16" t="s">
        <v>189</v>
      </c>
      <c r="AW909" s="16" t="s">
        <v>32</v>
      </c>
      <c r="AX909" s="16" t="s">
        <v>76</v>
      </c>
      <c r="AY909" s="289" t="s">
        <v>175</v>
      </c>
    </row>
    <row r="910" s="13" customFormat="1">
      <c r="A910" s="13"/>
      <c r="B910" s="232"/>
      <c r="C910" s="233"/>
      <c r="D910" s="234" t="s">
        <v>184</v>
      </c>
      <c r="E910" s="235" t="s">
        <v>1</v>
      </c>
      <c r="F910" s="236" t="s">
        <v>1158</v>
      </c>
      <c r="G910" s="233"/>
      <c r="H910" s="237">
        <v>1100</v>
      </c>
      <c r="I910" s="238"/>
      <c r="J910" s="233"/>
      <c r="K910" s="233"/>
      <c r="L910" s="239"/>
      <c r="M910" s="240"/>
      <c r="N910" s="241"/>
      <c r="O910" s="241"/>
      <c r="P910" s="241"/>
      <c r="Q910" s="241"/>
      <c r="R910" s="241"/>
      <c r="S910" s="241"/>
      <c r="T910" s="24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3" t="s">
        <v>184</v>
      </c>
      <c r="AU910" s="243" t="s">
        <v>86</v>
      </c>
      <c r="AV910" s="13" t="s">
        <v>86</v>
      </c>
      <c r="AW910" s="13" t="s">
        <v>32</v>
      </c>
      <c r="AX910" s="13" t="s">
        <v>76</v>
      </c>
      <c r="AY910" s="243" t="s">
        <v>175</v>
      </c>
    </row>
    <row r="911" s="13" customFormat="1">
      <c r="A911" s="13"/>
      <c r="B911" s="232"/>
      <c r="C911" s="233"/>
      <c r="D911" s="234" t="s">
        <v>184</v>
      </c>
      <c r="E911" s="235" t="s">
        <v>1</v>
      </c>
      <c r="F911" s="236" t="s">
        <v>1159</v>
      </c>
      <c r="G911" s="233"/>
      <c r="H911" s="237">
        <v>-210.275</v>
      </c>
      <c r="I911" s="238"/>
      <c r="J911" s="233"/>
      <c r="K911" s="233"/>
      <c r="L911" s="239"/>
      <c r="M911" s="240"/>
      <c r="N911" s="241"/>
      <c r="O911" s="241"/>
      <c r="P911" s="241"/>
      <c r="Q911" s="241"/>
      <c r="R911" s="241"/>
      <c r="S911" s="241"/>
      <c r="T911" s="242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3" t="s">
        <v>184</v>
      </c>
      <c r="AU911" s="243" t="s">
        <v>86</v>
      </c>
      <c r="AV911" s="13" t="s">
        <v>86</v>
      </c>
      <c r="AW911" s="13" t="s">
        <v>32</v>
      </c>
      <c r="AX911" s="13" t="s">
        <v>76</v>
      </c>
      <c r="AY911" s="243" t="s">
        <v>175</v>
      </c>
    </row>
    <row r="912" s="16" customFormat="1">
      <c r="A912" s="16"/>
      <c r="B912" s="279"/>
      <c r="C912" s="280"/>
      <c r="D912" s="234" t="s">
        <v>184</v>
      </c>
      <c r="E912" s="281" t="s">
        <v>1</v>
      </c>
      <c r="F912" s="282" t="s">
        <v>356</v>
      </c>
      <c r="G912" s="280"/>
      <c r="H912" s="283">
        <v>889.725</v>
      </c>
      <c r="I912" s="284"/>
      <c r="J912" s="280"/>
      <c r="K912" s="280"/>
      <c r="L912" s="285"/>
      <c r="M912" s="286"/>
      <c r="N912" s="287"/>
      <c r="O912" s="287"/>
      <c r="P912" s="287"/>
      <c r="Q912" s="287"/>
      <c r="R912" s="287"/>
      <c r="S912" s="287"/>
      <c r="T912" s="288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T912" s="289" t="s">
        <v>184</v>
      </c>
      <c r="AU912" s="289" t="s">
        <v>86</v>
      </c>
      <c r="AV912" s="16" t="s">
        <v>189</v>
      </c>
      <c r="AW912" s="16" t="s">
        <v>32</v>
      </c>
      <c r="AX912" s="16" t="s">
        <v>76</v>
      </c>
      <c r="AY912" s="289" t="s">
        <v>175</v>
      </c>
    </row>
    <row r="913" s="13" customFormat="1">
      <c r="A913" s="13"/>
      <c r="B913" s="232"/>
      <c r="C913" s="233"/>
      <c r="D913" s="234" t="s">
        <v>184</v>
      </c>
      <c r="E913" s="235" t="s">
        <v>1</v>
      </c>
      <c r="F913" s="236" t="s">
        <v>1160</v>
      </c>
      <c r="G913" s="233"/>
      <c r="H913" s="237">
        <v>1036.8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184</v>
      </c>
      <c r="AU913" s="243" t="s">
        <v>86</v>
      </c>
      <c r="AV913" s="13" t="s">
        <v>86</v>
      </c>
      <c r="AW913" s="13" t="s">
        <v>32</v>
      </c>
      <c r="AX913" s="13" t="s">
        <v>76</v>
      </c>
      <c r="AY913" s="243" t="s">
        <v>175</v>
      </c>
    </row>
    <row r="914" s="13" customFormat="1">
      <c r="A914" s="13"/>
      <c r="B914" s="232"/>
      <c r="C914" s="233"/>
      <c r="D914" s="234" t="s">
        <v>184</v>
      </c>
      <c r="E914" s="235" t="s">
        <v>1</v>
      </c>
      <c r="F914" s="236" t="s">
        <v>1161</v>
      </c>
      <c r="G914" s="233"/>
      <c r="H914" s="237">
        <v>-44.425</v>
      </c>
      <c r="I914" s="238"/>
      <c r="J914" s="233"/>
      <c r="K914" s="233"/>
      <c r="L914" s="239"/>
      <c r="M914" s="240"/>
      <c r="N914" s="241"/>
      <c r="O914" s="241"/>
      <c r="P914" s="241"/>
      <c r="Q914" s="241"/>
      <c r="R914" s="241"/>
      <c r="S914" s="241"/>
      <c r="T914" s="24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3" t="s">
        <v>184</v>
      </c>
      <c r="AU914" s="243" t="s">
        <v>86</v>
      </c>
      <c r="AV914" s="13" t="s">
        <v>86</v>
      </c>
      <c r="AW914" s="13" t="s">
        <v>32</v>
      </c>
      <c r="AX914" s="13" t="s">
        <v>76</v>
      </c>
      <c r="AY914" s="243" t="s">
        <v>175</v>
      </c>
    </row>
    <row r="915" s="16" customFormat="1">
      <c r="A915" s="16"/>
      <c r="B915" s="279"/>
      <c r="C915" s="280"/>
      <c r="D915" s="234" t="s">
        <v>184</v>
      </c>
      <c r="E915" s="281" t="s">
        <v>1</v>
      </c>
      <c r="F915" s="282" t="s">
        <v>356</v>
      </c>
      <c r="G915" s="280"/>
      <c r="H915" s="283">
        <v>992.375</v>
      </c>
      <c r="I915" s="284"/>
      <c r="J915" s="280"/>
      <c r="K915" s="280"/>
      <c r="L915" s="285"/>
      <c r="M915" s="286"/>
      <c r="N915" s="287"/>
      <c r="O915" s="287"/>
      <c r="P915" s="287"/>
      <c r="Q915" s="287"/>
      <c r="R915" s="287"/>
      <c r="S915" s="287"/>
      <c r="T915" s="288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T915" s="289" t="s">
        <v>184</v>
      </c>
      <c r="AU915" s="289" t="s">
        <v>86</v>
      </c>
      <c r="AV915" s="16" t="s">
        <v>189</v>
      </c>
      <c r="AW915" s="16" t="s">
        <v>32</v>
      </c>
      <c r="AX915" s="16" t="s">
        <v>76</v>
      </c>
      <c r="AY915" s="289" t="s">
        <v>175</v>
      </c>
    </row>
    <row r="916" s="13" customFormat="1">
      <c r="A916" s="13"/>
      <c r="B916" s="232"/>
      <c r="C916" s="233"/>
      <c r="D916" s="234" t="s">
        <v>184</v>
      </c>
      <c r="E916" s="235" t="s">
        <v>1</v>
      </c>
      <c r="F916" s="236" t="s">
        <v>1162</v>
      </c>
      <c r="G916" s="233"/>
      <c r="H916" s="237">
        <v>1045.2</v>
      </c>
      <c r="I916" s="238"/>
      <c r="J916" s="233"/>
      <c r="K916" s="233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184</v>
      </c>
      <c r="AU916" s="243" t="s">
        <v>86</v>
      </c>
      <c r="AV916" s="13" t="s">
        <v>86</v>
      </c>
      <c r="AW916" s="13" t="s">
        <v>32</v>
      </c>
      <c r="AX916" s="13" t="s">
        <v>76</v>
      </c>
      <c r="AY916" s="243" t="s">
        <v>175</v>
      </c>
    </row>
    <row r="917" s="13" customFormat="1">
      <c r="A917" s="13"/>
      <c r="B917" s="232"/>
      <c r="C917" s="233"/>
      <c r="D917" s="234" t="s">
        <v>184</v>
      </c>
      <c r="E917" s="235" t="s">
        <v>1</v>
      </c>
      <c r="F917" s="236" t="s">
        <v>1163</v>
      </c>
      <c r="G917" s="233"/>
      <c r="H917" s="237">
        <v>-174.25</v>
      </c>
      <c r="I917" s="238"/>
      <c r="J917" s="233"/>
      <c r="K917" s="233"/>
      <c r="L917" s="239"/>
      <c r="M917" s="240"/>
      <c r="N917" s="241"/>
      <c r="O917" s="241"/>
      <c r="P917" s="241"/>
      <c r="Q917" s="241"/>
      <c r="R917" s="241"/>
      <c r="S917" s="241"/>
      <c r="T917" s="24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3" t="s">
        <v>184</v>
      </c>
      <c r="AU917" s="243" t="s">
        <v>86</v>
      </c>
      <c r="AV917" s="13" t="s">
        <v>86</v>
      </c>
      <c r="AW917" s="13" t="s">
        <v>32</v>
      </c>
      <c r="AX917" s="13" t="s">
        <v>76</v>
      </c>
      <c r="AY917" s="243" t="s">
        <v>175</v>
      </c>
    </row>
    <row r="918" s="16" customFormat="1">
      <c r="A918" s="16"/>
      <c r="B918" s="279"/>
      <c r="C918" s="280"/>
      <c r="D918" s="234" t="s">
        <v>184</v>
      </c>
      <c r="E918" s="281" t="s">
        <v>1</v>
      </c>
      <c r="F918" s="282" t="s">
        <v>356</v>
      </c>
      <c r="G918" s="280"/>
      <c r="H918" s="283">
        <v>870.95</v>
      </c>
      <c r="I918" s="284"/>
      <c r="J918" s="280"/>
      <c r="K918" s="280"/>
      <c r="L918" s="285"/>
      <c r="M918" s="286"/>
      <c r="N918" s="287"/>
      <c r="O918" s="287"/>
      <c r="P918" s="287"/>
      <c r="Q918" s="287"/>
      <c r="R918" s="287"/>
      <c r="S918" s="287"/>
      <c r="T918" s="288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T918" s="289" t="s">
        <v>184</v>
      </c>
      <c r="AU918" s="289" t="s">
        <v>86</v>
      </c>
      <c r="AV918" s="16" t="s">
        <v>189</v>
      </c>
      <c r="AW918" s="16" t="s">
        <v>32</v>
      </c>
      <c r="AX918" s="16" t="s">
        <v>76</v>
      </c>
      <c r="AY918" s="289" t="s">
        <v>175</v>
      </c>
    </row>
    <row r="919" s="13" customFormat="1">
      <c r="A919" s="13"/>
      <c r="B919" s="232"/>
      <c r="C919" s="233"/>
      <c r="D919" s="234" t="s">
        <v>184</v>
      </c>
      <c r="E919" s="235" t="s">
        <v>1</v>
      </c>
      <c r="F919" s="236" t="s">
        <v>1164</v>
      </c>
      <c r="G919" s="233"/>
      <c r="H919" s="237">
        <v>1066.8</v>
      </c>
      <c r="I919" s="238"/>
      <c r="J919" s="233"/>
      <c r="K919" s="233"/>
      <c r="L919" s="239"/>
      <c r="M919" s="240"/>
      <c r="N919" s="241"/>
      <c r="O919" s="241"/>
      <c r="P919" s="241"/>
      <c r="Q919" s="241"/>
      <c r="R919" s="241"/>
      <c r="S919" s="241"/>
      <c r="T919" s="24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3" t="s">
        <v>184</v>
      </c>
      <c r="AU919" s="243" t="s">
        <v>86</v>
      </c>
      <c r="AV919" s="13" t="s">
        <v>86</v>
      </c>
      <c r="AW919" s="13" t="s">
        <v>32</v>
      </c>
      <c r="AX919" s="13" t="s">
        <v>76</v>
      </c>
      <c r="AY919" s="243" t="s">
        <v>175</v>
      </c>
    </row>
    <row r="920" s="15" customFormat="1">
      <c r="A920" s="15"/>
      <c r="B920" s="254"/>
      <c r="C920" s="255"/>
      <c r="D920" s="234" t="s">
        <v>184</v>
      </c>
      <c r="E920" s="256" t="s">
        <v>1</v>
      </c>
      <c r="F920" s="257" t="s">
        <v>201</v>
      </c>
      <c r="G920" s="255"/>
      <c r="H920" s="258">
        <v>4485.588</v>
      </c>
      <c r="I920" s="259"/>
      <c r="J920" s="255"/>
      <c r="K920" s="255"/>
      <c r="L920" s="260"/>
      <c r="M920" s="261"/>
      <c r="N920" s="262"/>
      <c r="O920" s="262"/>
      <c r="P920" s="262"/>
      <c r="Q920" s="262"/>
      <c r="R920" s="262"/>
      <c r="S920" s="262"/>
      <c r="T920" s="263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64" t="s">
        <v>184</v>
      </c>
      <c r="AU920" s="264" t="s">
        <v>86</v>
      </c>
      <c r="AV920" s="15" t="s">
        <v>182</v>
      </c>
      <c r="AW920" s="15" t="s">
        <v>32</v>
      </c>
      <c r="AX920" s="15" t="s">
        <v>84</v>
      </c>
      <c r="AY920" s="264" t="s">
        <v>175</v>
      </c>
    </row>
    <row r="921" s="2" customFormat="1" ht="37.8" customHeight="1">
      <c r="A921" s="39"/>
      <c r="B921" s="40"/>
      <c r="C921" s="219" t="s">
        <v>1165</v>
      </c>
      <c r="D921" s="219" t="s">
        <v>177</v>
      </c>
      <c r="E921" s="220" t="s">
        <v>1166</v>
      </c>
      <c r="F921" s="221" t="s">
        <v>1167</v>
      </c>
      <c r="G921" s="222" t="s">
        <v>180</v>
      </c>
      <c r="H921" s="223">
        <v>955.225</v>
      </c>
      <c r="I921" s="224"/>
      <c r="J921" s="225">
        <f>ROUND(I921*H921,2)</f>
        <v>0</v>
      </c>
      <c r="K921" s="221" t="s">
        <v>688</v>
      </c>
      <c r="L921" s="45"/>
      <c r="M921" s="226" t="s">
        <v>1</v>
      </c>
      <c r="N921" s="227" t="s">
        <v>41</v>
      </c>
      <c r="O921" s="92"/>
      <c r="P921" s="228">
        <f>O921*H921</f>
        <v>0</v>
      </c>
      <c r="Q921" s="228">
        <v>0</v>
      </c>
      <c r="R921" s="228">
        <f>Q921*H921</f>
        <v>0</v>
      </c>
      <c r="S921" s="228">
        <v>0.021999999999999996</v>
      </c>
      <c r="T921" s="229">
        <f>S921*H921</f>
        <v>21.01495</v>
      </c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R921" s="230" t="s">
        <v>182</v>
      </c>
      <c r="AT921" s="230" t="s">
        <v>177</v>
      </c>
      <c r="AU921" s="230" t="s">
        <v>86</v>
      </c>
      <c r="AY921" s="18" t="s">
        <v>175</v>
      </c>
      <c r="BE921" s="231">
        <f>IF(N921="základní",J921,0)</f>
        <v>0</v>
      </c>
      <c r="BF921" s="231">
        <f>IF(N921="snížená",J921,0)</f>
        <v>0</v>
      </c>
      <c r="BG921" s="231">
        <f>IF(N921="zákl. přenesená",J921,0)</f>
        <v>0</v>
      </c>
      <c r="BH921" s="231">
        <f>IF(N921="sníž. přenesená",J921,0)</f>
        <v>0</v>
      </c>
      <c r="BI921" s="231">
        <f>IF(N921="nulová",J921,0)</f>
        <v>0</v>
      </c>
      <c r="BJ921" s="18" t="s">
        <v>84</v>
      </c>
      <c r="BK921" s="231">
        <f>ROUND(I921*H921,2)</f>
        <v>0</v>
      </c>
      <c r="BL921" s="18" t="s">
        <v>182</v>
      </c>
      <c r="BM921" s="230" t="s">
        <v>1168</v>
      </c>
    </row>
    <row r="922" s="13" customFormat="1">
      <c r="A922" s="13"/>
      <c r="B922" s="232"/>
      <c r="C922" s="233"/>
      <c r="D922" s="234" t="s">
        <v>184</v>
      </c>
      <c r="E922" s="235" t="s">
        <v>1</v>
      </c>
      <c r="F922" s="236" t="s">
        <v>715</v>
      </c>
      <c r="G922" s="233"/>
      <c r="H922" s="237">
        <v>489.25</v>
      </c>
      <c r="I922" s="238"/>
      <c r="J922" s="233"/>
      <c r="K922" s="233"/>
      <c r="L922" s="239"/>
      <c r="M922" s="240"/>
      <c r="N922" s="241"/>
      <c r="O922" s="241"/>
      <c r="P922" s="241"/>
      <c r="Q922" s="241"/>
      <c r="R922" s="241"/>
      <c r="S922" s="241"/>
      <c r="T922" s="24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3" t="s">
        <v>184</v>
      </c>
      <c r="AU922" s="243" t="s">
        <v>86</v>
      </c>
      <c r="AV922" s="13" t="s">
        <v>86</v>
      </c>
      <c r="AW922" s="13" t="s">
        <v>32</v>
      </c>
      <c r="AX922" s="13" t="s">
        <v>76</v>
      </c>
      <c r="AY922" s="243" t="s">
        <v>175</v>
      </c>
    </row>
    <row r="923" s="13" customFormat="1">
      <c r="A923" s="13"/>
      <c r="B923" s="232"/>
      <c r="C923" s="233"/>
      <c r="D923" s="234" t="s">
        <v>184</v>
      </c>
      <c r="E923" s="235" t="s">
        <v>1</v>
      </c>
      <c r="F923" s="236" t="s">
        <v>716</v>
      </c>
      <c r="G923" s="233"/>
      <c r="H923" s="237">
        <v>-124.72</v>
      </c>
      <c r="I923" s="238"/>
      <c r="J923" s="233"/>
      <c r="K923" s="233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184</v>
      </c>
      <c r="AU923" s="243" t="s">
        <v>86</v>
      </c>
      <c r="AV923" s="13" t="s">
        <v>86</v>
      </c>
      <c r="AW923" s="13" t="s">
        <v>32</v>
      </c>
      <c r="AX923" s="13" t="s">
        <v>76</v>
      </c>
      <c r="AY923" s="243" t="s">
        <v>175</v>
      </c>
    </row>
    <row r="924" s="13" customFormat="1">
      <c r="A924" s="13"/>
      <c r="B924" s="232"/>
      <c r="C924" s="233"/>
      <c r="D924" s="234" t="s">
        <v>184</v>
      </c>
      <c r="E924" s="235" t="s">
        <v>1</v>
      </c>
      <c r="F924" s="236" t="s">
        <v>717</v>
      </c>
      <c r="G924" s="233"/>
      <c r="H924" s="237">
        <v>9</v>
      </c>
      <c r="I924" s="238"/>
      <c r="J924" s="233"/>
      <c r="K924" s="233"/>
      <c r="L924" s="239"/>
      <c r="M924" s="240"/>
      <c r="N924" s="241"/>
      <c r="O924" s="241"/>
      <c r="P924" s="241"/>
      <c r="Q924" s="241"/>
      <c r="R924" s="241"/>
      <c r="S924" s="241"/>
      <c r="T924" s="242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3" t="s">
        <v>184</v>
      </c>
      <c r="AU924" s="243" t="s">
        <v>86</v>
      </c>
      <c r="AV924" s="13" t="s">
        <v>86</v>
      </c>
      <c r="AW924" s="13" t="s">
        <v>32</v>
      </c>
      <c r="AX924" s="13" t="s">
        <v>76</v>
      </c>
      <c r="AY924" s="243" t="s">
        <v>175</v>
      </c>
    </row>
    <row r="925" s="13" customFormat="1">
      <c r="A925" s="13"/>
      <c r="B925" s="232"/>
      <c r="C925" s="233"/>
      <c r="D925" s="234" t="s">
        <v>184</v>
      </c>
      <c r="E925" s="235" t="s">
        <v>1</v>
      </c>
      <c r="F925" s="236" t="s">
        <v>718</v>
      </c>
      <c r="G925" s="233"/>
      <c r="H925" s="237">
        <v>3.3</v>
      </c>
      <c r="I925" s="238"/>
      <c r="J925" s="233"/>
      <c r="K925" s="233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184</v>
      </c>
      <c r="AU925" s="243" t="s">
        <v>86</v>
      </c>
      <c r="AV925" s="13" t="s">
        <v>86</v>
      </c>
      <c r="AW925" s="13" t="s">
        <v>32</v>
      </c>
      <c r="AX925" s="13" t="s">
        <v>76</v>
      </c>
      <c r="AY925" s="243" t="s">
        <v>175</v>
      </c>
    </row>
    <row r="926" s="13" customFormat="1">
      <c r="A926" s="13"/>
      <c r="B926" s="232"/>
      <c r="C926" s="233"/>
      <c r="D926" s="234" t="s">
        <v>184</v>
      </c>
      <c r="E926" s="235" t="s">
        <v>1</v>
      </c>
      <c r="F926" s="236" t="s">
        <v>719</v>
      </c>
      <c r="G926" s="233"/>
      <c r="H926" s="237">
        <v>3.3</v>
      </c>
      <c r="I926" s="238"/>
      <c r="J926" s="233"/>
      <c r="K926" s="233"/>
      <c r="L926" s="239"/>
      <c r="M926" s="240"/>
      <c r="N926" s="241"/>
      <c r="O926" s="241"/>
      <c r="P926" s="241"/>
      <c r="Q926" s="241"/>
      <c r="R926" s="241"/>
      <c r="S926" s="241"/>
      <c r="T926" s="24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3" t="s">
        <v>184</v>
      </c>
      <c r="AU926" s="243" t="s">
        <v>86</v>
      </c>
      <c r="AV926" s="13" t="s">
        <v>86</v>
      </c>
      <c r="AW926" s="13" t="s">
        <v>32</v>
      </c>
      <c r="AX926" s="13" t="s">
        <v>76</v>
      </c>
      <c r="AY926" s="243" t="s">
        <v>175</v>
      </c>
    </row>
    <row r="927" s="13" customFormat="1">
      <c r="A927" s="13"/>
      <c r="B927" s="232"/>
      <c r="C927" s="233"/>
      <c r="D927" s="234" t="s">
        <v>184</v>
      </c>
      <c r="E927" s="235" t="s">
        <v>1</v>
      </c>
      <c r="F927" s="236" t="s">
        <v>720</v>
      </c>
      <c r="G927" s="233"/>
      <c r="H927" s="237">
        <v>21.45</v>
      </c>
      <c r="I927" s="238"/>
      <c r="J927" s="233"/>
      <c r="K927" s="233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184</v>
      </c>
      <c r="AU927" s="243" t="s">
        <v>86</v>
      </c>
      <c r="AV927" s="13" t="s">
        <v>86</v>
      </c>
      <c r="AW927" s="13" t="s">
        <v>32</v>
      </c>
      <c r="AX927" s="13" t="s">
        <v>76</v>
      </c>
      <c r="AY927" s="243" t="s">
        <v>175</v>
      </c>
    </row>
    <row r="928" s="13" customFormat="1">
      <c r="A928" s="13"/>
      <c r="B928" s="232"/>
      <c r="C928" s="233"/>
      <c r="D928" s="234" t="s">
        <v>184</v>
      </c>
      <c r="E928" s="235" t="s">
        <v>1</v>
      </c>
      <c r="F928" s="236" t="s">
        <v>721</v>
      </c>
      <c r="G928" s="233"/>
      <c r="H928" s="237">
        <v>9.375</v>
      </c>
      <c r="I928" s="238"/>
      <c r="J928" s="233"/>
      <c r="K928" s="233"/>
      <c r="L928" s="239"/>
      <c r="M928" s="240"/>
      <c r="N928" s="241"/>
      <c r="O928" s="241"/>
      <c r="P928" s="241"/>
      <c r="Q928" s="241"/>
      <c r="R928" s="241"/>
      <c r="S928" s="241"/>
      <c r="T928" s="24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3" t="s">
        <v>184</v>
      </c>
      <c r="AU928" s="243" t="s">
        <v>86</v>
      </c>
      <c r="AV928" s="13" t="s">
        <v>86</v>
      </c>
      <c r="AW928" s="13" t="s">
        <v>32</v>
      </c>
      <c r="AX928" s="13" t="s">
        <v>76</v>
      </c>
      <c r="AY928" s="243" t="s">
        <v>175</v>
      </c>
    </row>
    <row r="929" s="13" customFormat="1">
      <c r="A929" s="13"/>
      <c r="B929" s="232"/>
      <c r="C929" s="233"/>
      <c r="D929" s="234" t="s">
        <v>184</v>
      </c>
      <c r="E929" s="235" t="s">
        <v>1</v>
      </c>
      <c r="F929" s="236" t="s">
        <v>722</v>
      </c>
      <c r="G929" s="233"/>
      <c r="H929" s="237">
        <v>4.425</v>
      </c>
      <c r="I929" s="238"/>
      <c r="J929" s="233"/>
      <c r="K929" s="233"/>
      <c r="L929" s="239"/>
      <c r="M929" s="240"/>
      <c r="N929" s="241"/>
      <c r="O929" s="241"/>
      <c r="P929" s="241"/>
      <c r="Q929" s="241"/>
      <c r="R929" s="241"/>
      <c r="S929" s="241"/>
      <c r="T929" s="24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3" t="s">
        <v>184</v>
      </c>
      <c r="AU929" s="243" t="s">
        <v>86</v>
      </c>
      <c r="AV929" s="13" t="s">
        <v>86</v>
      </c>
      <c r="AW929" s="13" t="s">
        <v>32</v>
      </c>
      <c r="AX929" s="13" t="s">
        <v>76</v>
      </c>
      <c r="AY929" s="243" t="s">
        <v>175</v>
      </c>
    </row>
    <row r="930" s="13" customFormat="1">
      <c r="A930" s="13"/>
      <c r="B930" s="232"/>
      <c r="C930" s="233"/>
      <c r="D930" s="234" t="s">
        <v>184</v>
      </c>
      <c r="E930" s="235" t="s">
        <v>1</v>
      </c>
      <c r="F930" s="236" t="s">
        <v>723</v>
      </c>
      <c r="G930" s="233"/>
      <c r="H930" s="237">
        <v>1.525</v>
      </c>
      <c r="I930" s="238"/>
      <c r="J930" s="233"/>
      <c r="K930" s="233"/>
      <c r="L930" s="239"/>
      <c r="M930" s="240"/>
      <c r="N930" s="241"/>
      <c r="O930" s="241"/>
      <c r="P930" s="241"/>
      <c r="Q930" s="241"/>
      <c r="R930" s="241"/>
      <c r="S930" s="241"/>
      <c r="T930" s="24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3" t="s">
        <v>184</v>
      </c>
      <c r="AU930" s="243" t="s">
        <v>86</v>
      </c>
      <c r="AV930" s="13" t="s">
        <v>86</v>
      </c>
      <c r="AW930" s="13" t="s">
        <v>32</v>
      </c>
      <c r="AX930" s="13" t="s">
        <v>76</v>
      </c>
      <c r="AY930" s="243" t="s">
        <v>175</v>
      </c>
    </row>
    <row r="931" s="16" customFormat="1">
      <c r="A931" s="16"/>
      <c r="B931" s="279"/>
      <c r="C931" s="280"/>
      <c r="D931" s="234" t="s">
        <v>184</v>
      </c>
      <c r="E931" s="281" t="s">
        <v>1</v>
      </c>
      <c r="F931" s="282" t="s">
        <v>356</v>
      </c>
      <c r="G931" s="280"/>
      <c r="H931" s="283">
        <v>416.905</v>
      </c>
      <c r="I931" s="284"/>
      <c r="J931" s="280"/>
      <c r="K931" s="280"/>
      <c r="L931" s="285"/>
      <c r="M931" s="286"/>
      <c r="N931" s="287"/>
      <c r="O931" s="287"/>
      <c r="P931" s="287"/>
      <c r="Q931" s="287"/>
      <c r="R931" s="287"/>
      <c r="S931" s="287"/>
      <c r="T931" s="288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T931" s="289" t="s">
        <v>184</v>
      </c>
      <c r="AU931" s="289" t="s">
        <v>86</v>
      </c>
      <c r="AV931" s="16" t="s">
        <v>189</v>
      </c>
      <c r="AW931" s="16" t="s">
        <v>32</v>
      </c>
      <c r="AX931" s="16" t="s">
        <v>76</v>
      </c>
      <c r="AY931" s="289" t="s">
        <v>175</v>
      </c>
    </row>
    <row r="932" s="13" customFormat="1">
      <c r="A932" s="13"/>
      <c r="B932" s="232"/>
      <c r="C932" s="233"/>
      <c r="D932" s="234" t="s">
        <v>184</v>
      </c>
      <c r="E932" s="235" t="s">
        <v>1</v>
      </c>
      <c r="F932" s="236" t="s">
        <v>724</v>
      </c>
      <c r="G932" s="233"/>
      <c r="H932" s="237">
        <v>374.55</v>
      </c>
      <c r="I932" s="238"/>
      <c r="J932" s="233"/>
      <c r="K932" s="233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184</v>
      </c>
      <c r="AU932" s="243" t="s">
        <v>86</v>
      </c>
      <c r="AV932" s="13" t="s">
        <v>86</v>
      </c>
      <c r="AW932" s="13" t="s">
        <v>32</v>
      </c>
      <c r="AX932" s="13" t="s">
        <v>76</v>
      </c>
      <c r="AY932" s="243" t="s">
        <v>175</v>
      </c>
    </row>
    <row r="933" s="13" customFormat="1">
      <c r="A933" s="13"/>
      <c r="B933" s="232"/>
      <c r="C933" s="233"/>
      <c r="D933" s="234" t="s">
        <v>184</v>
      </c>
      <c r="E933" s="235" t="s">
        <v>1</v>
      </c>
      <c r="F933" s="236" t="s">
        <v>725</v>
      </c>
      <c r="G933" s="233"/>
      <c r="H933" s="237">
        <v>-158.1</v>
      </c>
      <c r="I933" s="238"/>
      <c r="J933" s="233"/>
      <c r="K933" s="233"/>
      <c r="L933" s="239"/>
      <c r="M933" s="240"/>
      <c r="N933" s="241"/>
      <c r="O933" s="241"/>
      <c r="P933" s="241"/>
      <c r="Q933" s="241"/>
      <c r="R933" s="241"/>
      <c r="S933" s="241"/>
      <c r="T933" s="24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3" t="s">
        <v>184</v>
      </c>
      <c r="AU933" s="243" t="s">
        <v>86</v>
      </c>
      <c r="AV933" s="13" t="s">
        <v>86</v>
      </c>
      <c r="AW933" s="13" t="s">
        <v>32</v>
      </c>
      <c r="AX933" s="13" t="s">
        <v>76</v>
      </c>
      <c r="AY933" s="243" t="s">
        <v>175</v>
      </c>
    </row>
    <row r="934" s="13" customFormat="1">
      <c r="A934" s="13"/>
      <c r="B934" s="232"/>
      <c r="C934" s="233"/>
      <c r="D934" s="234" t="s">
        <v>184</v>
      </c>
      <c r="E934" s="235" t="s">
        <v>1</v>
      </c>
      <c r="F934" s="236" t="s">
        <v>726</v>
      </c>
      <c r="G934" s="233"/>
      <c r="H934" s="237">
        <v>43.2</v>
      </c>
      <c r="I934" s="238"/>
      <c r="J934" s="233"/>
      <c r="K934" s="233"/>
      <c r="L934" s="239"/>
      <c r="M934" s="240"/>
      <c r="N934" s="241"/>
      <c r="O934" s="241"/>
      <c r="P934" s="241"/>
      <c r="Q934" s="241"/>
      <c r="R934" s="241"/>
      <c r="S934" s="241"/>
      <c r="T934" s="242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3" t="s">
        <v>184</v>
      </c>
      <c r="AU934" s="243" t="s">
        <v>86</v>
      </c>
      <c r="AV934" s="13" t="s">
        <v>86</v>
      </c>
      <c r="AW934" s="13" t="s">
        <v>32</v>
      </c>
      <c r="AX934" s="13" t="s">
        <v>76</v>
      </c>
      <c r="AY934" s="243" t="s">
        <v>175</v>
      </c>
    </row>
    <row r="935" s="13" customFormat="1">
      <c r="A935" s="13"/>
      <c r="B935" s="232"/>
      <c r="C935" s="233"/>
      <c r="D935" s="234" t="s">
        <v>184</v>
      </c>
      <c r="E935" s="235" t="s">
        <v>1</v>
      </c>
      <c r="F935" s="236" t="s">
        <v>727</v>
      </c>
      <c r="G935" s="233"/>
      <c r="H935" s="237">
        <v>15.3</v>
      </c>
      <c r="I935" s="238"/>
      <c r="J935" s="233"/>
      <c r="K935" s="233"/>
      <c r="L935" s="239"/>
      <c r="M935" s="240"/>
      <c r="N935" s="241"/>
      <c r="O935" s="241"/>
      <c r="P935" s="241"/>
      <c r="Q935" s="241"/>
      <c r="R935" s="241"/>
      <c r="S935" s="241"/>
      <c r="T935" s="24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3" t="s">
        <v>184</v>
      </c>
      <c r="AU935" s="243" t="s">
        <v>86</v>
      </c>
      <c r="AV935" s="13" t="s">
        <v>86</v>
      </c>
      <c r="AW935" s="13" t="s">
        <v>32</v>
      </c>
      <c r="AX935" s="13" t="s">
        <v>76</v>
      </c>
      <c r="AY935" s="243" t="s">
        <v>175</v>
      </c>
    </row>
    <row r="936" s="16" customFormat="1">
      <c r="A936" s="16"/>
      <c r="B936" s="279"/>
      <c r="C936" s="280"/>
      <c r="D936" s="234" t="s">
        <v>184</v>
      </c>
      <c r="E936" s="281" t="s">
        <v>1</v>
      </c>
      <c r="F936" s="282" t="s">
        <v>356</v>
      </c>
      <c r="G936" s="280"/>
      <c r="H936" s="283">
        <v>274.95000000000004</v>
      </c>
      <c r="I936" s="284"/>
      <c r="J936" s="280"/>
      <c r="K936" s="280"/>
      <c r="L936" s="285"/>
      <c r="M936" s="286"/>
      <c r="N936" s="287"/>
      <c r="O936" s="287"/>
      <c r="P936" s="287"/>
      <c r="Q936" s="287"/>
      <c r="R936" s="287"/>
      <c r="S936" s="287"/>
      <c r="T936" s="288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T936" s="289" t="s">
        <v>184</v>
      </c>
      <c r="AU936" s="289" t="s">
        <v>86</v>
      </c>
      <c r="AV936" s="16" t="s">
        <v>189</v>
      </c>
      <c r="AW936" s="16" t="s">
        <v>32</v>
      </c>
      <c r="AX936" s="16" t="s">
        <v>76</v>
      </c>
      <c r="AY936" s="289" t="s">
        <v>175</v>
      </c>
    </row>
    <row r="937" s="13" customFormat="1">
      <c r="A937" s="13"/>
      <c r="B937" s="232"/>
      <c r="C937" s="233"/>
      <c r="D937" s="234" t="s">
        <v>184</v>
      </c>
      <c r="E937" s="235" t="s">
        <v>1</v>
      </c>
      <c r="F937" s="236" t="s">
        <v>728</v>
      </c>
      <c r="G937" s="233"/>
      <c r="H937" s="237">
        <v>107.25</v>
      </c>
      <c r="I937" s="238"/>
      <c r="J937" s="233"/>
      <c r="K937" s="233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184</v>
      </c>
      <c r="AU937" s="243" t="s">
        <v>86</v>
      </c>
      <c r="AV937" s="13" t="s">
        <v>86</v>
      </c>
      <c r="AW937" s="13" t="s">
        <v>32</v>
      </c>
      <c r="AX937" s="13" t="s">
        <v>76</v>
      </c>
      <c r="AY937" s="243" t="s">
        <v>175</v>
      </c>
    </row>
    <row r="938" s="13" customFormat="1">
      <c r="A938" s="13"/>
      <c r="B938" s="232"/>
      <c r="C938" s="233"/>
      <c r="D938" s="234" t="s">
        <v>184</v>
      </c>
      <c r="E938" s="235" t="s">
        <v>1</v>
      </c>
      <c r="F938" s="236" t="s">
        <v>729</v>
      </c>
      <c r="G938" s="233"/>
      <c r="H938" s="237">
        <v>156.12</v>
      </c>
      <c r="I938" s="238"/>
      <c r="J938" s="233"/>
      <c r="K938" s="233"/>
      <c r="L938" s="239"/>
      <c r="M938" s="240"/>
      <c r="N938" s="241"/>
      <c r="O938" s="241"/>
      <c r="P938" s="241"/>
      <c r="Q938" s="241"/>
      <c r="R938" s="241"/>
      <c r="S938" s="241"/>
      <c r="T938" s="24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3" t="s">
        <v>184</v>
      </c>
      <c r="AU938" s="243" t="s">
        <v>86</v>
      </c>
      <c r="AV938" s="13" t="s">
        <v>86</v>
      </c>
      <c r="AW938" s="13" t="s">
        <v>32</v>
      </c>
      <c r="AX938" s="13" t="s">
        <v>76</v>
      </c>
      <c r="AY938" s="243" t="s">
        <v>175</v>
      </c>
    </row>
    <row r="939" s="16" customFormat="1">
      <c r="A939" s="16"/>
      <c r="B939" s="279"/>
      <c r="C939" s="280"/>
      <c r="D939" s="234" t="s">
        <v>184</v>
      </c>
      <c r="E939" s="281" t="s">
        <v>1</v>
      </c>
      <c r="F939" s="282" t="s">
        <v>356</v>
      </c>
      <c r="G939" s="280"/>
      <c r="H939" s="283">
        <v>263.37</v>
      </c>
      <c r="I939" s="284"/>
      <c r="J939" s="280"/>
      <c r="K939" s="280"/>
      <c r="L939" s="285"/>
      <c r="M939" s="286"/>
      <c r="N939" s="287"/>
      <c r="O939" s="287"/>
      <c r="P939" s="287"/>
      <c r="Q939" s="287"/>
      <c r="R939" s="287"/>
      <c r="S939" s="287"/>
      <c r="T939" s="288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T939" s="289" t="s">
        <v>184</v>
      </c>
      <c r="AU939" s="289" t="s">
        <v>86</v>
      </c>
      <c r="AV939" s="16" t="s">
        <v>189</v>
      </c>
      <c r="AW939" s="16" t="s">
        <v>32</v>
      </c>
      <c r="AX939" s="16" t="s">
        <v>76</v>
      </c>
      <c r="AY939" s="289" t="s">
        <v>175</v>
      </c>
    </row>
    <row r="940" s="15" customFormat="1">
      <c r="A940" s="15"/>
      <c r="B940" s="254"/>
      <c r="C940" s="255"/>
      <c r="D940" s="234" t="s">
        <v>184</v>
      </c>
      <c r="E940" s="256" t="s">
        <v>1</v>
      </c>
      <c r="F940" s="257" t="s">
        <v>201</v>
      </c>
      <c r="G940" s="255"/>
      <c r="H940" s="258">
        <v>955.22499999999984</v>
      </c>
      <c r="I940" s="259"/>
      <c r="J940" s="255"/>
      <c r="K940" s="255"/>
      <c r="L940" s="260"/>
      <c r="M940" s="261"/>
      <c r="N940" s="262"/>
      <c r="O940" s="262"/>
      <c r="P940" s="262"/>
      <c r="Q940" s="262"/>
      <c r="R940" s="262"/>
      <c r="S940" s="262"/>
      <c r="T940" s="263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64" t="s">
        <v>184</v>
      </c>
      <c r="AU940" s="264" t="s">
        <v>86</v>
      </c>
      <c r="AV940" s="15" t="s">
        <v>182</v>
      </c>
      <c r="AW940" s="15" t="s">
        <v>32</v>
      </c>
      <c r="AX940" s="15" t="s">
        <v>84</v>
      </c>
      <c r="AY940" s="264" t="s">
        <v>175</v>
      </c>
    </row>
    <row r="941" s="2" customFormat="1" ht="24.15" customHeight="1">
      <c r="A941" s="39"/>
      <c r="B941" s="40"/>
      <c r="C941" s="219" t="s">
        <v>1169</v>
      </c>
      <c r="D941" s="219" t="s">
        <v>177</v>
      </c>
      <c r="E941" s="220" t="s">
        <v>1170</v>
      </c>
      <c r="F941" s="221" t="s">
        <v>1171</v>
      </c>
      <c r="G941" s="222" t="s">
        <v>180</v>
      </c>
      <c r="H941" s="223">
        <v>875.775</v>
      </c>
      <c r="I941" s="224"/>
      <c r="J941" s="225">
        <f>ROUND(I941*H941,2)</f>
        <v>0</v>
      </c>
      <c r="K941" s="221" t="s">
        <v>181</v>
      </c>
      <c r="L941" s="45"/>
      <c r="M941" s="226" t="s">
        <v>1</v>
      </c>
      <c r="N941" s="227" t="s">
        <v>41</v>
      </c>
      <c r="O941" s="92"/>
      <c r="P941" s="228">
        <f>O941*H941</f>
        <v>0</v>
      </c>
      <c r="Q941" s="228">
        <v>0</v>
      </c>
      <c r="R941" s="228">
        <f>Q941*H941</f>
        <v>0</v>
      </c>
      <c r="S941" s="228">
        <v>0.068000000000000008</v>
      </c>
      <c r="T941" s="229">
        <f>S941*H941</f>
        <v>59.5527</v>
      </c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R941" s="230" t="s">
        <v>182</v>
      </c>
      <c r="AT941" s="230" t="s">
        <v>177</v>
      </c>
      <c r="AU941" s="230" t="s">
        <v>86</v>
      </c>
      <c r="AY941" s="18" t="s">
        <v>175</v>
      </c>
      <c r="BE941" s="231">
        <f>IF(N941="základní",J941,0)</f>
        <v>0</v>
      </c>
      <c r="BF941" s="231">
        <f>IF(N941="snížená",J941,0)</f>
        <v>0</v>
      </c>
      <c r="BG941" s="231">
        <f>IF(N941="zákl. přenesená",J941,0)</f>
        <v>0</v>
      </c>
      <c r="BH941" s="231">
        <f>IF(N941="sníž. přenesená",J941,0)</f>
        <v>0</v>
      </c>
      <c r="BI941" s="231">
        <f>IF(N941="nulová",J941,0)</f>
        <v>0</v>
      </c>
      <c r="BJ941" s="18" t="s">
        <v>84</v>
      </c>
      <c r="BK941" s="231">
        <f>ROUND(I941*H941,2)</f>
        <v>0</v>
      </c>
      <c r="BL941" s="18" t="s">
        <v>182</v>
      </c>
      <c r="BM941" s="230" t="s">
        <v>1172</v>
      </c>
    </row>
    <row r="942" s="14" customFormat="1">
      <c r="A942" s="14"/>
      <c r="B942" s="244"/>
      <c r="C942" s="245"/>
      <c r="D942" s="234" t="s">
        <v>184</v>
      </c>
      <c r="E942" s="246" t="s">
        <v>1</v>
      </c>
      <c r="F942" s="247" t="s">
        <v>1117</v>
      </c>
      <c r="G942" s="245"/>
      <c r="H942" s="246" t="s">
        <v>1</v>
      </c>
      <c r="I942" s="248"/>
      <c r="J942" s="245"/>
      <c r="K942" s="245"/>
      <c r="L942" s="249"/>
      <c r="M942" s="250"/>
      <c r="N942" s="251"/>
      <c r="O942" s="251"/>
      <c r="P942" s="251"/>
      <c r="Q942" s="251"/>
      <c r="R942" s="251"/>
      <c r="S942" s="251"/>
      <c r="T942" s="252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3" t="s">
        <v>184</v>
      </c>
      <c r="AU942" s="253" t="s">
        <v>86</v>
      </c>
      <c r="AV942" s="14" t="s">
        <v>84</v>
      </c>
      <c r="AW942" s="14" t="s">
        <v>32</v>
      </c>
      <c r="AX942" s="14" t="s">
        <v>76</v>
      </c>
      <c r="AY942" s="253" t="s">
        <v>175</v>
      </c>
    </row>
    <row r="943" s="13" customFormat="1">
      <c r="A943" s="13"/>
      <c r="B943" s="232"/>
      <c r="C943" s="233"/>
      <c r="D943" s="234" t="s">
        <v>184</v>
      </c>
      <c r="E943" s="235" t="s">
        <v>1</v>
      </c>
      <c r="F943" s="236" t="s">
        <v>1173</v>
      </c>
      <c r="G943" s="233"/>
      <c r="H943" s="237">
        <v>176.6</v>
      </c>
      <c r="I943" s="238"/>
      <c r="J943" s="233"/>
      <c r="K943" s="233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184</v>
      </c>
      <c r="AU943" s="243" t="s">
        <v>86</v>
      </c>
      <c r="AV943" s="13" t="s">
        <v>86</v>
      </c>
      <c r="AW943" s="13" t="s">
        <v>32</v>
      </c>
      <c r="AX943" s="13" t="s">
        <v>76</v>
      </c>
      <c r="AY943" s="243" t="s">
        <v>175</v>
      </c>
    </row>
    <row r="944" s="16" customFormat="1">
      <c r="A944" s="16"/>
      <c r="B944" s="279"/>
      <c r="C944" s="280"/>
      <c r="D944" s="234" t="s">
        <v>184</v>
      </c>
      <c r="E944" s="281" t="s">
        <v>1</v>
      </c>
      <c r="F944" s="282" t="s">
        <v>356</v>
      </c>
      <c r="G944" s="280"/>
      <c r="H944" s="283">
        <v>176.6</v>
      </c>
      <c r="I944" s="284"/>
      <c r="J944" s="280"/>
      <c r="K944" s="280"/>
      <c r="L944" s="285"/>
      <c r="M944" s="286"/>
      <c r="N944" s="287"/>
      <c r="O944" s="287"/>
      <c r="P944" s="287"/>
      <c r="Q944" s="287"/>
      <c r="R944" s="287"/>
      <c r="S944" s="287"/>
      <c r="T944" s="288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T944" s="289" t="s">
        <v>184</v>
      </c>
      <c r="AU944" s="289" t="s">
        <v>86</v>
      </c>
      <c r="AV944" s="16" t="s">
        <v>189</v>
      </c>
      <c r="AW944" s="16" t="s">
        <v>32</v>
      </c>
      <c r="AX944" s="16" t="s">
        <v>76</v>
      </c>
      <c r="AY944" s="289" t="s">
        <v>175</v>
      </c>
    </row>
    <row r="945" s="13" customFormat="1">
      <c r="A945" s="13"/>
      <c r="B945" s="232"/>
      <c r="C945" s="233"/>
      <c r="D945" s="234" t="s">
        <v>184</v>
      </c>
      <c r="E945" s="235" t="s">
        <v>1</v>
      </c>
      <c r="F945" s="236" t="s">
        <v>1174</v>
      </c>
      <c r="G945" s="233"/>
      <c r="H945" s="237">
        <v>210.275</v>
      </c>
      <c r="I945" s="238"/>
      <c r="J945" s="233"/>
      <c r="K945" s="233"/>
      <c r="L945" s="239"/>
      <c r="M945" s="240"/>
      <c r="N945" s="241"/>
      <c r="O945" s="241"/>
      <c r="P945" s="241"/>
      <c r="Q945" s="241"/>
      <c r="R945" s="241"/>
      <c r="S945" s="241"/>
      <c r="T945" s="24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3" t="s">
        <v>184</v>
      </c>
      <c r="AU945" s="243" t="s">
        <v>86</v>
      </c>
      <c r="AV945" s="13" t="s">
        <v>86</v>
      </c>
      <c r="AW945" s="13" t="s">
        <v>32</v>
      </c>
      <c r="AX945" s="13" t="s">
        <v>76</v>
      </c>
      <c r="AY945" s="243" t="s">
        <v>175</v>
      </c>
    </row>
    <row r="946" s="16" customFormat="1">
      <c r="A946" s="16"/>
      <c r="B946" s="279"/>
      <c r="C946" s="280"/>
      <c r="D946" s="234" t="s">
        <v>184</v>
      </c>
      <c r="E946" s="281" t="s">
        <v>1</v>
      </c>
      <c r="F946" s="282" t="s">
        <v>356</v>
      </c>
      <c r="G946" s="280"/>
      <c r="H946" s="283">
        <v>210.275</v>
      </c>
      <c r="I946" s="284"/>
      <c r="J946" s="280"/>
      <c r="K946" s="280"/>
      <c r="L946" s="285"/>
      <c r="M946" s="286"/>
      <c r="N946" s="287"/>
      <c r="O946" s="287"/>
      <c r="P946" s="287"/>
      <c r="Q946" s="287"/>
      <c r="R946" s="287"/>
      <c r="S946" s="287"/>
      <c r="T946" s="288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T946" s="289" t="s">
        <v>184</v>
      </c>
      <c r="AU946" s="289" t="s">
        <v>86</v>
      </c>
      <c r="AV946" s="16" t="s">
        <v>189</v>
      </c>
      <c r="AW946" s="16" t="s">
        <v>32</v>
      </c>
      <c r="AX946" s="16" t="s">
        <v>76</v>
      </c>
      <c r="AY946" s="289" t="s">
        <v>175</v>
      </c>
    </row>
    <row r="947" s="13" customFormat="1">
      <c r="A947" s="13"/>
      <c r="B947" s="232"/>
      <c r="C947" s="233"/>
      <c r="D947" s="234" t="s">
        <v>184</v>
      </c>
      <c r="E947" s="235" t="s">
        <v>1</v>
      </c>
      <c r="F947" s="236" t="s">
        <v>1175</v>
      </c>
      <c r="G947" s="233"/>
      <c r="H947" s="237">
        <v>144.425</v>
      </c>
      <c r="I947" s="238"/>
      <c r="J947" s="233"/>
      <c r="K947" s="233"/>
      <c r="L947" s="239"/>
      <c r="M947" s="240"/>
      <c r="N947" s="241"/>
      <c r="O947" s="241"/>
      <c r="P947" s="241"/>
      <c r="Q947" s="241"/>
      <c r="R947" s="241"/>
      <c r="S947" s="241"/>
      <c r="T947" s="24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3" t="s">
        <v>184</v>
      </c>
      <c r="AU947" s="243" t="s">
        <v>86</v>
      </c>
      <c r="AV947" s="13" t="s">
        <v>86</v>
      </c>
      <c r="AW947" s="13" t="s">
        <v>32</v>
      </c>
      <c r="AX947" s="13" t="s">
        <v>76</v>
      </c>
      <c r="AY947" s="243" t="s">
        <v>175</v>
      </c>
    </row>
    <row r="948" s="16" customFormat="1">
      <c r="A948" s="16"/>
      <c r="B948" s="279"/>
      <c r="C948" s="280"/>
      <c r="D948" s="234" t="s">
        <v>184</v>
      </c>
      <c r="E948" s="281" t="s">
        <v>1</v>
      </c>
      <c r="F948" s="282" t="s">
        <v>356</v>
      </c>
      <c r="G948" s="280"/>
      <c r="H948" s="283">
        <v>144.425</v>
      </c>
      <c r="I948" s="284"/>
      <c r="J948" s="280"/>
      <c r="K948" s="280"/>
      <c r="L948" s="285"/>
      <c r="M948" s="286"/>
      <c r="N948" s="287"/>
      <c r="O948" s="287"/>
      <c r="P948" s="287"/>
      <c r="Q948" s="287"/>
      <c r="R948" s="287"/>
      <c r="S948" s="287"/>
      <c r="T948" s="288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T948" s="289" t="s">
        <v>184</v>
      </c>
      <c r="AU948" s="289" t="s">
        <v>86</v>
      </c>
      <c r="AV948" s="16" t="s">
        <v>189</v>
      </c>
      <c r="AW948" s="16" t="s">
        <v>32</v>
      </c>
      <c r="AX948" s="16" t="s">
        <v>76</v>
      </c>
      <c r="AY948" s="289" t="s">
        <v>175</v>
      </c>
    </row>
    <row r="949" s="13" customFormat="1">
      <c r="A949" s="13"/>
      <c r="B949" s="232"/>
      <c r="C949" s="233"/>
      <c r="D949" s="234" t="s">
        <v>184</v>
      </c>
      <c r="E949" s="235" t="s">
        <v>1</v>
      </c>
      <c r="F949" s="236" t="s">
        <v>1176</v>
      </c>
      <c r="G949" s="233"/>
      <c r="H949" s="237">
        <v>174.025</v>
      </c>
      <c r="I949" s="238"/>
      <c r="J949" s="233"/>
      <c r="K949" s="233"/>
      <c r="L949" s="239"/>
      <c r="M949" s="240"/>
      <c r="N949" s="241"/>
      <c r="O949" s="241"/>
      <c r="P949" s="241"/>
      <c r="Q949" s="241"/>
      <c r="R949" s="241"/>
      <c r="S949" s="241"/>
      <c r="T949" s="24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43" t="s">
        <v>184</v>
      </c>
      <c r="AU949" s="243" t="s">
        <v>86</v>
      </c>
      <c r="AV949" s="13" t="s">
        <v>86</v>
      </c>
      <c r="AW949" s="13" t="s">
        <v>32</v>
      </c>
      <c r="AX949" s="13" t="s">
        <v>76</v>
      </c>
      <c r="AY949" s="243" t="s">
        <v>175</v>
      </c>
    </row>
    <row r="950" s="16" customFormat="1">
      <c r="A950" s="16"/>
      <c r="B950" s="279"/>
      <c r="C950" s="280"/>
      <c r="D950" s="234" t="s">
        <v>184</v>
      </c>
      <c r="E950" s="281" t="s">
        <v>1</v>
      </c>
      <c r="F950" s="282" t="s">
        <v>356</v>
      </c>
      <c r="G950" s="280"/>
      <c r="H950" s="283">
        <v>174.025</v>
      </c>
      <c r="I950" s="284"/>
      <c r="J950" s="280"/>
      <c r="K950" s="280"/>
      <c r="L950" s="285"/>
      <c r="M950" s="286"/>
      <c r="N950" s="287"/>
      <c r="O950" s="287"/>
      <c r="P950" s="287"/>
      <c r="Q950" s="287"/>
      <c r="R950" s="287"/>
      <c r="S950" s="287"/>
      <c r="T950" s="288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T950" s="289" t="s">
        <v>184</v>
      </c>
      <c r="AU950" s="289" t="s">
        <v>86</v>
      </c>
      <c r="AV950" s="16" t="s">
        <v>189</v>
      </c>
      <c r="AW950" s="16" t="s">
        <v>32</v>
      </c>
      <c r="AX950" s="16" t="s">
        <v>76</v>
      </c>
      <c r="AY950" s="289" t="s">
        <v>175</v>
      </c>
    </row>
    <row r="951" s="13" customFormat="1">
      <c r="A951" s="13"/>
      <c r="B951" s="232"/>
      <c r="C951" s="233"/>
      <c r="D951" s="234" t="s">
        <v>184</v>
      </c>
      <c r="E951" s="235" t="s">
        <v>1</v>
      </c>
      <c r="F951" s="236" t="s">
        <v>1177</v>
      </c>
      <c r="G951" s="233"/>
      <c r="H951" s="237">
        <v>170.45</v>
      </c>
      <c r="I951" s="238"/>
      <c r="J951" s="233"/>
      <c r="K951" s="233"/>
      <c r="L951" s="239"/>
      <c r="M951" s="240"/>
      <c r="N951" s="241"/>
      <c r="O951" s="241"/>
      <c r="P951" s="241"/>
      <c r="Q951" s="241"/>
      <c r="R951" s="241"/>
      <c r="S951" s="241"/>
      <c r="T951" s="242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3" t="s">
        <v>184</v>
      </c>
      <c r="AU951" s="243" t="s">
        <v>86</v>
      </c>
      <c r="AV951" s="13" t="s">
        <v>86</v>
      </c>
      <c r="AW951" s="13" t="s">
        <v>32</v>
      </c>
      <c r="AX951" s="13" t="s">
        <v>76</v>
      </c>
      <c r="AY951" s="243" t="s">
        <v>175</v>
      </c>
    </row>
    <row r="952" s="16" customFormat="1">
      <c r="A952" s="16"/>
      <c r="B952" s="279"/>
      <c r="C952" s="280"/>
      <c r="D952" s="234" t="s">
        <v>184</v>
      </c>
      <c r="E952" s="281" t="s">
        <v>1</v>
      </c>
      <c r="F952" s="282" t="s">
        <v>356</v>
      </c>
      <c r="G952" s="280"/>
      <c r="H952" s="283">
        <v>170.45</v>
      </c>
      <c r="I952" s="284"/>
      <c r="J952" s="280"/>
      <c r="K952" s="280"/>
      <c r="L952" s="285"/>
      <c r="M952" s="286"/>
      <c r="N952" s="287"/>
      <c r="O952" s="287"/>
      <c r="P952" s="287"/>
      <c r="Q952" s="287"/>
      <c r="R952" s="287"/>
      <c r="S952" s="287"/>
      <c r="T952" s="288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T952" s="289" t="s">
        <v>184</v>
      </c>
      <c r="AU952" s="289" t="s">
        <v>86</v>
      </c>
      <c r="AV952" s="16" t="s">
        <v>189</v>
      </c>
      <c r="AW952" s="16" t="s">
        <v>32</v>
      </c>
      <c r="AX952" s="16" t="s">
        <v>76</v>
      </c>
      <c r="AY952" s="289" t="s">
        <v>175</v>
      </c>
    </row>
    <row r="953" s="15" customFormat="1">
      <c r="A953" s="15"/>
      <c r="B953" s="254"/>
      <c r="C953" s="255"/>
      <c r="D953" s="234" t="s">
        <v>184</v>
      </c>
      <c r="E953" s="256" t="s">
        <v>1</v>
      </c>
      <c r="F953" s="257" t="s">
        <v>201</v>
      </c>
      <c r="G953" s="255"/>
      <c r="H953" s="258">
        <v>875.77499999999984</v>
      </c>
      <c r="I953" s="259"/>
      <c r="J953" s="255"/>
      <c r="K953" s="255"/>
      <c r="L953" s="260"/>
      <c r="M953" s="261"/>
      <c r="N953" s="262"/>
      <c r="O953" s="262"/>
      <c r="P953" s="262"/>
      <c r="Q953" s="262"/>
      <c r="R953" s="262"/>
      <c r="S953" s="262"/>
      <c r="T953" s="263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T953" s="264" t="s">
        <v>184</v>
      </c>
      <c r="AU953" s="264" t="s">
        <v>86</v>
      </c>
      <c r="AV953" s="15" t="s">
        <v>182</v>
      </c>
      <c r="AW953" s="15" t="s">
        <v>32</v>
      </c>
      <c r="AX953" s="15" t="s">
        <v>84</v>
      </c>
      <c r="AY953" s="264" t="s">
        <v>175</v>
      </c>
    </row>
    <row r="954" s="2" customFormat="1" ht="24.15" customHeight="1">
      <c r="A954" s="39"/>
      <c r="B954" s="40"/>
      <c r="C954" s="219" t="s">
        <v>1178</v>
      </c>
      <c r="D954" s="219" t="s">
        <v>177</v>
      </c>
      <c r="E954" s="220" t="s">
        <v>1179</v>
      </c>
      <c r="F954" s="221" t="s">
        <v>1180</v>
      </c>
      <c r="G954" s="222" t="s">
        <v>180</v>
      </c>
      <c r="H954" s="223">
        <v>54.86</v>
      </c>
      <c r="I954" s="224"/>
      <c r="J954" s="225">
        <f>ROUND(I954*H954,2)</f>
        <v>0</v>
      </c>
      <c r="K954" s="221" t="s">
        <v>181</v>
      </c>
      <c r="L954" s="45"/>
      <c r="M954" s="226" t="s">
        <v>1</v>
      </c>
      <c r="N954" s="227" t="s">
        <v>41</v>
      </c>
      <c r="O954" s="92"/>
      <c r="P954" s="228">
        <f>O954*H954</f>
        <v>0</v>
      </c>
      <c r="Q954" s="228">
        <v>0</v>
      </c>
      <c r="R954" s="228">
        <f>Q954*H954</f>
        <v>0</v>
      </c>
      <c r="S954" s="228">
        <v>0.089</v>
      </c>
      <c r="T954" s="229">
        <f>S954*H954</f>
        <v>4.88254</v>
      </c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R954" s="230" t="s">
        <v>182</v>
      </c>
      <c r="AT954" s="230" t="s">
        <v>177</v>
      </c>
      <c r="AU954" s="230" t="s">
        <v>86</v>
      </c>
      <c r="AY954" s="18" t="s">
        <v>175</v>
      </c>
      <c r="BE954" s="231">
        <f>IF(N954="základní",J954,0)</f>
        <v>0</v>
      </c>
      <c r="BF954" s="231">
        <f>IF(N954="snížená",J954,0)</f>
        <v>0</v>
      </c>
      <c r="BG954" s="231">
        <f>IF(N954="zákl. přenesená",J954,0)</f>
        <v>0</v>
      </c>
      <c r="BH954" s="231">
        <f>IF(N954="sníž. přenesená",J954,0)</f>
        <v>0</v>
      </c>
      <c r="BI954" s="231">
        <f>IF(N954="nulová",J954,0)</f>
        <v>0</v>
      </c>
      <c r="BJ954" s="18" t="s">
        <v>84</v>
      </c>
      <c r="BK954" s="231">
        <f>ROUND(I954*H954,2)</f>
        <v>0</v>
      </c>
      <c r="BL954" s="18" t="s">
        <v>182</v>
      </c>
      <c r="BM954" s="230" t="s">
        <v>1181</v>
      </c>
    </row>
    <row r="955" s="13" customFormat="1">
      <c r="A955" s="13"/>
      <c r="B955" s="232"/>
      <c r="C955" s="233"/>
      <c r="D955" s="234" t="s">
        <v>184</v>
      </c>
      <c r="E955" s="235" t="s">
        <v>1</v>
      </c>
      <c r="F955" s="236" t="s">
        <v>1182</v>
      </c>
      <c r="G955" s="233"/>
      <c r="H955" s="237">
        <v>10.14</v>
      </c>
      <c r="I955" s="238"/>
      <c r="J955" s="233"/>
      <c r="K955" s="233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184</v>
      </c>
      <c r="AU955" s="243" t="s">
        <v>86</v>
      </c>
      <c r="AV955" s="13" t="s">
        <v>86</v>
      </c>
      <c r="AW955" s="13" t="s">
        <v>32</v>
      </c>
      <c r="AX955" s="13" t="s">
        <v>76</v>
      </c>
      <c r="AY955" s="243" t="s">
        <v>175</v>
      </c>
    </row>
    <row r="956" s="13" customFormat="1">
      <c r="A956" s="13"/>
      <c r="B956" s="232"/>
      <c r="C956" s="233"/>
      <c r="D956" s="234" t="s">
        <v>184</v>
      </c>
      <c r="E956" s="235" t="s">
        <v>1</v>
      </c>
      <c r="F956" s="236" t="s">
        <v>1183</v>
      </c>
      <c r="G956" s="233"/>
      <c r="H956" s="237">
        <v>44.72</v>
      </c>
      <c r="I956" s="238"/>
      <c r="J956" s="233"/>
      <c r="K956" s="233"/>
      <c r="L956" s="239"/>
      <c r="M956" s="240"/>
      <c r="N956" s="241"/>
      <c r="O956" s="241"/>
      <c r="P956" s="241"/>
      <c r="Q956" s="241"/>
      <c r="R956" s="241"/>
      <c r="S956" s="241"/>
      <c r="T956" s="242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3" t="s">
        <v>184</v>
      </c>
      <c r="AU956" s="243" t="s">
        <v>86</v>
      </c>
      <c r="AV956" s="13" t="s">
        <v>86</v>
      </c>
      <c r="AW956" s="13" t="s">
        <v>32</v>
      </c>
      <c r="AX956" s="13" t="s">
        <v>76</v>
      </c>
      <c r="AY956" s="243" t="s">
        <v>175</v>
      </c>
    </row>
    <row r="957" s="15" customFormat="1">
      <c r="A957" s="15"/>
      <c r="B957" s="254"/>
      <c r="C957" s="255"/>
      <c r="D957" s="234" t="s">
        <v>184</v>
      </c>
      <c r="E957" s="256" t="s">
        <v>1</v>
      </c>
      <c r="F957" s="257" t="s">
        <v>201</v>
      </c>
      <c r="G957" s="255"/>
      <c r="H957" s="258">
        <v>54.86</v>
      </c>
      <c r="I957" s="259"/>
      <c r="J957" s="255"/>
      <c r="K957" s="255"/>
      <c r="L957" s="260"/>
      <c r="M957" s="261"/>
      <c r="N957" s="262"/>
      <c r="O957" s="262"/>
      <c r="P957" s="262"/>
      <c r="Q957" s="262"/>
      <c r="R957" s="262"/>
      <c r="S957" s="262"/>
      <c r="T957" s="263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64" t="s">
        <v>184</v>
      </c>
      <c r="AU957" s="264" t="s">
        <v>86</v>
      </c>
      <c r="AV957" s="15" t="s">
        <v>182</v>
      </c>
      <c r="AW957" s="15" t="s">
        <v>32</v>
      </c>
      <c r="AX957" s="15" t="s">
        <v>84</v>
      </c>
      <c r="AY957" s="264" t="s">
        <v>175</v>
      </c>
    </row>
    <row r="958" s="2" customFormat="1" ht="24.15" customHeight="1">
      <c r="A958" s="39"/>
      <c r="B958" s="40"/>
      <c r="C958" s="219" t="s">
        <v>1184</v>
      </c>
      <c r="D958" s="219" t="s">
        <v>177</v>
      </c>
      <c r="E958" s="220" t="s">
        <v>1185</v>
      </c>
      <c r="F958" s="221" t="s">
        <v>1186</v>
      </c>
      <c r="G958" s="222" t="s">
        <v>1187</v>
      </c>
      <c r="H958" s="223">
        <v>1</v>
      </c>
      <c r="I958" s="224"/>
      <c r="J958" s="225">
        <f>ROUND(I958*H958,2)</f>
        <v>0</v>
      </c>
      <c r="K958" s="221" t="s">
        <v>1</v>
      </c>
      <c r="L958" s="45"/>
      <c r="M958" s="226" t="s">
        <v>1</v>
      </c>
      <c r="N958" s="227" t="s">
        <v>41</v>
      </c>
      <c r="O958" s="92"/>
      <c r="P958" s="228">
        <f>O958*H958</f>
        <v>0</v>
      </c>
      <c r="Q958" s="228">
        <v>0</v>
      </c>
      <c r="R958" s="228">
        <f>Q958*H958</f>
        <v>0</v>
      </c>
      <c r="S958" s="228">
        <v>0</v>
      </c>
      <c r="T958" s="229">
        <f>S958*H958</f>
        <v>0</v>
      </c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R958" s="230" t="s">
        <v>182</v>
      </c>
      <c r="AT958" s="230" t="s">
        <v>177</v>
      </c>
      <c r="AU958" s="230" t="s">
        <v>86</v>
      </c>
      <c r="AY958" s="18" t="s">
        <v>175</v>
      </c>
      <c r="BE958" s="231">
        <f>IF(N958="základní",J958,0)</f>
        <v>0</v>
      </c>
      <c r="BF958" s="231">
        <f>IF(N958="snížená",J958,0)</f>
        <v>0</v>
      </c>
      <c r="BG958" s="231">
        <f>IF(N958="zákl. přenesená",J958,0)</f>
        <v>0</v>
      </c>
      <c r="BH958" s="231">
        <f>IF(N958="sníž. přenesená",J958,0)</f>
        <v>0</v>
      </c>
      <c r="BI958" s="231">
        <f>IF(N958="nulová",J958,0)</f>
        <v>0</v>
      </c>
      <c r="BJ958" s="18" t="s">
        <v>84</v>
      </c>
      <c r="BK958" s="231">
        <f>ROUND(I958*H958,2)</f>
        <v>0</v>
      </c>
      <c r="BL958" s="18" t="s">
        <v>182</v>
      </c>
      <c r="BM958" s="230" t="s">
        <v>1188</v>
      </c>
    </row>
    <row r="959" s="2" customFormat="1" ht="24.15" customHeight="1">
      <c r="A959" s="39"/>
      <c r="B959" s="40"/>
      <c r="C959" s="219" t="s">
        <v>1189</v>
      </c>
      <c r="D959" s="219" t="s">
        <v>177</v>
      </c>
      <c r="E959" s="220" t="s">
        <v>1190</v>
      </c>
      <c r="F959" s="221" t="s">
        <v>1191</v>
      </c>
      <c r="G959" s="222" t="s">
        <v>342</v>
      </c>
      <c r="H959" s="223">
        <v>4</v>
      </c>
      <c r="I959" s="224"/>
      <c r="J959" s="225">
        <f>ROUND(I959*H959,2)</f>
        <v>0</v>
      </c>
      <c r="K959" s="221" t="s">
        <v>1</v>
      </c>
      <c r="L959" s="45"/>
      <c r="M959" s="226" t="s">
        <v>1</v>
      </c>
      <c r="N959" s="227" t="s">
        <v>41</v>
      </c>
      <c r="O959" s="92"/>
      <c r="P959" s="228">
        <f>O959*H959</f>
        <v>0</v>
      </c>
      <c r="Q959" s="228">
        <v>0</v>
      </c>
      <c r="R959" s="228">
        <f>Q959*H959</f>
        <v>0</v>
      </c>
      <c r="S959" s="228">
        <v>0</v>
      </c>
      <c r="T959" s="229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30" t="s">
        <v>182</v>
      </c>
      <c r="AT959" s="230" t="s">
        <v>177</v>
      </c>
      <c r="AU959" s="230" t="s">
        <v>86</v>
      </c>
      <c r="AY959" s="18" t="s">
        <v>175</v>
      </c>
      <c r="BE959" s="231">
        <f>IF(N959="základní",J959,0)</f>
        <v>0</v>
      </c>
      <c r="BF959" s="231">
        <f>IF(N959="snížená",J959,0)</f>
        <v>0</v>
      </c>
      <c r="BG959" s="231">
        <f>IF(N959="zákl. přenesená",J959,0)</f>
        <v>0</v>
      </c>
      <c r="BH959" s="231">
        <f>IF(N959="sníž. přenesená",J959,0)</f>
        <v>0</v>
      </c>
      <c r="BI959" s="231">
        <f>IF(N959="nulová",J959,0)</f>
        <v>0</v>
      </c>
      <c r="BJ959" s="18" t="s">
        <v>84</v>
      </c>
      <c r="BK959" s="231">
        <f>ROUND(I959*H959,2)</f>
        <v>0</v>
      </c>
      <c r="BL959" s="18" t="s">
        <v>182</v>
      </c>
      <c r="BM959" s="230" t="s">
        <v>1192</v>
      </c>
    </row>
    <row r="960" s="2" customFormat="1" ht="21.75" customHeight="1">
      <c r="A960" s="39"/>
      <c r="B960" s="40"/>
      <c r="C960" s="219" t="s">
        <v>1193</v>
      </c>
      <c r="D960" s="219" t="s">
        <v>177</v>
      </c>
      <c r="E960" s="220" t="s">
        <v>1194</v>
      </c>
      <c r="F960" s="221" t="s">
        <v>1195</v>
      </c>
      <c r="G960" s="222" t="s">
        <v>342</v>
      </c>
      <c r="H960" s="223">
        <v>15</v>
      </c>
      <c r="I960" s="224"/>
      <c r="J960" s="225">
        <f>ROUND(I960*H960,2)</f>
        <v>0</v>
      </c>
      <c r="K960" s="221" t="s">
        <v>1</v>
      </c>
      <c r="L960" s="45"/>
      <c r="M960" s="226" t="s">
        <v>1</v>
      </c>
      <c r="N960" s="227" t="s">
        <v>41</v>
      </c>
      <c r="O960" s="92"/>
      <c r="P960" s="228">
        <f>O960*H960</f>
        <v>0</v>
      </c>
      <c r="Q960" s="228">
        <v>0</v>
      </c>
      <c r="R960" s="228">
        <f>Q960*H960</f>
        <v>0</v>
      </c>
      <c r="S960" s="228">
        <v>0</v>
      </c>
      <c r="T960" s="229">
        <f>S960*H960</f>
        <v>0</v>
      </c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R960" s="230" t="s">
        <v>182</v>
      </c>
      <c r="AT960" s="230" t="s">
        <v>177</v>
      </c>
      <c r="AU960" s="230" t="s">
        <v>86</v>
      </c>
      <c r="AY960" s="18" t="s">
        <v>175</v>
      </c>
      <c r="BE960" s="231">
        <f>IF(N960="základní",J960,0)</f>
        <v>0</v>
      </c>
      <c r="BF960" s="231">
        <f>IF(N960="snížená",J960,0)</f>
        <v>0</v>
      </c>
      <c r="BG960" s="231">
        <f>IF(N960="zákl. přenesená",J960,0)</f>
        <v>0</v>
      </c>
      <c r="BH960" s="231">
        <f>IF(N960="sníž. přenesená",J960,0)</f>
        <v>0</v>
      </c>
      <c r="BI960" s="231">
        <f>IF(N960="nulová",J960,0)</f>
        <v>0</v>
      </c>
      <c r="BJ960" s="18" t="s">
        <v>84</v>
      </c>
      <c r="BK960" s="231">
        <f>ROUND(I960*H960,2)</f>
        <v>0</v>
      </c>
      <c r="BL960" s="18" t="s">
        <v>182</v>
      </c>
      <c r="BM960" s="230" t="s">
        <v>1196</v>
      </c>
    </row>
    <row r="961" s="2" customFormat="1" ht="21.75" customHeight="1">
      <c r="A961" s="39"/>
      <c r="B961" s="40"/>
      <c r="C961" s="219" t="s">
        <v>1197</v>
      </c>
      <c r="D961" s="219" t="s">
        <v>177</v>
      </c>
      <c r="E961" s="220" t="s">
        <v>1198</v>
      </c>
      <c r="F961" s="221" t="s">
        <v>1199</v>
      </c>
      <c r="G961" s="222" t="s">
        <v>342</v>
      </c>
      <c r="H961" s="223">
        <v>31</v>
      </c>
      <c r="I961" s="224"/>
      <c r="J961" s="225">
        <f>ROUND(I961*H961,2)</f>
        <v>0</v>
      </c>
      <c r="K961" s="221" t="s">
        <v>1</v>
      </c>
      <c r="L961" s="45"/>
      <c r="M961" s="226" t="s">
        <v>1</v>
      </c>
      <c r="N961" s="227" t="s">
        <v>41</v>
      </c>
      <c r="O961" s="92"/>
      <c r="P961" s="228">
        <f>O961*H961</f>
        <v>0</v>
      </c>
      <c r="Q961" s="228">
        <v>0</v>
      </c>
      <c r="R961" s="228">
        <f>Q961*H961</f>
        <v>0</v>
      </c>
      <c r="S961" s="228">
        <v>0</v>
      </c>
      <c r="T961" s="229">
        <f>S961*H961</f>
        <v>0</v>
      </c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R961" s="230" t="s">
        <v>182</v>
      </c>
      <c r="AT961" s="230" t="s">
        <v>177</v>
      </c>
      <c r="AU961" s="230" t="s">
        <v>86</v>
      </c>
      <c r="AY961" s="18" t="s">
        <v>175</v>
      </c>
      <c r="BE961" s="231">
        <f>IF(N961="základní",J961,0)</f>
        <v>0</v>
      </c>
      <c r="BF961" s="231">
        <f>IF(N961="snížená",J961,0)</f>
        <v>0</v>
      </c>
      <c r="BG961" s="231">
        <f>IF(N961="zákl. přenesená",J961,0)</f>
        <v>0</v>
      </c>
      <c r="BH961" s="231">
        <f>IF(N961="sníž. přenesená",J961,0)</f>
        <v>0</v>
      </c>
      <c r="BI961" s="231">
        <f>IF(N961="nulová",J961,0)</f>
        <v>0</v>
      </c>
      <c r="BJ961" s="18" t="s">
        <v>84</v>
      </c>
      <c r="BK961" s="231">
        <f>ROUND(I961*H961,2)</f>
        <v>0</v>
      </c>
      <c r="BL961" s="18" t="s">
        <v>182</v>
      </c>
      <c r="BM961" s="230" t="s">
        <v>1200</v>
      </c>
    </row>
    <row r="962" s="2" customFormat="1" ht="16.5" customHeight="1">
      <c r="A962" s="39"/>
      <c r="B962" s="40"/>
      <c r="C962" s="219" t="s">
        <v>1201</v>
      </c>
      <c r="D962" s="219" t="s">
        <v>177</v>
      </c>
      <c r="E962" s="220" t="s">
        <v>1202</v>
      </c>
      <c r="F962" s="221" t="s">
        <v>1203</v>
      </c>
      <c r="G962" s="222" t="s">
        <v>342</v>
      </c>
      <c r="H962" s="223">
        <v>1</v>
      </c>
      <c r="I962" s="224"/>
      <c r="J962" s="225">
        <f>ROUND(I962*H962,2)</f>
        <v>0</v>
      </c>
      <c r="K962" s="221" t="s">
        <v>1</v>
      </c>
      <c r="L962" s="45"/>
      <c r="M962" s="226" t="s">
        <v>1</v>
      </c>
      <c r="N962" s="227" t="s">
        <v>41</v>
      </c>
      <c r="O962" s="92"/>
      <c r="P962" s="228">
        <f>O962*H962</f>
        <v>0</v>
      </c>
      <c r="Q962" s="228">
        <v>0</v>
      </c>
      <c r="R962" s="228">
        <f>Q962*H962</f>
        <v>0</v>
      </c>
      <c r="S962" s="228">
        <v>0</v>
      </c>
      <c r="T962" s="229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30" t="s">
        <v>182</v>
      </c>
      <c r="AT962" s="230" t="s">
        <v>177</v>
      </c>
      <c r="AU962" s="230" t="s">
        <v>86</v>
      </c>
      <c r="AY962" s="18" t="s">
        <v>175</v>
      </c>
      <c r="BE962" s="231">
        <f>IF(N962="základní",J962,0)</f>
        <v>0</v>
      </c>
      <c r="BF962" s="231">
        <f>IF(N962="snížená",J962,0)</f>
        <v>0</v>
      </c>
      <c r="BG962" s="231">
        <f>IF(N962="zákl. přenesená",J962,0)</f>
        <v>0</v>
      </c>
      <c r="BH962" s="231">
        <f>IF(N962="sníž. přenesená",J962,0)</f>
        <v>0</v>
      </c>
      <c r="BI962" s="231">
        <f>IF(N962="nulová",J962,0)</f>
        <v>0</v>
      </c>
      <c r="BJ962" s="18" t="s">
        <v>84</v>
      </c>
      <c r="BK962" s="231">
        <f>ROUND(I962*H962,2)</f>
        <v>0</v>
      </c>
      <c r="BL962" s="18" t="s">
        <v>182</v>
      </c>
      <c r="BM962" s="230" t="s">
        <v>1204</v>
      </c>
    </row>
    <row r="963" s="2" customFormat="1">
      <c r="A963" s="39"/>
      <c r="B963" s="40"/>
      <c r="C963" s="41"/>
      <c r="D963" s="234" t="s">
        <v>266</v>
      </c>
      <c r="E963" s="41"/>
      <c r="F963" s="275" t="s">
        <v>1205</v>
      </c>
      <c r="G963" s="41"/>
      <c r="H963" s="41"/>
      <c r="I963" s="276"/>
      <c r="J963" s="41"/>
      <c r="K963" s="41"/>
      <c r="L963" s="45"/>
      <c r="M963" s="277"/>
      <c r="N963" s="278"/>
      <c r="O963" s="92"/>
      <c r="P963" s="92"/>
      <c r="Q963" s="92"/>
      <c r="R963" s="92"/>
      <c r="S963" s="92"/>
      <c r="T963" s="93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T963" s="18" t="s">
        <v>266</v>
      </c>
      <c r="AU963" s="18" t="s">
        <v>86</v>
      </c>
    </row>
    <row r="964" s="2" customFormat="1" ht="24.15" customHeight="1">
      <c r="A964" s="39"/>
      <c r="B964" s="40"/>
      <c r="C964" s="219" t="s">
        <v>1206</v>
      </c>
      <c r="D964" s="219" t="s">
        <v>177</v>
      </c>
      <c r="E964" s="220" t="s">
        <v>1207</v>
      </c>
      <c r="F964" s="221" t="s">
        <v>1208</v>
      </c>
      <c r="G964" s="222" t="s">
        <v>342</v>
      </c>
      <c r="H964" s="223">
        <v>1</v>
      </c>
      <c r="I964" s="224"/>
      <c r="J964" s="225">
        <f>ROUND(I964*H964,2)</f>
        <v>0</v>
      </c>
      <c r="K964" s="221" t="s">
        <v>1</v>
      </c>
      <c r="L964" s="45"/>
      <c r="M964" s="226" t="s">
        <v>1</v>
      </c>
      <c r="N964" s="227" t="s">
        <v>41</v>
      </c>
      <c r="O964" s="92"/>
      <c r="P964" s="228">
        <f>O964*H964</f>
        <v>0</v>
      </c>
      <c r="Q964" s="228">
        <v>0</v>
      </c>
      <c r="R964" s="228">
        <f>Q964*H964</f>
        <v>0</v>
      </c>
      <c r="S964" s="228">
        <v>0</v>
      </c>
      <c r="T964" s="229">
        <f>S964*H964</f>
        <v>0</v>
      </c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R964" s="230" t="s">
        <v>182</v>
      </c>
      <c r="AT964" s="230" t="s">
        <v>177</v>
      </c>
      <c r="AU964" s="230" t="s">
        <v>86</v>
      </c>
      <c r="AY964" s="18" t="s">
        <v>175</v>
      </c>
      <c r="BE964" s="231">
        <f>IF(N964="základní",J964,0)</f>
        <v>0</v>
      </c>
      <c r="BF964" s="231">
        <f>IF(N964="snížená",J964,0)</f>
        <v>0</v>
      </c>
      <c r="BG964" s="231">
        <f>IF(N964="zákl. přenesená",J964,0)</f>
        <v>0</v>
      </c>
      <c r="BH964" s="231">
        <f>IF(N964="sníž. přenesená",J964,0)</f>
        <v>0</v>
      </c>
      <c r="BI964" s="231">
        <f>IF(N964="nulová",J964,0)</f>
        <v>0</v>
      </c>
      <c r="BJ964" s="18" t="s">
        <v>84</v>
      </c>
      <c r="BK964" s="231">
        <f>ROUND(I964*H964,2)</f>
        <v>0</v>
      </c>
      <c r="BL964" s="18" t="s">
        <v>182</v>
      </c>
      <c r="BM964" s="230" t="s">
        <v>1209</v>
      </c>
    </row>
    <row r="965" s="2" customFormat="1">
      <c r="A965" s="39"/>
      <c r="B965" s="40"/>
      <c r="C965" s="41"/>
      <c r="D965" s="234" t="s">
        <v>266</v>
      </c>
      <c r="E965" s="41"/>
      <c r="F965" s="275" t="s">
        <v>1210</v>
      </c>
      <c r="G965" s="41"/>
      <c r="H965" s="41"/>
      <c r="I965" s="276"/>
      <c r="J965" s="41"/>
      <c r="K965" s="41"/>
      <c r="L965" s="45"/>
      <c r="M965" s="277"/>
      <c r="N965" s="278"/>
      <c r="O965" s="92"/>
      <c r="P965" s="92"/>
      <c r="Q965" s="92"/>
      <c r="R965" s="92"/>
      <c r="S965" s="92"/>
      <c r="T965" s="93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T965" s="18" t="s">
        <v>266</v>
      </c>
      <c r="AU965" s="18" t="s">
        <v>86</v>
      </c>
    </row>
    <row r="966" s="2" customFormat="1" ht="24.15" customHeight="1">
      <c r="A966" s="39"/>
      <c r="B966" s="40"/>
      <c r="C966" s="219" t="s">
        <v>1211</v>
      </c>
      <c r="D966" s="219" t="s">
        <v>177</v>
      </c>
      <c r="E966" s="220" t="s">
        <v>1212</v>
      </c>
      <c r="F966" s="221" t="s">
        <v>1213</v>
      </c>
      <c r="G966" s="222" t="s">
        <v>342</v>
      </c>
      <c r="H966" s="223">
        <v>1</v>
      </c>
      <c r="I966" s="224"/>
      <c r="J966" s="225">
        <f>ROUND(I966*H966,2)</f>
        <v>0</v>
      </c>
      <c r="K966" s="221" t="s">
        <v>1</v>
      </c>
      <c r="L966" s="45"/>
      <c r="M966" s="226" t="s">
        <v>1</v>
      </c>
      <c r="N966" s="227" t="s">
        <v>41</v>
      </c>
      <c r="O966" s="92"/>
      <c r="P966" s="228">
        <f>O966*H966</f>
        <v>0</v>
      </c>
      <c r="Q966" s="228">
        <v>0</v>
      </c>
      <c r="R966" s="228">
        <f>Q966*H966</f>
        <v>0</v>
      </c>
      <c r="S966" s="228">
        <v>0</v>
      </c>
      <c r="T966" s="229">
        <f>S966*H966</f>
        <v>0</v>
      </c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R966" s="230" t="s">
        <v>182</v>
      </c>
      <c r="AT966" s="230" t="s">
        <v>177</v>
      </c>
      <c r="AU966" s="230" t="s">
        <v>86</v>
      </c>
      <c r="AY966" s="18" t="s">
        <v>175</v>
      </c>
      <c r="BE966" s="231">
        <f>IF(N966="základní",J966,0)</f>
        <v>0</v>
      </c>
      <c r="BF966" s="231">
        <f>IF(N966="snížená",J966,0)</f>
        <v>0</v>
      </c>
      <c r="BG966" s="231">
        <f>IF(N966="zákl. přenesená",J966,0)</f>
        <v>0</v>
      </c>
      <c r="BH966" s="231">
        <f>IF(N966="sníž. přenesená",J966,0)</f>
        <v>0</v>
      </c>
      <c r="BI966" s="231">
        <f>IF(N966="nulová",J966,0)</f>
        <v>0</v>
      </c>
      <c r="BJ966" s="18" t="s">
        <v>84</v>
      </c>
      <c r="BK966" s="231">
        <f>ROUND(I966*H966,2)</f>
        <v>0</v>
      </c>
      <c r="BL966" s="18" t="s">
        <v>182</v>
      </c>
      <c r="BM966" s="230" t="s">
        <v>1214</v>
      </c>
    </row>
    <row r="967" s="2" customFormat="1">
      <c r="A967" s="39"/>
      <c r="B967" s="40"/>
      <c r="C967" s="41"/>
      <c r="D967" s="234" t="s">
        <v>266</v>
      </c>
      <c r="E967" s="41"/>
      <c r="F967" s="275" t="s">
        <v>1210</v>
      </c>
      <c r="G967" s="41"/>
      <c r="H967" s="41"/>
      <c r="I967" s="276"/>
      <c r="J967" s="41"/>
      <c r="K967" s="41"/>
      <c r="L967" s="45"/>
      <c r="M967" s="277"/>
      <c r="N967" s="278"/>
      <c r="O967" s="92"/>
      <c r="P967" s="92"/>
      <c r="Q967" s="92"/>
      <c r="R967" s="92"/>
      <c r="S967" s="92"/>
      <c r="T967" s="93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T967" s="18" t="s">
        <v>266</v>
      </c>
      <c r="AU967" s="18" t="s">
        <v>86</v>
      </c>
    </row>
    <row r="968" s="2" customFormat="1" ht="24.15" customHeight="1">
      <c r="A968" s="39"/>
      <c r="B968" s="40"/>
      <c r="C968" s="219" t="s">
        <v>1215</v>
      </c>
      <c r="D968" s="219" t="s">
        <v>177</v>
      </c>
      <c r="E968" s="220" t="s">
        <v>1216</v>
      </c>
      <c r="F968" s="221" t="s">
        <v>1217</v>
      </c>
      <c r="G968" s="222" t="s">
        <v>342</v>
      </c>
      <c r="H968" s="223">
        <v>1</v>
      </c>
      <c r="I968" s="224"/>
      <c r="J968" s="225">
        <f>ROUND(I968*H968,2)</f>
        <v>0</v>
      </c>
      <c r="K968" s="221" t="s">
        <v>1</v>
      </c>
      <c r="L968" s="45"/>
      <c r="M968" s="226" t="s">
        <v>1</v>
      </c>
      <c r="N968" s="227" t="s">
        <v>41</v>
      </c>
      <c r="O968" s="92"/>
      <c r="P968" s="228">
        <f>O968*H968</f>
        <v>0</v>
      </c>
      <c r="Q968" s="228">
        <v>0</v>
      </c>
      <c r="R968" s="228">
        <f>Q968*H968</f>
        <v>0</v>
      </c>
      <c r="S968" s="228">
        <v>0.4</v>
      </c>
      <c r="T968" s="229">
        <f>S968*H968</f>
        <v>0.4</v>
      </c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R968" s="230" t="s">
        <v>182</v>
      </c>
      <c r="AT968" s="230" t="s">
        <v>177</v>
      </c>
      <c r="AU968" s="230" t="s">
        <v>86</v>
      </c>
      <c r="AY968" s="18" t="s">
        <v>175</v>
      </c>
      <c r="BE968" s="231">
        <f>IF(N968="základní",J968,0)</f>
        <v>0</v>
      </c>
      <c r="BF968" s="231">
        <f>IF(N968="snížená",J968,0)</f>
        <v>0</v>
      </c>
      <c r="BG968" s="231">
        <f>IF(N968="zákl. přenesená",J968,0)</f>
        <v>0</v>
      </c>
      <c r="BH968" s="231">
        <f>IF(N968="sníž. přenesená",J968,0)</f>
        <v>0</v>
      </c>
      <c r="BI968" s="231">
        <f>IF(N968="nulová",J968,0)</f>
        <v>0</v>
      </c>
      <c r="BJ968" s="18" t="s">
        <v>84</v>
      </c>
      <c r="BK968" s="231">
        <f>ROUND(I968*H968,2)</f>
        <v>0</v>
      </c>
      <c r="BL968" s="18" t="s">
        <v>182</v>
      </c>
      <c r="BM968" s="230" t="s">
        <v>1218</v>
      </c>
    </row>
    <row r="969" s="2" customFormat="1" ht="24.15" customHeight="1">
      <c r="A969" s="39"/>
      <c r="B969" s="40"/>
      <c r="C969" s="219" t="s">
        <v>1219</v>
      </c>
      <c r="D969" s="219" t="s">
        <v>177</v>
      </c>
      <c r="E969" s="220" t="s">
        <v>1220</v>
      </c>
      <c r="F969" s="221" t="s">
        <v>1221</v>
      </c>
      <c r="G969" s="222" t="s">
        <v>342</v>
      </c>
      <c r="H969" s="223">
        <v>2</v>
      </c>
      <c r="I969" s="224"/>
      <c r="J969" s="225">
        <f>ROUND(I969*H969,2)</f>
        <v>0</v>
      </c>
      <c r="K969" s="221" t="s">
        <v>1</v>
      </c>
      <c r="L969" s="45"/>
      <c r="M969" s="226" t="s">
        <v>1</v>
      </c>
      <c r="N969" s="227" t="s">
        <v>41</v>
      </c>
      <c r="O969" s="92"/>
      <c r="P969" s="228">
        <f>O969*H969</f>
        <v>0</v>
      </c>
      <c r="Q969" s="228">
        <v>0</v>
      </c>
      <c r="R969" s="228">
        <f>Q969*H969</f>
        <v>0</v>
      </c>
      <c r="S969" s="228">
        <v>0.4</v>
      </c>
      <c r="T969" s="229">
        <f>S969*H969</f>
        <v>0.8</v>
      </c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R969" s="230" t="s">
        <v>182</v>
      </c>
      <c r="AT969" s="230" t="s">
        <v>177</v>
      </c>
      <c r="AU969" s="230" t="s">
        <v>86</v>
      </c>
      <c r="AY969" s="18" t="s">
        <v>175</v>
      </c>
      <c r="BE969" s="231">
        <f>IF(N969="základní",J969,0)</f>
        <v>0</v>
      </c>
      <c r="BF969" s="231">
        <f>IF(N969="snížená",J969,0)</f>
        <v>0</v>
      </c>
      <c r="BG969" s="231">
        <f>IF(N969="zákl. přenesená",J969,0)</f>
        <v>0</v>
      </c>
      <c r="BH969" s="231">
        <f>IF(N969="sníž. přenesená",J969,0)</f>
        <v>0</v>
      </c>
      <c r="BI969" s="231">
        <f>IF(N969="nulová",J969,0)</f>
        <v>0</v>
      </c>
      <c r="BJ969" s="18" t="s">
        <v>84</v>
      </c>
      <c r="BK969" s="231">
        <f>ROUND(I969*H969,2)</f>
        <v>0</v>
      </c>
      <c r="BL969" s="18" t="s">
        <v>182</v>
      </c>
      <c r="BM969" s="230" t="s">
        <v>1222</v>
      </c>
    </row>
    <row r="970" s="2" customFormat="1" ht="16.5" customHeight="1">
      <c r="A970" s="39"/>
      <c r="B970" s="40"/>
      <c r="C970" s="219" t="s">
        <v>1223</v>
      </c>
      <c r="D970" s="219" t="s">
        <v>177</v>
      </c>
      <c r="E970" s="220" t="s">
        <v>1224</v>
      </c>
      <c r="F970" s="221" t="s">
        <v>1225</v>
      </c>
      <c r="G970" s="222" t="s">
        <v>342</v>
      </c>
      <c r="H970" s="223">
        <v>1</v>
      </c>
      <c r="I970" s="224"/>
      <c r="J970" s="225">
        <f>ROUND(I970*H970,2)</f>
        <v>0</v>
      </c>
      <c r="K970" s="221" t="s">
        <v>1</v>
      </c>
      <c r="L970" s="45"/>
      <c r="M970" s="226" t="s">
        <v>1</v>
      </c>
      <c r="N970" s="227" t="s">
        <v>41</v>
      </c>
      <c r="O970" s="92"/>
      <c r="P970" s="228">
        <f>O970*H970</f>
        <v>0</v>
      </c>
      <c r="Q970" s="228">
        <v>0</v>
      </c>
      <c r="R970" s="228">
        <f>Q970*H970</f>
        <v>0</v>
      </c>
      <c r="S970" s="228">
        <v>0.1</v>
      </c>
      <c r="T970" s="229">
        <f>S970*H970</f>
        <v>0.1</v>
      </c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R970" s="230" t="s">
        <v>182</v>
      </c>
      <c r="AT970" s="230" t="s">
        <v>177</v>
      </c>
      <c r="AU970" s="230" t="s">
        <v>86</v>
      </c>
      <c r="AY970" s="18" t="s">
        <v>175</v>
      </c>
      <c r="BE970" s="231">
        <f>IF(N970="základní",J970,0)</f>
        <v>0</v>
      </c>
      <c r="BF970" s="231">
        <f>IF(N970="snížená",J970,0)</f>
        <v>0</v>
      </c>
      <c r="BG970" s="231">
        <f>IF(N970="zákl. přenesená",J970,0)</f>
        <v>0</v>
      </c>
      <c r="BH970" s="231">
        <f>IF(N970="sníž. přenesená",J970,0)</f>
        <v>0</v>
      </c>
      <c r="BI970" s="231">
        <f>IF(N970="nulová",J970,0)</f>
        <v>0</v>
      </c>
      <c r="BJ970" s="18" t="s">
        <v>84</v>
      </c>
      <c r="BK970" s="231">
        <f>ROUND(I970*H970,2)</f>
        <v>0</v>
      </c>
      <c r="BL970" s="18" t="s">
        <v>182</v>
      </c>
      <c r="BM970" s="230" t="s">
        <v>1226</v>
      </c>
    </row>
    <row r="971" s="13" customFormat="1">
      <c r="A971" s="13"/>
      <c r="B971" s="232"/>
      <c r="C971" s="233"/>
      <c r="D971" s="234" t="s">
        <v>184</v>
      </c>
      <c r="E971" s="235" t="s">
        <v>1</v>
      </c>
      <c r="F971" s="236" t="s">
        <v>1227</v>
      </c>
      <c r="G971" s="233"/>
      <c r="H971" s="237">
        <v>1</v>
      </c>
      <c r="I971" s="238"/>
      <c r="J971" s="233"/>
      <c r="K971" s="233"/>
      <c r="L971" s="239"/>
      <c r="M971" s="240"/>
      <c r="N971" s="241"/>
      <c r="O971" s="241"/>
      <c r="P971" s="241"/>
      <c r="Q971" s="241"/>
      <c r="R971" s="241"/>
      <c r="S971" s="241"/>
      <c r="T971" s="242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3" t="s">
        <v>184</v>
      </c>
      <c r="AU971" s="243" t="s">
        <v>86</v>
      </c>
      <c r="AV971" s="13" t="s">
        <v>86</v>
      </c>
      <c r="AW971" s="13" t="s">
        <v>32</v>
      </c>
      <c r="AX971" s="13" t="s">
        <v>84</v>
      </c>
      <c r="AY971" s="243" t="s">
        <v>175</v>
      </c>
    </row>
    <row r="972" s="2" customFormat="1" ht="24.15" customHeight="1">
      <c r="A972" s="39"/>
      <c r="B972" s="40"/>
      <c r="C972" s="219" t="s">
        <v>1228</v>
      </c>
      <c r="D972" s="219" t="s">
        <v>177</v>
      </c>
      <c r="E972" s="220" t="s">
        <v>1229</v>
      </c>
      <c r="F972" s="221" t="s">
        <v>1230</v>
      </c>
      <c r="G972" s="222" t="s">
        <v>192</v>
      </c>
      <c r="H972" s="223">
        <v>10.8</v>
      </c>
      <c r="I972" s="224"/>
      <c r="J972" s="225">
        <f>ROUND(I972*H972,2)</f>
        <v>0</v>
      </c>
      <c r="K972" s="221" t="s">
        <v>1</v>
      </c>
      <c r="L972" s="45"/>
      <c r="M972" s="226" t="s">
        <v>1</v>
      </c>
      <c r="N972" s="227" t="s">
        <v>41</v>
      </c>
      <c r="O972" s="92"/>
      <c r="P972" s="228">
        <f>O972*H972</f>
        <v>0</v>
      </c>
      <c r="Q972" s="228">
        <v>0</v>
      </c>
      <c r="R972" s="228">
        <f>Q972*H972</f>
        <v>0</v>
      </c>
      <c r="S972" s="228">
        <v>2.4</v>
      </c>
      <c r="T972" s="229">
        <f>S972*H972</f>
        <v>25.92</v>
      </c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R972" s="230" t="s">
        <v>182</v>
      </c>
      <c r="AT972" s="230" t="s">
        <v>177</v>
      </c>
      <c r="AU972" s="230" t="s">
        <v>86</v>
      </c>
      <c r="AY972" s="18" t="s">
        <v>175</v>
      </c>
      <c r="BE972" s="231">
        <f>IF(N972="základní",J972,0)</f>
        <v>0</v>
      </c>
      <c r="BF972" s="231">
        <f>IF(N972="snížená",J972,0)</f>
        <v>0</v>
      </c>
      <c r="BG972" s="231">
        <f>IF(N972="zákl. přenesená",J972,0)</f>
        <v>0</v>
      </c>
      <c r="BH972" s="231">
        <f>IF(N972="sníž. přenesená",J972,0)</f>
        <v>0</v>
      </c>
      <c r="BI972" s="231">
        <f>IF(N972="nulová",J972,0)</f>
        <v>0</v>
      </c>
      <c r="BJ972" s="18" t="s">
        <v>84</v>
      </c>
      <c r="BK972" s="231">
        <f>ROUND(I972*H972,2)</f>
        <v>0</v>
      </c>
      <c r="BL972" s="18" t="s">
        <v>182</v>
      </c>
      <c r="BM972" s="230" t="s">
        <v>1231</v>
      </c>
    </row>
    <row r="973" s="2" customFormat="1" ht="16.5" customHeight="1">
      <c r="A973" s="39"/>
      <c r="B973" s="40"/>
      <c r="C973" s="219" t="s">
        <v>1232</v>
      </c>
      <c r="D973" s="219" t="s">
        <v>177</v>
      </c>
      <c r="E973" s="220" t="s">
        <v>1233</v>
      </c>
      <c r="F973" s="221" t="s">
        <v>1234</v>
      </c>
      <c r="G973" s="222" t="s">
        <v>192</v>
      </c>
      <c r="H973" s="223">
        <v>204.75</v>
      </c>
      <c r="I973" s="224"/>
      <c r="J973" s="225">
        <f>ROUND(I973*H973,2)</f>
        <v>0</v>
      </c>
      <c r="K973" s="221" t="s">
        <v>1</v>
      </c>
      <c r="L973" s="45"/>
      <c r="M973" s="226" t="s">
        <v>1</v>
      </c>
      <c r="N973" s="227" t="s">
        <v>41</v>
      </c>
      <c r="O973" s="92"/>
      <c r="P973" s="228">
        <f>O973*H973</f>
        <v>0</v>
      </c>
      <c r="Q973" s="228">
        <v>0</v>
      </c>
      <c r="R973" s="228">
        <f>Q973*H973</f>
        <v>0</v>
      </c>
      <c r="S973" s="228">
        <v>0</v>
      </c>
      <c r="T973" s="229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30" t="s">
        <v>182</v>
      </c>
      <c r="AT973" s="230" t="s">
        <v>177</v>
      </c>
      <c r="AU973" s="230" t="s">
        <v>86</v>
      </c>
      <c r="AY973" s="18" t="s">
        <v>175</v>
      </c>
      <c r="BE973" s="231">
        <f>IF(N973="základní",J973,0)</f>
        <v>0</v>
      </c>
      <c r="BF973" s="231">
        <f>IF(N973="snížená",J973,0)</f>
        <v>0</v>
      </c>
      <c r="BG973" s="231">
        <f>IF(N973="zákl. přenesená",J973,0)</f>
        <v>0</v>
      </c>
      <c r="BH973" s="231">
        <f>IF(N973="sníž. přenesená",J973,0)</f>
        <v>0</v>
      </c>
      <c r="BI973" s="231">
        <f>IF(N973="nulová",J973,0)</f>
        <v>0</v>
      </c>
      <c r="BJ973" s="18" t="s">
        <v>84</v>
      </c>
      <c r="BK973" s="231">
        <f>ROUND(I973*H973,2)</f>
        <v>0</v>
      </c>
      <c r="BL973" s="18" t="s">
        <v>182</v>
      </c>
      <c r="BM973" s="230" t="s">
        <v>1235</v>
      </c>
    </row>
    <row r="974" s="13" customFormat="1">
      <c r="A974" s="13"/>
      <c r="B974" s="232"/>
      <c r="C974" s="233"/>
      <c r="D974" s="234" t="s">
        <v>184</v>
      </c>
      <c r="E974" s="235" t="s">
        <v>1</v>
      </c>
      <c r="F974" s="236" t="s">
        <v>1053</v>
      </c>
      <c r="G974" s="233"/>
      <c r="H974" s="237">
        <v>204.75</v>
      </c>
      <c r="I974" s="238"/>
      <c r="J974" s="233"/>
      <c r="K974" s="233"/>
      <c r="L974" s="239"/>
      <c r="M974" s="240"/>
      <c r="N974" s="241"/>
      <c r="O974" s="241"/>
      <c r="P974" s="241"/>
      <c r="Q974" s="241"/>
      <c r="R974" s="241"/>
      <c r="S974" s="241"/>
      <c r="T974" s="242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43" t="s">
        <v>184</v>
      </c>
      <c r="AU974" s="243" t="s">
        <v>86</v>
      </c>
      <c r="AV974" s="13" t="s">
        <v>86</v>
      </c>
      <c r="AW974" s="13" t="s">
        <v>32</v>
      </c>
      <c r="AX974" s="13" t="s">
        <v>84</v>
      </c>
      <c r="AY974" s="243" t="s">
        <v>175</v>
      </c>
    </row>
    <row r="975" s="12" customFormat="1" ht="22.8" customHeight="1">
      <c r="A975" s="12"/>
      <c r="B975" s="203"/>
      <c r="C975" s="204"/>
      <c r="D975" s="205" t="s">
        <v>75</v>
      </c>
      <c r="E975" s="217" t="s">
        <v>1236</v>
      </c>
      <c r="F975" s="217" t="s">
        <v>1237</v>
      </c>
      <c r="G975" s="204"/>
      <c r="H975" s="204"/>
      <c r="I975" s="207"/>
      <c r="J975" s="218">
        <f>BK975</f>
        <v>0</v>
      </c>
      <c r="K975" s="204"/>
      <c r="L975" s="209"/>
      <c r="M975" s="210"/>
      <c r="N975" s="211"/>
      <c r="O975" s="211"/>
      <c r="P975" s="212">
        <f>SUM(P976:P990)</f>
        <v>0</v>
      </c>
      <c r="Q975" s="211"/>
      <c r="R975" s="212">
        <f>SUM(R976:R990)</f>
        <v>0</v>
      </c>
      <c r="S975" s="211"/>
      <c r="T975" s="213">
        <f>SUM(T976:T990)</f>
        <v>0</v>
      </c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R975" s="214" t="s">
        <v>84</v>
      </c>
      <c r="AT975" s="215" t="s">
        <v>75</v>
      </c>
      <c r="AU975" s="215" t="s">
        <v>84</v>
      </c>
      <c r="AY975" s="214" t="s">
        <v>175</v>
      </c>
      <c r="BK975" s="216">
        <f>SUM(BK976:BK990)</f>
        <v>0</v>
      </c>
    </row>
    <row r="976" s="2" customFormat="1" ht="24.15" customHeight="1">
      <c r="A976" s="39"/>
      <c r="B976" s="40"/>
      <c r="C976" s="219" t="s">
        <v>1238</v>
      </c>
      <c r="D976" s="219" t="s">
        <v>177</v>
      </c>
      <c r="E976" s="220" t="s">
        <v>1239</v>
      </c>
      <c r="F976" s="221" t="s">
        <v>1240</v>
      </c>
      <c r="G976" s="222" t="s">
        <v>234</v>
      </c>
      <c r="H976" s="223">
        <v>1738.592</v>
      </c>
      <c r="I976" s="224"/>
      <c r="J976" s="225">
        <f>ROUND(I976*H976,2)</f>
        <v>0</v>
      </c>
      <c r="K976" s="221" t="s">
        <v>181</v>
      </c>
      <c r="L976" s="45"/>
      <c r="M976" s="226" t="s">
        <v>1</v>
      </c>
      <c r="N976" s="227" t="s">
        <v>41</v>
      </c>
      <c r="O976" s="92"/>
      <c r="P976" s="228">
        <f>O976*H976</f>
        <v>0</v>
      </c>
      <c r="Q976" s="228">
        <v>0</v>
      </c>
      <c r="R976" s="228">
        <f>Q976*H976</f>
        <v>0</v>
      </c>
      <c r="S976" s="228">
        <v>0</v>
      </c>
      <c r="T976" s="229">
        <f>S976*H976</f>
        <v>0</v>
      </c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R976" s="230" t="s">
        <v>182</v>
      </c>
      <c r="AT976" s="230" t="s">
        <v>177</v>
      </c>
      <c r="AU976" s="230" t="s">
        <v>86</v>
      </c>
      <c r="AY976" s="18" t="s">
        <v>175</v>
      </c>
      <c r="BE976" s="231">
        <f>IF(N976="základní",J976,0)</f>
        <v>0</v>
      </c>
      <c r="BF976" s="231">
        <f>IF(N976="snížená",J976,0)</f>
        <v>0</v>
      </c>
      <c r="BG976" s="231">
        <f>IF(N976="zákl. přenesená",J976,0)</f>
        <v>0</v>
      </c>
      <c r="BH976" s="231">
        <f>IF(N976="sníž. přenesená",J976,0)</f>
        <v>0</v>
      </c>
      <c r="BI976" s="231">
        <f>IF(N976="nulová",J976,0)</f>
        <v>0</v>
      </c>
      <c r="BJ976" s="18" t="s">
        <v>84</v>
      </c>
      <c r="BK976" s="231">
        <f>ROUND(I976*H976,2)</f>
        <v>0</v>
      </c>
      <c r="BL976" s="18" t="s">
        <v>182</v>
      </c>
      <c r="BM976" s="230" t="s">
        <v>1241</v>
      </c>
    </row>
    <row r="977" s="2" customFormat="1" ht="33" customHeight="1">
      <c r="A977" s="39"/>
      <c r="B977" s="40"/>
      <c r="C977" s="219" t="s">
        <v>1242</v>
      </c>
      <c r="D977" s="219" t="s">
        <v>177</v>
      </c>
      <c r="E977" s="220" t="s">
        <v>1243</v>
      </c>
      <c r="F977" s="221" t="s">
        <v>1244</v>
      </c>
      <c r="G977" s="222" t="s">
        <v>234</v>
      </c>
      <c r="H977" s="223">
        <v>8692.9599999999984</v>
      </c>
      <c r="I977" s="224"/>
      <c r="J977" s="225">
        <f>ROUND(I977*H977,2)</f>
        <v>0</v>
      </c>
      <c r="K977" s="221" t="s">
        <v>181</v>
      </c>
      <c r="L977" s="45"/>
      <c r="M977" s="226" t="s">
        <v>1</v>
      </c>
      <c r="N977" s="227" t="s">
        <v>41</v>
      </c>
      <c r="O977" s="92"/>
      <c r="P977" s="228">
        <f>O977*H977</f>
        <v>0</v>
      </c>
      <c r="Q977" s="228">
        <v>0</v>
      </c>
      <c r="R977" s="228">
        <f>Q977*H977</f>
        <v>0</v>
      </c>
      <c r="S977" s="228">
        <v>0</v>
      </c>
      <c r="T977" s="229">
        <f>S977*H977</f>
        <v>0</v>
      </c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R977" s="230" t="s">
        <v>182</v>
      </c>
      <c r="AT977" s="230" t="s">
        <v>177</v>
      </c>
      <c r="AU977" s="230" t="s">
        <v>86</v>
      </c>
      <c r="AY977" s="18" t="s">
        <v>175</v>
      </c>
      <c r="BE977" s="231">
        <f>IF(N977="základní",J977,0)</f>
        <v>0</v>
      </c>
      <c r="BF977" s="231">
        <f>IF(N977="snížená",J977,0)</f>
        <v>0</v>
      </c>
      <c r="BG977" s="231">
        <f>IF(N977="zákl. přenesená",J977,0)</f>
        <v>0</v>
      </c>
      <c r="BH977" s="231">
        <f>IF(N977="sníž. přenesená",J977,0)</f>
        <v>0</v>
      </c>
      <c r="BI977" s="231">
        <f>IF(N977="nulová",J977,0)</f>
        <v>0</v>
      </c>
      <c r="BJ977" s="18" t="s">
        <v>84</v>
      </c>
      <c r="BK977" s="231">
        <f>ROUND(I977*H977,2)</f>
        <v>0</v>
      </c>
      <c r="BL977" s="18" t="s">
        <v>182</v>
      </c>
      <c r="BM977" s="230" t="s">
        <v>1245</v>
      </c>
    </row>
    <row r="978" s="13" customFormat="1">
      <c r="A978" s="13"/>
      <c r="B978" s="232"/>
      <c r="C978" s="233"/>
      <c r="D978" s="234" t="s">
        <v>184</v>
      </c>
      <c r="E978" s="233"/>
      <c r="F978" s="236" t="s">
        <v>1246</v>
      </c>
      <c r="G978" s="233"/>
      <c r="H978" s="237">
        <v>8692.9599999999984</v>
      </c>
      <c r="I978" s="238"/>
      <c r="J978" s="233"/>
      <c r="K978" s="233"/>
      <c r="L978" s="239"/>
      <c r="M978" s="240"/>
      <c r="N978" s="241"/>
      <c r="O978" s="241"/>
      <c r="P978" s="241"/>
      <c r="Q978" s="241"/>
      <c r="R978" s="241"/>
      <c r="S978" s="241"/>
      <c r="T978" s="24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3" t="s">
        <v>184</v>
      </c>
      <c r="AU978" s="243" t="s">
        <v>86</v>
      </c>
      <c r="AV978" s="13" t="s">
        <v>86</v>
      </c>
      <c r="AW978" s="13" t="s">
        <v>4</v>
      </c>
      <c r="AX978" s="13" t="s">
        <v>84</v>
      </c>
      <c r="AY978" s="243" t="s">
        <v>175</v>
      </c>
    </row>
    <row r="979" s="2" customFormat="1" ht="21.75" customHeight="1">
      <c r="A979" s="39"/>
      <c r="B979" s="40"/>
      <c r="C979" s="219" t="s">
        <v>1247</v>
      </c>
      <c r="D979" s="219" t="s">
        <v>177</v>
      </c>
      <c r="E979" s="220" t="s">
        <v>1248</v>
      </c>
      <c r="F979" s="221" t="s">
        <v>1249</v>
      </c>
      <c r="G979" s="222" t="s">
        <v>437</v>
      </c>
      <c r="H979" s="223">
        <v>28</v>
      </c>
      <c r="I979" s="224"/>
      <c r="J979" s="225">
        <f>ROUND(I979*H979,2)</f>
        <v>0</v>
      </c>
      <c r="K979" s="221" t="s">
        <v>181</v>
      </c>
      <c r="L979" s="45"/>
      <c r="M979" s="226" t="s">
        <v>1</v>
      </c>
      <c r="N979" s="227" t="s">
        <v>41</v>
      </c>
      <c r="O979" s="92"/>
      <c r="P979" s="228">
        <f>O979*H979</f>
        <v>0</v>
      </c>
      <c r="Q979" s="228">
        <v>0</v>
      </c>
      <c r="R979" s="228">
        <f>Q979*H979</f>
        <v>0</v>
      </c>
      <c r="S979" s="228">
        <v>0</v>
      </c>
      <c r="T979" s="229">
        <f>S979*H979</f>
        <v>0</v>
      </c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R979" s="230" t="s">
        <v>182</v>
      </c>
      <c r="AT979" s="230" t="s">
        <v>177</v>
      </c>
      <c r="AU979" s="230" t="s">
        <v>86</v>
      </c>
      <c r="AY979" s="18" t="s">
        <v>175</v>
      </c>
      <c r="BE979" s="231">
        <f>IF(N979="základní",J979,0)</f>
        <v>0</v>
      </c>
      <c r="BF979" s="231">
        <f>IF(N979="snížená",J979,0)</f>
        <v>0</v>
      </c>
      <c r="BG979" s="231">
        <f>IF(N979="zákl. přenesená",J979,0)</f>
        <v>0</v>
      </c>
      <c r="BH979" s="231">
        <f>IF(N979="sníž. přenesená",J979,0)</f>
        <v>0</v>
      </c>
      <c r="BI979" s="231">
        <f>IF(N979="nulová",J979,0)</f>
        <v>0</v>
      </c>
      <c r="BJ979" s="18" t="s">
        <v>84</v>
      </c>
      <c r="BK979" s="231">
        <f>ROUND(I979*H979,2)</f>
        <v>0</v>
      </c>
      <c r="BL979" s="18" t="s">
        <v>182</v>
      </c>
      <c r="BM979" s="230" t="s">
        <v>1250</v>
      </c>
    </row>
    <row r="980" s="2" customFormat="1" ht="24.15" customHeight="1">
      <c r="A980" s="39"/>
      <c r="B980" s="40"/>
      <c r="C980" s="219" t="s">
        <v>1251</v>
      </c>
      <c r="D980" s="219" t="s">
        <v>177</v>
      </c>
      <c r="E980" s="220" t="s">
        <v>1252</v>
      </c>
      <c r="F980" s="221" t="s">
        <v>1253</v>
      </c>
      <c r="G980" s="222" t="s">
        <v>437</v>
      </c>
      <c r="H980" s="223">
        <v>2520</v>
      </c>
      <c r="I980" s="224"/>
      <c r="J980" s="225">
        <f>ROUND(I980*H980,2)</f>
        <v>0</v>
      </c>
      <c r="K980" s="221" t="s">
        <v>181</v>
      </c>
      <c r="L980" s="45"/>
      <c r="M980" s="226" t="s">
        <v>1</v>
      </c>
      <c r="N980" s="227" t="s">
        <v>41</v>
      </c>
      <c r="O980" s="92"/>
      <c r="P980" s="228">
        <f>O980*H980</f>
        <v>0</v>
      </c>
      <c r="Q980" s="228">
        <v>0</v>
      </c>
      <c r="R980" s="228">
        <f>Q980*H980</f>
        <v>0</v>
      </c>
      <c r="S980" s="228">
        <v>0</v>
      </c>
      <c r="T980" s="229">
        <f>S980*H980</f>
        <v>0</v>
      </c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R980" s="230" t="s">
        <v>182</v>
      </c>
      <c r="AT980" s="230" t="s">
        <v>177</v>
      </c>
      <c r="AU980" s="230" t="s">
        <v>86</v>
      </c>
      <c r="AY980" s="18" t="s">
        <v>175</v>
      </c>
      <c r="BE980" s="231">
        <f>IF(N980="základní",J980,0)</f>
        <v>0</v>
      </c>
      <c r="BF980" s="231">
        <f>IF(N980="snížená",J980,0)</f>
        <v>0</v>
      </c>
      <c r="BG980" s="231">
        <f>IF(N980="zákl. přenesená",J980,0)</f>
        <v>0</v>
      </c>
      <c r="BH980" s="231">
        <f>IF(N980="sníž. přenesená",J980,0)</f>
        <v>0</v>
      </c>
      <c r="BI980" s="231">
        <f>IF(N980="nulová",J980,0)</f>
        <v>0</v>
      </c>
      <c r="BJ980" s="18" t="s">
        <v>84</v>
      </c>
      <c r="BK980" s="231">
        <f>ROUND(I980*H980,2)</f>
        <v>0</v>
      </c>
      <c r="BL980" s="18" t="s">
        <v>182</v>
      </c>
      <c r="BM980" s="230" t="s">
        <v>1254</v>
      </c>
    </row>
    <row r="981" s="13" customFormat="1">
      <c r="A981" s="13"/>
      <c r="B981" s="232"/>
      <c r="C981" s="233"/>
      <c r="D981" s="234" t="s">
        <v>184</v>
      </c>
      <c r="E981" s="235" t="s">
        <v>1</v>
      </c>
      <c r="F981" s="236" t="s">
        <v>1255</v>
      </c>
      <c r="G981" s="233"/>
      <c r="H981" s="237">
        <v>2520</v>
      </c>
      <c r="I981" s="238"/>
      <c r="J981" s="233"/>
      <c r="K981" s="233"/>
      <c r="L981" s="239"/>
      <c r="M981" s="240"/>
      <c r="N981" s="241"/>
      <c r="O981" s="241"/>
      <c r="P981" s="241"/>
      <c r="Q981" s="241"/>
      <c r="R981" s="241"/>
      <c r="S981" s="241"/>
      <c r="T981" s="242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3" t="s">
        <v>184</v>
      </c>
      <c r="AU981" s="243" t="s">
        <v>86</v>
      </c>
      <c r="AV981" s="13" t="s">
        <v>86</v>
      </c>
      <c r="AW981" s="13" t="s">
        <v>32</v>
      </c>
      <c r="AX981" s="13" t="s">
        <v>84</v>
      </c>
      <c r="AY981" s="243" t="s">
        <v>175</v>
      </c>
    </row>
    <row r="982" s="2" customFormat="1" ht="24.15" customHeight="1">
      <c r="A982" s="39"/>
      <c r="B982" s="40"/>
      <c r="C982" s="219" t="s">
        <v>1256</v>
      </c>
      <c r="D982" s="219" t="s">
        <v>177</v>
      </c>
      <c r="E982" s="220" t="s">
        <v>1257</v>
      </c>
      <c r="F982" s="221" t="s">
        <v>1258</v>
      </c>
      <c r="G982" s="222" t="s">
        <v>234</v>
      </c>
      <c r="H982" s="223">
        <v>1738.592</v>
      </c>
      <c r="I982" s="224"/>
      <c r="J982" s="225">
        <f>ROUND(I982*H982,2)</f>
        <v>0</v>
      </c>
      <c r="K982" s="221" t="s">
        <v>181</v>
      </c>
      <c r="L982" s="45"/>
      <c r="M982" s="226" t="s">
        <v>1</v>
      </c>
      <c r="N982" s="227" t="s">
        <v>41</v>
      </c>
      <c r="O982" s="92"/>
      <c r="P982" s="228">
        <f>O982*H982</f>
        <v>0</v>
      </c>
      <c r="Q982" s="228">
        <v>0</v>
      </c>
      <c r="R982" s="228">
        <f>Q982*H982</f>
        <v>0</v>
      </c>
      <c r="S982" s="228">
        <v>0</v>
      </c>
      <c r="T982" s="229">
        <f>S982*H982</f>
        <v>0</v>
      </c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R982" s="230" t="s">
        <v>182</v>
      </c>
      <c r="AT982" s="230" t="s">
        <v>177</v>
      </c>
      <c r="AU982" s="230" t="s">
        <v>86</v>
      </c>
      <c r="AY982" s="18" t="s">
        <v>175</v>
      </c>
      <c r="BE982" s="231">
        <f>IF(N982="základní",J982,0)</f>
        <v>0</v>
      </c>
      <c r="BF982" s="231">
        <f>IF(N982="snížená",J982,0)</f>
        <v>0</v>
      </c>
      <c r="BG982" s="231">
        <f>IF(N982="zákl. přenesená",J982,0)</f>
        <v>0</v>
      </c>
      <c r="BH982" s="231">
        <f>IF(N982="sníž. přenesená",J982,0)</f>
        <v>0</v>
      </c>
      <c r="BI982" s="231">
        <f>IF(N982="nulová",J982,0)</f>
        <v>0</v>
      </c>
      <c r="BJ982" s="18" t="s">
        <v>84</v>
      </c>
      <c r="BK982" s="231">
        <f>ROUND(I982*H982,2)</f>
        <v>0</v>
      </c>
      <c r="BL982" s="18" t="s">
        <v>182</v>
      </c>
      <c r="BM982" s="230" t="s">
        <v>1259</v>
      </c>
    </row>
    <row r="983" s="2" customFormat="1" ht="24.15" customHeight="1">
      <c r="A983" s="39"/>
      <c r="B983" s="40"/>
      <c r="C983" s="219" t="s">
        <v>1260</v>
      </c>
      <c r="D983" s="219" t="s">
        <v>177</v>
      </c>
      <c r="E983" s="220" t="s">
        <v>1261</v>
      </c>
      <c r="F983" s="221" t="s">
        <v>1262</v>
      </c>
      <c r="G983" s="222" t="s">
        <v>234</v>
      </c>
      <c r="H983" s="223">
        <v>33033.248</v>
      </c>
      <c r="I983" s="224"/>
      <c r="J983" s="225">
        <f>ROUND(I983*H983,2)</f>
        <v>0</v>
      </c>
      <c r="K983" s="221" t="s">
        <v>181</v>
      </c>
      <c r="L983" s="45"/>
      <c r="M983" s="226" t="s">
        <v>1</v>
      </c>
      <c r="N983" s="227" t="s">
        <v>41</v>
      </c>
      <c r="O983" s="92"/>
      <c r="P983" s="228">
        <f>O983*H983</f>
        <v>0</v>
      </c>
      <c r="Q983" s="228">
        <v>0</v>
      </c>
      <c r="R983" s="228">
        <f>Q983*H983</f>
        <v>0</v>
      </c>
      <c r="S983" s="228">
        <v>0</v>
      </c>
      <c r="T983" s="229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30" t="s">
        <v>182</v>
      </c>
      <c r="AT983" s="230" t="s">
        <v>177</v>
      </c>
      <c r="AU983" s="230" t="s">
        <v>86</v>
      </c>
      <c r="AY983" s="18" t="s">
        <v>175</v>
      </c>
      <c r="BE983" s="231">
        <f>IF(N983="základní",J983,0)</f>
        <v>0</v>
      </c>
      <c r="BF983" s="231">
        <f>IF(N983="snížená",J983,0)</f>
        <v>0</v>
      </c>
      <c r="BG983" s="231">
        <f>IF(N983="zákl. přenesená",J983,0)</f>
        <v>0</v>
      </c>
      <c r="BH983" s="231">
        <f>IF(N983="sníž. přenesená",J983,0)</f>
        <v>0</v>
      </c>
      <c r="BI983" s="231">
        <f>IF(N983="nulová",J983,0)</f>
        <v>0</v>
      </c>
      <c r="BJ983" s="18" t="s">
        <v>84</v>
      </c>
      <c r="BK983" s="231">
        <f>ROUND(I983*H983,2)</f>
        <v>0</v>
      </c>
      <c r="BL983" s="18" t="s">
        <v>182</v>
      </c>
      <c r="BM983" s="230" t="s">
        <v>1263</v>
      </c>
    </row>
    <row r="984" s="13" customFormat="1">
      <c r="A984" s="13"/>
      <c r="B984" s="232"/>
      <c r="C984" s="233"/>
      <c r="D984" s="234" t="s">
        <v>184</v>
      </c>
      <c r="E984" s="233"/>
      <c r="F984" s="236" t="s">
        <v>1264</v>
      </c>
      <c r="G984" s="233"/>
      <c r="H984" s="237">
        <v>33033.248</v>
      </c>
      <c r="I984" s="238"/>
      <c r="J984" s="233"/>
      <c r="K984" s="233"/>
      <c r="L984" s="239"/>
      <c r="M984" s="240"/>
      <c r="N984" s="241"/>
      <c r="O984" s="241"/>
      <c r="P984" s="241"/>
      <c r="Q984" s="241"/>
      <c r="R984" s="241"/>
      <c r="S984" s="241"/>
      <c r="T984" s="242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3" t="s">
        <v>184</v>
      </c>
      <c r="AU984" s="243" t="s">
        <v>86</v>
      </c>
      <c r="AV984" s="13" t="s">
        <v>86</v>
      </c>
      <c r="AW984" s="13" t="s">
        <v>4</v>
      </c>
      <c r="AX984" s="13" t="s">
        <v>84</v>
      </c>
      <c r="AY984" s="243" t="s">
        <v>175</v>
      </c>
    </row>
    <row r="985" s="2" customFormat="1" ht="37.8" customHeight="1">
      <c r="A985" s="39"/>
      <c r="B985" s="40"/>
      <c r="C985" s="219" t="s">
        <v>1265</v>
      </c>
      <c r="D985" s="219" t="s">
        <v>177</v>
      </c>
      <c r="E985" s="220" t="s">
        <v>1266</v>
      </c>
      <c r="F985" s="221" t="s">
        <v>1267</v>
      </c>
      <c r="G985" s="222" t="s">
        <v>234</v>
      </c>
      <c r="H985" s="223">
        <v>428.1</v>
      </c>
      <c r="I985" s="224"/>
      <c r="J985" s="225">
        <f>ROUND(I985*H985,2)</f>
        <v>0</v>
      </c>
      <c r="K985" s="221" t="s">
        <v>181</v>
      </c>
      <c r="L985" s="45"/>
      <c r="M985" s="226" t="s">
        <v>1</v>
      </c>
      <c r="N985" s="227" t="s">
        <v>41</v>
      </c>
      <c r="O985" s="92"/>
      <c r="P985" s="228">
        <f>O985*H985</f>
        <v>0</v>
      </c>
      <c r="Q985" s="228">
        <v>0</v>
      </c>
      <c r="R985" s="228">
        <f>Q985*H985</f>
        <v>0</v>
      </c>
      <c r="S985" s="228">
        <v>0</v>
      </c>
      <c r="T985" s="229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30" t="s">
        <v>182</v>
      </c>
      <c r="AT985" s="230" t="s">
        <v>177</v>
      </c>
      <c r="AU985" s="230" t="s">
        <v>86</v>
      </c>
      <c r="AY985" s="18" t="s">
        <v>175</v>
      </c>
      <c r="BE985" s="231">
        <f>IF(N985="základní",J985,0)</f>
        <v>0</v>
      </c>
      <c r="BF985" s="231">
        <f>IF(N985="snížená",J985,0)</f>
        <v>0</v>
      </c>
      <c r="BG985" s="231">
        <f>IF(N985="zákl. přenesená",J985,0)</f>
        <v>0</v>
      </c>
      <c r="BH985" s="231">
        <f>IF(N985="sníž. přenesená",J985,0)</f>
        <v>0</v>
      </c>
      <c r="BI985" s="231">
        <f>IF(N985="nulová",J985,0)</f>
        <v>0</v>
      </c>
      <c r="BJ985" s="18" t="s">
        <v>84</v>
      </c>
      <c r="BK985" s="231">
        <f>ROUND(I985*H985,2)</f>
        <v>0</v>
      </c>
      <c r="BL985" s="18" t="s">
        <v>182</v>
      </c>
      <c r="BM985" s="230" t="s">
        <v>1268</v>
      </c>
    </row>
    <row r="986" s="2" customFormat="1" ht="33" customHeight="1">
      <c r="A986" s="39"/>
      <c r="B986" s="40"/>
      <c r="C986" s="219" t="s">
        <v>1269</v>
      </c>
      <c r="D986" s="219" t="s">
        <v>177</v>
      </c>
      <c r="E986" s="220" t="s">
        <v>1270</v>
      </c>
      <c r="F986" s="221" t="s">
        <v>1271</v>
      </c>
      <c r="G986" s="222" t="s">
        <v>234</v>
      </c>
      <c r="H986" s="223">
        <v>1155.796</v>
      </c>
      <c r="I986" s="224"/>
      <c r="J986" s="225">
        <f>ROUND(I986*H986,2)</f>
        <v>0</v>
      </c>
      <c r="K986" s="221" t="s">
        <v>181</v>
      </c>
      <c r="L986" s="45"/>
      <c r="M986" s="226" t="s">
        <v>1</v>
      </c>
      <c r="N986" s="227" t="s">
        <v>41</v>
      </c>
      <c r="O986" s="92"/>
      <c r="P986" s="228">
        <f>O986*H986</f>
        <v>0</v>
      </c>
      <c r="Q986" s="228">
        <v>0</v>
      </c>
      <c r="R986" s="228">
        <f>Q986*H986</f>
        <v>0</v>
      </c>
      <c r="S986" s="228">
        <v>0</v>
      </c>
      <c r="T986" s="229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30" t="s">
        <v>182</v>
      </c>
      <c r="AT986" s="230" t="s">
        <v>177</v>
      </c>
      <c r="AU986" s="230" t="s">
        <v>86</v>
      </c>
      <c r="AY986" s="18" t="s">
        <v>175</v>
      </c>
      <c r="BE986" s="231">
        <f>IF(N986="základní",J986,0)</f>
        <v>0</v>
      </c>
      <c r="BF986" s="231">
        <f>IF(N986="snížená",J986,0)</f>
        <v>0</v>
      </c>
      <c r="BG986" s="231">
        <f>IF(N986="zákl. přenesená",J986,0)</f>
        <v>0</v>
      </c>
      <c r="BH986" s="231">
        <f>IF(N986="sníž. přenesená",J986,0)</f>
        <v>0</v>
      </c>
      <c r="BI986" s="231">
        <f>IF(N986="nulová",J986,0)</f>
        <v>0</v>
      </c>
      <c r="BJ986" s="18" t="s">
        <v>84</v>
      </c>
      <c r="BK986" s="231">
        <f>ROUND(I986*H986,2)</f>
        <v>0</v>
      </c>
      <c r="BL986" s="18" t="s">
        <v>182</v>
      </c>
      <c r="BM986" s="230" t="s">
        <v>1272</v>
      </c>
    </row>
    <row r="987" s="2" customFormat="1" ht="24.15" customHeight="1">
      <c r="A987" s="39"/>
      <c r="B987" s="40"/>
      <c r="C987" s="219" t="s">
        <v>1273</v>
      </c>
      <c r="D987" s="219" t="s">
        <v>177</v>
      </c>
      <c r="E987" s="220" t="s">
        <v>1274</v>
      </c>
      <c r="F987" s="221" t="s">
        <v>233</v>
      </c>
      <c r="G987" s="222" t="s">
        <v>234</v>
      </c>
      <c r="H987" s="223">
        <v>57.5</v>
      </c>
      <c r="I987" s="224"/>
      <c r="J987" s="225">
        <f>ROUND(I987*H987,2)</f>
        <v>0</v>
      </c>
      <c r="K987" s="221" t="s">
        <v>181</v>
      </c>
      <c r="L987" s="45"/>
      <c r="M987" s="226" t="s">
        <v>1</v>
      </c>
      <c r="N987" s="227" t="s">
        <v>41</v>
      </c>
      <c r="O987" s="92"/>
      <c r="P987" s="228">
        <f>O987*H987</f>
        <v>0</v>
      </c>
      <c r="Q987" s="228">
        <v>0</v>
      </c>
      <c r="R987" s="228">
        <f>Q987*H987</f>
        <v>0</v>
      </c>
      <c r="S987" s="228">
        <v>0</v>
      </c>
      <c r="T987" s="229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30" t="s">
        <v>182</v>
      </c>
      <c r="AT987" s="230" t="s">
        <v>177</v>
      </c>
      <c r="AU987" s="230" t="s">
        <v>86</v>
      </c>
      <c r="AY987" s="18" t="s">
        <v>175</v>
      </c>
      <c r="BE987" s="231">
        <f>IF(N987="základní",J987,0)</f>
        <v>0</v>
      </c>
      <c r="BF987" s="231">
        <f>IF(N987="snížená",J987,0)</f>
        <v>0</v>
      </c>
      <c r="BG987" s="231">
        <f>IF(N987="zákl. přenesená",J987,0)</f>
        <v>0</v>
      </c>
      <c r="BH987" s="231">
        <f>IF(N987="sníž. přenesená",J987,0)</f>
        <v>0</v>
      </c>
      <c r="BI987" s="231">
        <f>IF(N987="nulová",J987,0)</f>
        <v>0</v>
      </c>
      <c r="BJ987" s="18" t="s">
        <v>84</v>
      </c>
      <c r="BK987" s="231">
        <f>ROUND(I987*H987,2)</f>
        <v>0</v>
      </c>
      <c r="BL987" s="18" t="s">
        <v>182</v>
      </c>
      <c r="BM987" s="230" t="s">
        <v>1275</v>
      </c>
    </row>
    <row r="988" s="2" customFormat="1" ht="33" customHeight="1">
      <c r="A988" s="39"/>
      <c r="B988" s="40"/>
      <c r="C988" s="219" t="s">
        <v>1276</v>
      </c>
      <c r="D988" s="219" t="s">
        <v>177</v>
      </c>
      <c r="E988" s="220" t="s">
        <v>1277</v>
      </c>
      <c r="F988" s="221" t="s">
        <v>1278</v>
      </c>
      <c r="G988" s="222" t="s">
        <v>234</v>
      </c>
      <c r="H988" s="223">
        <v>93.466</v>
      </c>
      <c r="I988" s="224"/>
      <c r="J988" s="225">
        <f>ROUND(I988*H988,2)</f>
        <v>0</v>
      </c>
      <c r="K988" s="221" t="s">
        <v>181</v>
      </c>
      <c r="L988" s="45"/>
      <c r="M988" s="226" t="s">
        <v>1</v>
      </c>
      <c r="N988" s="227" t="s">
        <v>41</v>
      </c>
      <c r="O988" s="92"/>
      <c r="P988" s="228">
        <f>O988*H988</f>
        <v>0</v>
      </c>
      <c r="Q988" s="228">
        <v>0</v>
      </c>
      <c r="R988" s="228">
        <f>Q988*H988</f>
        <v>0</v>
      </c>
      <c r="S988" s="228">
        <v>0</v>
      </c>
      <c r="T988" s="229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30" t="s">
        <v>182</v>
      </c>
      <c r="AT988" s="230" t="s">
        <v>177</v>
      </c>
      <c r="AU988" s="230" t="s">
        <v>86</v>
      </c>
      <c r="AY988" s="18" t="s">
        <v>175</v>
      </c>
      <c r="BE988" s="231">
        <f>IF(N988="základní",J988,0)</f>
        <v>0</v>
      </c>
      <c r="BF988" s="231">
        <f>IF(N988="snížená",J988,0)</f>
        <v>0</v>
      </c>
      <c r="BG988" s="231">
        <f>IF(N988="zákl. přenesená",J988,0)</f>
        <v>0</v>
      </c>
      <c r="BH988" s="231">
        <f>IF(N988="sníž. přenesená",J988,0)</f>
        <v>0</v>
      </c>
      <c r="BI988" s="231">
        <f>IF(N988="nulová",J988,0)</f>
        <v>0</v>
      </c>
      <c r="BJ988" s="18" t="s">
        <v>84</v>
      </c>
      <c r="BK988" s="231">
        <f>ROUND(I988*H988,2)</f>
        <v>0</v>
      </c>
      <c r="BL988" s="18" t="s">
        <v>182</v>
      </c>
      <c r="BM988" s="230" t="s">
        <v>1279</v>
      </c>
    </row>
    <row r="989" s="2" customFormat="1" ht="37.8" customHeight="1">
      <c r="A989" s="39"/>
      <c r="B989" s="40"/>
      <c r="C989" s="219" t="s">
        <v>1280</v>
      </c>
      <c r="D989" s="219" t="s">
        <v>177</v>
      </c>
      <c r="E989" s="220" t="s">
        <v>1281</v>
      </c>
      <c r="F989" s="221" t="s">
        <v>1282</v>
      </c>
      <c r="G989" s="222" t="s">
        <v>234</v>
      </c>
      <c r="H989" s="223">
        <v>2.6</v>
      </c>
      <c r="I989" s="224"/>
      <c r="J989" s="225">
        <f>ROUND(I989*H989,2)</f>
        <v>0</v>
      </c>
      <c r="K989" s="221" t="s">
        <v>181</v>
      </c>
      <c r="L989" s="45"/>
      <c r="M989" s="226" t="s">
        <v>1</v>
      </c>
      <c r="N989" s="227" t="s">
        <v>41</v>
      </c>
      <c r="O989" s="92"/>
      <c r="P989" s="228">
        <f>O989*H989</f>
        <v>0</v>
      </c>
      <c r="Q989" s="228">
        <v>0</v>
      </c>
      <c r="R989" s="228">
        <f>Q989*H989</f>
        <v>0</v>
      </c>
      <c r="S989" s="228">
        <v>0</v>
      </c>
      <c r="T989" s="229">
        <f>S989*H989</f>
        <v>0</v>
      </c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R989" s="230" t="s">
        <v>182</v>
      </c>
      <c r="AT989" s="230" t="s">
        <v>177</v>
      </c>
      <c r="AU989" s="230" t="s">
        <v>86</v>
      </c>
      <c r="AY989" s="18" t="s">
        <v>175</v>
      </c>
      <c r="BE989" s="231">
        <f>IF(N989="základní",J989,0)</f>
        <v>0</v>
      </c>
      <c r="BF989" s="231">
        <f>IF(N989="snížená",J989,0)</f>
        <v>0</v>
      </c>
      <c r="BG989" s="231">
        <f>IF(N989="zákl. přenesená",J989,0)</f>
        <v>0</v>
      </c>
      <c r="BH989" s="231">
        <f>IF(N989="sníž. přenesená",J989,0)</f>
        <v>0</v>
      </c>
      <c r="BI989" s="231">
        <f>IF(N989="nulová",J989,0)</f>
        <v>0</v>
      </c>
      <c r="BJ989" s="18" t="s">
        <v>84</v>
      </c>
      <c r="BK989" s="231">
        <f>ROUND(I989*H989,2)</f>
        <v>0</v>
      </c>
      <c r="BL989" s="18" t="s">
        <v>182</v>
      </c>
      <c r="BM989" s="230" t="s">
        <v>1283</v>
      </c>
    </row>
    <row r="990" s="2" customFormat="1" ht="33" customHeight="1">
      <c r="A990" s="39"/>
      <c r="B990" s="40"/>
      <c r="C990" s="219" t="s">
        <v>1284</v>
      </c>
      <c r="D990" s="219" t="s">
        <v>177</v>
      </c>
      <c r="E990" s="220" t="s">
        <v>1285</v>
      </c>
      <c r="F990" s="221" t="s">
        <v>1286</v>
      </c>
      <c r="G990" s="222" t="s">
        <v>234</v>
      </c>
      <c r="H990" s="223">
        <v>1.1299999999999998</v>
      </c>
      <c r="I990" s="224"/>
      <c r="J990" s="225">
        <f>ROUND(I990*H990,2)</f>
        <v>0</v>
      </c>
      <c r="K990" s="221" t="s">
        <v>181</v>
      </c>
      <c r="L990" s="45"/>
      <c r="M990" s="226" t="s">
        <v>1</v>
      </c>
      <c r="N990" s="227" t="s">
        <v>41</v>
      </c>
      <c r="O990" s="92"/>
      <c r="P990" s="228">
        <f>O990*H990</f>
        <v>0</v>
      </c>
      <c r="Q990" s="228">
        <v>0</v>
      </c>
      <c r="R990" s="228">
        <f>Q990*H990</f>
        <v>0</v>
      </c>
      <c r="S990" s="228">
        <v>0</v>
      </c>
      <c r="T990" s="229">
        <f>S990*H990</f>
        <v>0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30" t="s">
        <v>182</v>
      </c>
      <c r="AT990" s="230" t="s">
        <v>177</v>
      </c>
      <c r="AU990" s="230" t="s">
        <v>86</v>
      </c>
      <c r="AY990" s="18" t="s">
        <v>175</v>
      </c>
      <c r="BE990" s="231">
        <f>IF(N990="základní",J990,0)</f>
        <v>0</v>
      </c>
      <c r="BF990" s="231">
        <f>IF(N990="snížená",J990,0)</f>
        <v>0</v>
      </c>
      <c r="BG990" s="231">
        <f>IF(N990="zákl. přenesená",J990,0)</f>
        <v>0</v>
      </c>
      <c r="BH990" s="231">
        <f>IF(N990="sníž. přenesená",J990,0)</f>
        <v>0</v>
      </c>
      <c r="BI990" s="231">
        <f>IF(N990="nulová",J990,0)</f>
        <v>0</v>
      </c>
      <c r="BJ990" s="18" t="s">
        <v>84</v>
      </c>
      <c r="BK990" s="231">
        <f>ROUND(I990*H990,2)</f>
        <v>0</v>
      </c>
      <c r="BL990" s="18" t="s">
        <v>182</v>
      </c>
      <c r="BM990" s="230" t="s">
        <v>1287</v>
      </c>
    </row>
    <row r="991" s="12" customFormat="1" ht="22.8" customHeight="1">
      <c r="A991" s="12"/>
      <c r="B991" s="203"/>
      <c r="C991" s="204"/>
      <c r="D991" s="205" t="s">
        <v>75</v>
      </c>
      <c r="E991" s="217" t="s">
        <v>1288</v>
      </c>
      <c r="F991" s="217" t="s">
        <v>1289</v>
      </c>
      <c r="G991" s="204"/>
      <c r="H991" s="204"/>
      <c r="I991" s="207"/>
      <c r="J991" s="218">
        <f>BK991</f>
        <v>0</v>
      </c>
      <c r="K991" s="204"/>
      <c r="L991" s="209"/>
      <c r="M991" s="210"/>
      <c r="N991" s="211"/>
      <c r="O991" s="211"/>
      <c r="P991" s="212">
        <f>P992</f>
        <v>0</v>
      </c>
      <c r="Q991" s="211"/>
      <c r="R991" s="212">
        <f>R992</f>
        <v>0</v>
      </c>
      <c r="S991" s="211"/>
      <c r="T991" s="213">
        <f>T992</f>
        <v>0</v>
      </c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R991" s="214" t="s">
        <v>84</v>
      </c>
      <c r="AT991" s="215" t="s">
        <v>75</v>
      </c>
      <c r="AU991" s="215" t="s">
        <v>84</v>
      </c>
      <c r="AY991" s="214" t="s">
        <v>175</v>
      </c>
      <c r="BK991" s="216">
        <f>BK992</f>
        <v>0</v>
      </c>
    </row>
    <row r="992" s="2" customFormat="1" ht="24.15" customHeight="1">
      <c r="A992" s="39"/>
      <c r="B992" s="40"/>
      <c r="C992" s="219" t="s">
        <v>1290</v>
      </c>
      <c r="D992" s="219" t="s">
        <v>177</v>
      </c>
      <c r="E992" s="220" t="s">
        <v>1291</v>
      </c>
      <c r="F992" s="221" t="s">
        <v>1292</v>
      </c>
      <c r="G992" s="222" t="s">
        <v>234</v>
      </c>
      <c r="H992" s="223">
        <v>1283.604</v>
      </c>
      <c r="I992" s="224"/>
      <c r="J992" s="225">
        <f>ROUND(I992*H992,2)</f>
        <v>0</v>
      </c>
      <c r="K992" s="221" t="s">
        <v>181</v>
      </c>
      <c r="L992" s="45"/>
      <c r="M992" s="226" t="s">
        <v>1</v>
      </c>
      <c r="N992" s="227" t="s">
        <v>41</v>
      </c>
      <c r="O992" s="92"/>
      <c r="P992" s="228">
        <f>O992*H992</f>
        <v>0</v>
      </c>
      <c r="Q992" s="228">
        <v>0</v>
      </c>
      <c r="R992" s="228">
        <f>Q992*H992</f>
        <v>0</v>
      </c>
      <c r="S992" s="228">
        <v>0</v>
      </c>
      <c r="T992" s="229">
        <f>S992*H992</f>
        <v>0</v>
      </c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R992" s="230" t="s">
        <v>182</v>
      </c>
      <c r="AT992" s="230" t="s">
        <v>177</v>
      </c>
      <c r="AU992" s="230" t="s">
        <v>86</v>
      </c>
      <c r="AY992" s="18" t="s">
        <v>175</v>
      </c>
      <c r="BE992" s="231">
        <f>IF(N992="základní",J992,0)</f>
        <v>0</v>
      </c>
      <c r="BF992" s="231">
        <f>IF(N992="snížená",J992,0)</f>
        <v>0</v>
      </c>
      <c r="BG992" s="231">
        <f>IF(N992="zákl. přenesená",J992,0)</f>
        <v>0</v>
      </c>
      <c r="BH992" s="231">
        <f>IF(N992="sníž. přenesená",J992,0)</f>
        <v>0</v>
      </c>
      <c r="BI992" s="231">
        <f>IF(N992="nulová",J992,0)</f>
        <v>0</v>
      </c>
      <c r="BJ992" s="18" t="s">
        <v>84</v>
      </c>
      <c r="BK992" s="231">
        <f>ROUND(I992*H992,2)</f>
        <v>0</v>
      </c>
      <c r="BL992" s="18" t="s">
        <v>182</v>
      </c>
      <c r="BM992" s="230" t="s">
        <v>1293</v>
      </c>
    </row>
    <row r="993" s="12" customFormat="1" ht="25.92" customHeight="1">
      <c r="A993" s="12"/>
      <c r="B993" s="203"/>
      <c r="C993" s="204"/>
      <c r="D993" s="205" t="s">
        <v>75</v>
      </c>
      <c r="E993" s="206" t="s">
        <v>1294</v>
      </c>
      <c r="F993" s="206" t="s">
        <v>1295</v>
      </c>
      <c r="G993" s="204"/>
      <c r="H993" s="204"/>
      <c r="I993" s="207"/>
      <c r="J993" s="208">
        <f>BK993</f>
        <v>0</v>
      </c>
      <c r="K993" s="204"/>
      <c r="L993" s="209"/>
      <c r="M993" s="210"/>
      <c r="N993" s="211"/>
      <c r="O993" s="211"/>
      <c r="P993" s="212">
        <f>P994+P1028+P1059+P1063+P1117+P1340+P1353+P1507+P1552+P1757+P1776+P1913+P1969+P1972+P1998</f>
        <v>0</v>
      </c>
      <c r="Q993" s="211"/>
      <c r="R993" s="212">
        <f>R994+R1028+R1059+R1063+R1117+R1340+R1353+R1507+R1552+R1757+R1776+R1913+R1969+R1972+R1998</f>
        <v>354.21873550999992</v>
      </c>
      <c r="S993" s="211"/>
      <c r="T993" s="213">
        <f>T994+T1028+T1059+T1063+T1117+T1340+T1353+T1507+T1552+T1757+T1776+T1913+T1969+T1972+T1998</f>
        <v>111.1018378</v>
      </c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R993" s="214" t="s">
        <v>86</v>
      </c>
      <c r="AT993" s="215" t="s">
        <v>75</v>
      </c>
      <c r="AU993" s="215" t="s">
        <v>76</v>
      </c>
      <c r="AY993" s="214" t="s">
        <v>175</v>
      </c>
      <c r="BK993" s="216">
        <f>BK994+BK1028+BK1059+BK1063+BK1117+BK1340+BK1353+BK1507+BK1552+BK1757+BK1776+BK1913+BK1969+BK1972+BK1998</f>
        <v>0</v>
      </c>
    </row>
    <row r="994" s="12" customFormat="1" ht="22.8" customHeight="1">
      <c r="A994" s="12"/>
      <c r="B994" s="203"/>
      <c r="C994" s="204"/>
      <c r="D994" s="205" t="s">
        <v>75</v>
      </c>
      <c r="E994" s="217" t="s">
        <v>1296</v>
      </c>
      <c r="F994" s="217" t="s">
        <v>1297</v>
      </c>
      <c r="G994" s="204"/>
      <c r="H994" s="204"/>
      <c r="I994" s="207"/>
      <c r="J994" s="218">
        <f>BK994</f>
        <v>0</v>
      </c>
      <c r="K994" s="204"/>
      <c r="L994" s="209"/>
      <c r="M994" s="210"/>
      <c r="N994" s="211"/>
      <c r="O994" s="211"/>
      <c r="P994" s="212">
        <f>SUM(P995:P1027)</f>
        <v>0</v>
      </c>
      <c r="Q994" s="211"/>
      <c r="R994" s="212">
        <f>SUM(R995:R1027)</f>
        <v>2.3306268</v>
      </c>
      <c r="S994" s="211"/>
      <c r="T994" s="213">
        <f>SUM(T995:T1027)</f>
        <v>1.1303049999999998</v>
      </c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R994" s="214" t="s">
        <v>86</v>
      </c>
      <c r="AT994" s="215" t="s">
        <v>75</v>
      </c>
      <c r="AU994" s="215" t="s">
        <v>84</v>
      </c>
      <c r="AY994" s="214" t="s">
        <v>175</v>
      </c>
      <c r="BK994" s="216">
        <f>SUM(BK995:BK1027)</f>
        <v>0</v>
      </c>
    </row>
    <row r="995" s="2" customFormat="1" ht="24.15" customHeight="1">
      <c r="A995" s="39"/>
      <c r="B995" s="40"/>
      <c r="C995" s="219" t="s">
        <v>1298</v>
      </c>
      <c r="D995" s="219" t="s">
        <v>177</v>
      </c>
      <c r="E995" s="220" t="s">
        <v>1299</v>
      </c>
      <c r="F995" s="221" t="s">
        <v>1300</v>
      </c>
      <c r="G995" s="222" t="s">
        <v>180</v>
      </c>
      <c r="H995" s="223">
        <v>323.64</v>
      </c>
      <c r="I995" s="224"/>
      <c r="J995" s="225">
        <f>ROUND(I995*H995,2)</f>
        <v>0</v>
      </c>
      <c r="K995" s="221" t="s">
        <v>181</v>
      </c>
      <c r="L995" s="45"/>
      <c r="M995" s="226" t="s">
        <v>1</v>
      </c>
      <c r="N995" s="227" t="s">
        <v>41</v>
      </c>
      <c r="O995" s="92"/>
      <c r="P995" s="228">
        <f>O995*H995</f>
        <v>0</v>
      </c>
      <c r="Q995" s="228">
        <v>0</v>
      </c>
      <c r="R995" s="228">
        <f>Q995*H995</f>
        <v>0</v>
      </c>
      <c r="S995" s="228">
        <v>0</v>
      </c>
      <c r="T995" s="229">
        <f>S995*H995</f>
        <v>0</v>
      </c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R995" s="230" t="s">
        <v>262</v>
      </c>
      <c r="AT995" s="230" t="s">
        <v>177</v>
      </c>
      <c r="AU995" s="230" t="s">
        <v>86</v>
      </c>
      <c r="AY995" s="18" t="s">
        <v>175</v>
      </c>
      <c r="BE995" s="231">
        <f>IF(N995="základní",J995,0)</f>
        <v>0</v>
      </c>
      <c r="BF995" s="231">
        <f>IF(N995="snížená",J995,0)</f>
        <v>0</v>
      </c>
      <c r="BG995" s="231">
        <f>IF(N995="zákl. přenesená",J995,0)</f>
        <v>0</v>
      </c>
      <c r="BH995" s="231">
        <f>IF(N995="sníž. přenesená",J995,0)</f>
        <v>0</v>
      </c>
      <c r="BI995" s="231">
        <f>IF(N995="nulová",J995,0)</f>
        <v>0</v>
      </c>
      <c r="BJ995" s="18" t="s">
        <v>84</v>
      </c>
      <c r="BK995" s="231">
        <f>ROUND(I995*H995,2)</f>
        <v>0</v>
      </c>
      <c r="BL995" s="18" t="s">
        <v>262</v>
      </c>
      <c r="BM995" s="230" t="s">
        <v>1301</v>
      </c>
    </row>
    <row r="996" s="14" customFormat="1">
      <c r="A996" s="14"/>
      <c r="B996" s="244"/>
      <c r="C996" s="245"/>
      <c r="D996" s="234" t="s">
        <v>184</v>
      </c>
      <c r="E996" s="246" t="s">
        <v>1</v>
      </c>
      <c r="F996" s="247" t="s">
        <v>256</v>
      </c>
      <c r="G996" s="245"/>
      <c r="H996" s="246" t="s">
        <v>1</v>
      </c>
      <c r="I996" s="248"/>
      <c r="J996" s="245"/>
      <c r="K996" s="245"/>
      <c r="L996" s="249"/>
      <c r="M996" s="250"/>
      <c r="N996" s="251"/>
      <c r="O996" s="251"/>
      <c r="P996" s="251"/>
      <c r="Q996" s="251"/>
      <c r="R996" s="251"/>
      <c r="S996" s="251"/>
      <c r="T996" s="252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3" t="s">
        <v>184</v>
      </c>
      <c r="AU996" s="253" t="s">
        <v>86</v>
      </c>
      <c r="AV996" s="14" t="s">
        <v>84</v>
      </c>
      <c r="AW996" s="14" t="s">
        <v>32</v>
      </c>
      <c r="AX996" s="14" t="s">
        <v>76</v>
      </c>
      <c r="AY996" s="253" t="s">
        <v>175</v>
      </c>
    </row>
    <row r="997" s="13" customFormat="1">
      <c r="A997" s="13"/>
      <c r="B997" s="232"/>
      <c r="C997" s="233"/>
      <c r="D997" s="234" t="s">
        <v>184</v>
      </c>
      <c r="E997" s="235" t="s">
        <v>1</v>
      </c>
      <c r="F997" s="236" t="s">
        <v>1302</v>
      </c>
      <c r="G997" s="233"/>
      <c r="H997" s="237">
        <v>44.64</v>
      </c>
      <c r="I997" s="238"/>
      <c r="J997" s="233"/>
      <c r="K997" s="233"/>
      <c r="L997" s="239"/>
      <c r="M997" s="240"/>
      <c r="N997" s="241"/>
      <c r="O997" s="241"/>
      <c r="P997" s="241"/>
      <c r="Q997" s="241"/>
      <c r="R997" s="241"/>
      <c r="S997" s="241"/>
      <c r="T997" s="242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3" t="s">
        <v>184</v>
      </c>
      <c r="AU997" s="243" t="s">
        <v>86</v>
      </c>
      <c r="AV997" s="13" t="s">
        <v>86</v>
      </c>
      <c r="AW997" s="13" t="s">
        <v>32</v>
      </c>
      <c r="AX997" s="13" t="s">
        <v>76</v>
      </c>
      <c r="AY997" s="243" t="s">
        <v>175</v>
      </c>
    </row>
    <row r="998" s="13" customFormat="1">
      <c r="A998" s="13"/>
      <c r="B998" s="232"/>
      <c r="C998" s="233"/>
      <c r="D998" s="234" t="s">
        <v>184</v>
      </c>
      <c r="E998" s="235" t="s">
        <v>1</v>
      </c>
      <c r="F998" s="236" t="s">
        <v>788</v>
      </c>
      <c r="G998" s="233"/>
      <c r="H998" s="237">
        <v>5.24</v>
      </c>
      <c r="I998" s="238"/>
      <c r="J998" s="233"/>
      <c r="K998" s="233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184</v>
      </c>
      <c r="AU998" s="243" t="s">
        <v>86</v>
      </c>
      <c r="AV998" s="13" t="s">
        <v>86</v>
      </c>
      <c r="AW998" s="13" t="s">
        <v>32</v>
      </c>
      <c r="AX998" s="13" t="s">
        <v>76</v>
      </c>
      <c r="AY998" s="243" t="s">
        <v>175</v>
      </c>
    </row>
    <row r="999" s="13" customFormat="1">
      <c r="A999" s="13"/>
      <c r="B999" s="232"/>
      <c r="C999" s="233"/>
      <c r="D999" s="234" t="s">
        <v>184</v>
      </c>
      <c r="E999" s="235" t="s">
        <v>1</v>
      </c>
      <c r="F999" s="236" t="s">
        <v>789</v>
      </c>
      <c r="G999" s="233"/>
      <c r="H999" s="237">
        <v>20.44</v>
      </c>
      <c r="I999" s="238"/>
      <c r="J999" s="233"/>
      <c r="K999" s="233"/>
      <c r="L999" s="239"/>
      <c r="M999" s="240"/>
      <c r="N999" s="241"/>
      <c r="O999" s="241"/>
      <c r="P999" s="241"/>
      <c r="Q999" s="241"/>
      <c r="R999" s="241"/>
      <c r="S999" s="241"/>
      <c r="T999" s="242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3" t="s">
        <v>184</v>
      </c>
      <c r="AU999" s="243" t="s">
        <v>86</v>
      </c>
      <c r="AV999" s="13" t="s">
        <v>86</v>
      </c>
      <c r="AW999" s="13" t="s">
        <v>32</v>
      </c>
      <c r="AX999" s="13" t="s">
        <v>76</v>
      </c>
      <c r="AY999" s="243" t="s">
        <v>175</v>
      </c>
    </row>
    <row r="1000" s="13" customFormat="1">
      <c r="A1000" s="13"/>
      <c r="B1000" s="232"/>
      <c r="C1000" s="233"/>
      <c r="D1000" s="234" t="s">
        <v>184</v>
      </c>
      <c r="E1000" s="235" t="s">
        <v>1</v>
      </c>
      <c r="F1000" s="236" t="s">
        <v>786</v>
      </c>
      <c r="G1000" s="233"/>
      <c r="H1000" s="237">
        <v>89.32</v>
      </c>
      <c r="I1000" s="238"/>
      <c r="J1000" s="233"/>
      <c r="K1000" s="233"/>
      <c r="L1000" s="239"/>
      <c r="M1000" s="240"/>
      <c r="N1000" s="241"/>
      <c r="O1000" s="241"/>
      <c r="P1000" s="241"/>
      <c r="Q1000" s="241"/>
      <c r="R1000" s="241"/>
      <c r="S1000" s="241"/>
      <c r="T1000" s="24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3" t="s">
        <v>184</v>
      </c>
      <c r="AU1000" s="243" t="s">
        <v>86</v>
      </c>
      <c r="AV1000" s="13" t="s">
        <v>86</v>
      </c>
      <c r="AW1000" s="13" t="s">
        <v>32</v>
      </c>
      <c r="AX1000" s="13" t="s">
        <v>76</v>
      </c>
      <c r="AY1000" s="243" t="s">
        <v>175</v>
      </c>
    </row>
    <row r="1001" s="13" customFormat="1">
      <c r="A1001" s="13"/>
      <c r="B1001" s="232"/>
      <c r="C1001" s="233"/>
      <c r="D1001" s="234" t="s">
        <v>184</v>
      </c>
      <c r="E1001" s="235" t="s">
        <v>1</v>
      </c>
      <c r="F1001" s="236" t="s">
        <v>1303</v>
      </c>
      <c r="G1001" s="233"/>
      <c r="H1001" s="237">
        <v>164</v>
      </c>
      <c r="I1001" s="238"/>
      <c r="J1001" s="233"/>
      <c r="K1001" s="233"/>
      <c r="L1001" s="239"/>
      <c r="M1001" s="240"/>
      <c r="N1001" s="241"/>
      <c r="O1001" s="241"/>
      <c r="P1001" s="241"/>
      <c r="Q1001" s="241"/>
      <c r="R1001" s="241"/>
      <c r="S1001" s="241"/>
      <c r="T1001" s="24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3" t="s">
        <v>184</v>
      </c>
      <c r="AU1001" s="243" t="s">
        <v>86</v>
      </c>
      <c r="AV1001" s="13" t="s">
        <v>86</v>
      </c>
      <c r="AW1001" s="13" t="s">
        <v>32</v>
      </c>
      <c r="AX1001" s="13" t="s">
        <v>76</v>
      </c>
      <c r="AY1001" s="243" t="s">
        <v>175</v>
      </c>
    </row>
    <row r="1002" s="15" customFormat="1">
      <c r="A1002" s="15"/>
      <c r="B1002" s="254"/>
      <c r="C1002" s="255"/>
      <c r="D1002" s="234" t="s">
        <v>184</v>
      </c>
      <c r="E1002" s="256" t="s">
        <v>1</v>
      </c>
      <c r="F1002" s="257" t="s">
        <v>201</v>
      </c>
      <c r="G1002" s="255"/>
      <c r="H1002" s="258">
        <v>323.64</v>
      </c>
      <c r="I1002" s="259"/>
      <c r="J1002" s="255"/>
      <c r="K1002" s="255"/>
      <c r="L1002" s="260"/>
      <c r="M1002" s="261"/>
      <c r="N1002" s="262"/>
      <c r="O1002" s="262"/>
      <c r="P1002" s="262"/>
      <c r="Q1002" s="262"/>
      <c r="R1002" s="262"/>
      <c r="S1002" s="262"/>
      <c r="T1002" s="263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64" t="s">
        <v>184</v>
      </c>
      <c r="AU1002" s="264" t="s">
        <v>86</v>
      </c>
      <c r="AV1002" s="15" t="s">
        <v>182</v>
      </c>
      <c r="AW1002" s="15" t="s">
        <v>32</v>
      </c>
      <c r="AX1002" s="15" t="s">
        <v>84</v>
      </c>
      <c r="AY1002" s="264" t="s">
        <v>175</v>
      </c>
    </row>
    <row r="1003" s="2" customFormat="1" ht="16.5" customHeight="1">
      <c r="A1003" s="39"/>
      <c r="B1003" s="40"/>
      <c r="C1003" s="265" t="s">
        <v>1304</v>
      </c>
      <c r="D1003" s="265" t="s">
        <v>247</v>
      </c>
      <c r="E1003" s="266" t="s">
        <v>1305</v>
      </c>
      <c r="F1003" s="267" t="s">
        <v>1306</v>
      </c>
      <c r="G1003" s="268" t="s">
        <v>234</v>
      </c>
      <c r="H1003" s="269">
        <v>0.097000000000000016</v>
      </c>
      <c r="I1003" s="270"/>
      <c r="J1003" s="271">
        <f>ROUND(I1003*H1003,2)</f>
        <v>0</v>
      </c>
      <c r="K1003" s="267" t="s">
        <v>181</v>
      </c>
      <c r="L1003" s="272"/>
      <c r="M1003" s="273" t="s">
        <v>1</v>
      </c>
      <c r="N1003" s="274" t="s">
        <v>41</v>
      </c>
      <c r="O1003" s="92"/>
      <c r="P1003" s="228">
        <f>O1003*H1003</f>
        <v>0</v>
      </c>
      <c r="Q1003" s="228">
        <v>1</v>
      </c>
      <c r="R1003" s="228">
        <f>Q1003*H1003</f>
        <v>0.097000000000000016</v>
      </c>
      <c r="S1003" s="228">
        <v>0</v>
      </c>
      <c r="T1003" s="229">
        <f>S1003*H1003</f>
        <v>0</v>
      </c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R1003" s="230" t="s">
        <v>372</v>
      </c>
      <c r="AT1003" s="230" t="s">
        <v>247</v>
      </c>
      <c r="AU1003" s="230" t="s">
        <v>86</v>
      </c>
      <c r="AY1003" s="18" t="s">
        <v>175</v>
      </c>
      <c r="BE1003" s="231">
        <f>IF(N1003="základní",J1003,0)</f>
        <v>0</v>
      </c>
      <c r="BF1003" s="231">
        <f>IF(N1003="snížená",J1003,0)</f>
        <v>0</v>
      </c>
      <c r="BG1003" s="231">
        <f>IF(N1003="zákl. přenesená",J1003,0)</f>
        <v>0</v>
      </c>
      <c r="BH1003" s="231">
        <f>IF(N1003="sníž. přenesená",J1003,0)</f>
        <v>0</v>
      </c>
      <c r="BI1003" s="231">
        <f>IF(N1003="nulová",J1003,0)</f>
        <v>0</v>
      </c>
      <c r="BJ1003" s="18" t="s">
        <v>84</v>
      </c>
      <c r="BK1003" s="231">
        <f>ROUND(I1003*H1003,2)</f>
        <v>0</v>
      </c>
      <c r="BL1003" s="18" t="s">
        <v>262</v>
      </c>
      <c r="BM1003" s="230" t="s">
        <v>1307</v>
      </c>
    </row>
    <row r="1004" s="13" customFormat="1">
      <c r="A1004" s="13"/>
      <c r="B1004" s="232"/>
      <c r="C1004" s="233"/>
      <c r="D1004" s="234" t="s">
        <v>184</v>
      </c>
      <c r="E1004" s="233"/>
      <c r="F1004" s="236" t="s">
        <v>1308</v>
      </c>
      <c r="G1004" s="233"/>
      <c r="H1004" s="237">
        <v>0.097000000000000016</v>
      </c>
      <c r="I1004" s="238"/>
      <c r="J1004" s="233"/>
      <c r="K1004" s="233"/>
      <c r="L1004" s="239"/>
      <c r="M1004" s="240"/>
      <c r="N1004" s="241"/>
      <c r="O1004" s="241"/>
      <c r="P1004" s="241"/>
      <c r="Q1004" s="241"/>
      <c r="R1004" s="241"/>
      <c r="S1004" s="241"/>
      <c r="T1004" s="24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3" t="s">
        <v>184</v>
      </c>
      <c r="AU1004" s="243" t="s">
        <v>86</v>
      </c>
      <c r="AV1004" s="13" t="s">
        <v>86</v>
      </c>
      <c r="AW1004" s="13" t="s">
        <v>4</v>
      </c>
      <c r="AX1004" s="13" t="s">
        <v>84</v>
      </c>
      <c r="AY1004" s="243" t="s">
        <v>175</v>
      </c>
    </row>
    <row r="1005" s="2" customFormat="1" ht="24.15" customHeight="1">
      <c r="A1005" s="39"/>
      <c r="B1005" s="40"/>
      <c r="C1005" s="219" t="s">
        <v>1309</v>
      </c>
      <c r="D1005" s="219" t="s">
        <v>177</v>
      </c>
      <c r="E1005" s="220" t="s">
        <v>1310</v>
      </c>
      <c r="F1005" s="221" t="s">
        <v>1311</v>
      </c>
      <c r="G1005" s="222" t="s">
        <v>180</v>
      </c>
      <c r="H1005" s="223">
        <v>323.64</v>
      </c>
      <c r="I1005" s="224"/>
      <c r="J1005" s="225">
        <f>ROUND(I1005*H1005,2)</f>
        <v>0</v>
      </c>
      <c r="K1005" s="221" t="s">
        <v>181</v>
      </c>
      <c r="L1005" s="45"/>
      <c r="M1005" s="226" t="s">
        <v>1</v>
      </c>
      <c r="N1005" s="227" t="s">
        <v>41</v>
      </c>
      <c r="O1005" s="92"/>
      <c r="P1005" s="228">
        <f>O1005*H1005</f>
        <v>0</v>
      </c>
      <c r="Q1005" s="228">
        <v>0.0004</v>
      </c>
      <c r="R1005" s="228">
        <f>Q1005*H1005</f>
        <v>0.12945599999999998</v>
      </c>
      <c r="S1005" s="228">
        <v>0</v>
      </c>
      <c r="T1005" s="229">
        <f>S1005*H1005</f>
        <v>0</v>
      </c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R1005" s="230" t="s">
        <v>262</v>
      </c>
      <c r="AT1005" s="230" t="s">
        <v>177</v>
      </c>
      <c r="AU1005" s="230" t="s">
        <v>86</v>
      </c>
      <c r="AY1005" s="18" t="s">
        <v>175</v>
      </c>
      <c r="BE1005" s="231">
        <f>IF(N1005="základní",J1005,0)</f>
        <v>0</v>
      </c>
      <c r="BF1005" s="231">
        <f>IF(N1005="snížená",J1005,0)</f>
        <v>0</v>
      </c>
      <c r="BG1005" s="231">
        <f>IF(N1005="zákl. přenesená",J1005,0)</f>
        <v>0</v>
      </c>
      <c r="BH1005" s="231">
        <f>IF(N1005="sníž. přenesená",J1005,0)</f>
        <v>0</v>
      </c>
      <c r="BI1005" s="231">
        <f>IF(N1005="nulová",J1005,0)</f>
        <v>0</v>
      </c>
      <c r="BJ1005" s="18" t="s">
        <v>84</v>
      </c>
      <c r="BK1005" s="231">
        <f>ROUND(I1005*H1005,2)</f>
        <v>0</v>
      </c>
      <c r="BL1005" s="18" t="s">
        <v>262</v>
      </c>
      <c r="BM1005" s="230" t="s">
        <v>1312</v>
      </c>
    </row>
    <row r="1006" s="14" customFormat="1">
      <c r="A1006" s="14"/>
      <c r="B1006" s="244"/>
      <c r="C1006" s="245"/>
      <c r="D1006" s="234" t="s">
        <v>184</v>
      </c>
      <c r="E1006" s="246" t="s">
        <v>1</v>
      </c>
      <c r="F1006" s="247" t="s">
        <v>256</v>
      </c>
      <c r="G1006" s="245"/>
      <c r="H1006" s="246" t="s">
        <v>1</v>
      </c>
      <c r="I1006" s="248"/>
      <c r="J1006" s="245"/>
      <c r="K1006" s="245"/>
      <c r="L1006" s="249"/>
      <c r="M1006" s="250"/>
      <c r="N1006" s="251"/>
      <c r="O1006" s="251"/>
      <c r="P1006" s="251"/>
      <c r="Q1006" s="251"/>
      <c r="R1006" s="251"/>
      <c r="S1006" s="251"/>
      <c r="T1006" s="252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3" t="s">
        <v>184</v>
      </c>
      <c r="AU1006" s="253" t="s">
        <v>86</v>
      </c>
      <c r="AV1006" s="14" t="s">
        <v>84</v>
      </c>
      <c r="AW1006" s="14" t="s">
        <v>32</v>
      </c>
      <c r="AX1006" s="14" t="s">
        <v>76</v>
      </c>
      <c r="AY1006" s="253" t="s">
        <v>175</v>
      </c>
    </row>
    <row r="1007" s="13" customFormat="1">
      <c r="A1007" s="13"/>
      <c r="B1007" s="232"/>
      <c r="C1007" s="233"/>
      <c r="D1007" s="234" t="s">
        <v>184</v>
      </c>
      <c r="E1007" s="235" t="s">
        <v>1</v>
      </c>
      <c r="F1007" s="236" t="s">
        <v>1302</v>
      </c>
      <c r="G1007" s="233"/>
      <c r="H1007" s="237">
        <v>44.64</v>
      </c>
      <c r="I1007" s="238"/>
      <c r="J1007" s="233"/>
      <c r="K1007" s="233"/>
      <c r="L1007" s="239"/>
      <c r="M1007" s="240"/>
      <c r="N1007" s="241"/>
      <c r="O1007" s="241"/>
      <c r="P1007" s="241"/>
      <c r="Q1007" s="241"/>
      <c r="R1007" s="241"/>
      <c r="S1007" s="241"/>
      <c r="T1007" s="24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3" t="s">
        <v>184</v>
      </c>
      <c r="AU1007" s="243" t="s">
        <v>86</v>
      </c>
      <c r="AV1007" s="13" t="s">
        <v>86</v>
      </c>
      <c r="AW1007" s="13" t="s">
        <v>32</v>
      </c>
      <c r="AX1007" s="13" t="s">
        <v>76</v>
      </c>
      <c r="AY1007" s="243" t="s">
        <v>175</v>
      </c>
    </row>
    <row r="1008" s="13" customFormat="1">
      <c r="A1008" s="13"/>
      <c r="B1008" s="232"/>
      <c r="C1008" s="233"/>
      <c r="D1008" s="234" t="s">
        <v>184</v>
      </c>
      <c r="E1008" s="235" t="s">
        <v>1</v>
      </c>
      <c r="F1008" s="236" t="s">
        <v>788</v>
      </c>
      <c r="G1008" s="233"/>
      <c r="H1008" s="237">
        <v>5.24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184</v>
      </c>
      <c r="AU1008" s="243" t="s">
        <v>86</v>
      </c>
      <c r="AV1008" s="13" t="s">
        <v>86</v>
      </c>
      <c r="AW1008" s="13" t="s">
        <v>32</v>
      </c>
      <c r="AX1008" s="13" t="s">
        <v>76</v>
      </c>
      <c r="AY1008" s="243" t="s">
        <v>175</v>
      </c>
    </row>
    <row r="1009" s="13" customFormat="1">
      <c r="A1009" s="13"/>
      <c r="B1009" s="232"/>
      <c r="C1009" s="233"/>
      <c r="D1009" s="234" t="s">
        <v>184</v>
      </c>
      <c r="E1009" s="235" t="s">
        <v>1</v>
      </c>
      <c r="F1009" s="236" t="s">
        <v>789</v>
      </c>
      <c r="G1009" s="233"/>
      <c r="H1009" s="237">
        <v>20.44</v>
      </c>
      <c r="I1009" s="238"/>
      <c r="J1009" s="233"/>
      <c r="K1009" s="233"/>
      <c r="L1009" s="239"/>
      <c r="M1009" s="240"/>
      <c r="N1009" s="241"/>
      <c r="O1009" s="241"/>
      <c r="P1009" s="241"/>
      <c r="Q1009" s="241"/>
      <c r="R1009" s="241"/>
      <c r="S1009" s="241"/>
      <c r="T1009" s="24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3" t="s">
        <v>184</v>
      </c>
      <c r="AU1009" s="243" t="s">
        <v>86</v>
      </c>
      <c r="AV1009" s="13" t="s">
        <v>86</v>
      </c>
      <c r="AW1009" s="13" t="s">
        <v>32</v>
      </c>
      <c r="AX1009" s="13" t="s">
        <v>76</v>
      </c>
      <c r="AY1009" s="243" t="s">
        <v>175</v>
      </c>
    </row>
    <row r="1010" s="13" customFormat="1">
      <c r="A1010" s="13"/>
      <c r="B1010" s="232"/>
      <c r="C1010" s="233"/>
      <c r="D1010" s="234" t="s">
        <v>184</v>
      </c>
      <c r="E1010" s="235" t="s">
        <v>1</v>
      </c>
      <c r="F1010" s="236" t="s">
        <v>786</v>
      </c>
      <c r="G1010" s="233"/>
      <c r="H1010" s="237">
        <v>89.32</v>
      </c>
      <c r="I1010" s="238"/>
      <c r="J1010" s="233"/>
      <c r="K1010" s="233"/>
      <c r="L1010" s="239"/>
      <c r="M1010" s="240"/>
      <c r="N1010" s="241"/>
      <c r="O1010" s="241"/>
      <c r="P1010" s="241"/>
      <c r="Q1010" s="241"/>
      <c r="R1010" s="241"/>
      <c r="S1010" s="241"/>
      <c r="T1010" s="24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3" t="s">
        <v>184</v>
      </c>
      <c r="AU1010" s="243" t="s">
        <v>86</v>
      </c>
      <c r="AV1010" s="13" t="s">
        <v>86</v>
      </c>
      <c r="AW1010" s="13" t="s">
        <v>32</v>
      </c>
      <c r="AX1010" s="13" t="s">
        <v>76</v>
      </c>
      <c r="AY1010" s="243" t="s">
        <v>175</v>
      </c>
    </row>
    <row r="1011" s="13" customFormat="1">
      <c r="A1011" s="13"/>
      <c r="B1011" s="232"/>
      <c r="C1011" s="233"/>
      <c r="D1011" s="234" t="s">
        <v>184</v>
      </c>
      <c r="E1011" s="235" t="s">
        <v>1</v>
      </c>
      <c r="F1011" s="236" t="s">
        <v>1303</v>
      </c>
      <c r="G1011" s="233"/>
      <c r="H1011" s="237">
        <v>164</v>
      </c>
      <c r="I1011" s="238"/>
      <c r="J1011" s="233"/>
      <c r="K1011" s="233"/>
      <c r="L1011" s="239"/>
      <c r="M1011" s="240"/>
      <c r="N1011" s="241"/>
      <c r="O1011" s="241"/>
      <c r="P1011" s="241"/>
      <c r="Q1011" s="241"/>
      <c r="R1011" s="241"/>
      <c r="S1011" s="241"/>
      <c r="T1011" s="24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3" t="s">
        <v>184</v>
      </c>
      <c r="AU1011" s="243" t="s">
        <v>86</v>
      </c>
      <c r="AV1011" s="13" t="s">
        <v>86</v>
      </c>
      <c r="AW1011" s="13" t="s">
        <v>32</v>
      </c>
      <c r="AX1011" s="13" t="s">
        <v>76</v>
      </c>
      <c r="AY1011" s="243" t="s">
        <v>175</v>
      </c>
    </row>
    <row r="1012" s="15" customFormat="1">
      <c r="A1012" s="15"/>
      <c r="B1012" s="254"/>
      <c r="C1012" s="255"/>
      <c r="D1012" s="234" t="s">
        <v>184</v>
      </c>
      <c r="E1012" s="256" t="s">
        <v>1</v>
      </c>
      <c r="F1012" s="257" t="s">
        <v>201</v>
      </c>
      <c r="G1012" s="255"/>
      <c r="H1012" s="258">
        <v>323.64</v>
      </c>
      <c r="I1012" s="259"/>
      <c r="J1012" s="255"/>
      <c r="K1012" s="255"/>
      <c r="L1012" s="260"/>
      <c r="M1012" s="261"/>
      <c r="N1012" s="262"/>
      <c r="O1012" s="262"/>
      <c r="P1012" s="262"/>
      <c r="Q1012" s="262"/>
      <c r="R1012" s="262"/>
      <c r="S1012" s="262"/>
      <c r="T1012" s="263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64" t="s">
        <v>184</v>
      </c>
      <c r="AU1012" s="264" t="s">
        <v>86</v>
      </c>
      <c r="AV1012" s="15" t="s">
        <v>182</v>
      </c>
      <c r="AW1012" s="15" t="s">
        <v>32</v>
      </c>
      <c r="AX1012" s="15" t="s">
        <v>84</v>
      </c>
      <c r="AY1012" s="264" t="s">
        <v>175</v>
      </c>
    </row>
    <row r="1013" s="2" customFormat="1" ht="49.05" customHeight="1">
      <c r="A1013" s="39"/>
      <c r="B1013" s="40"/>
      <c r="C1013" s="265" t="s">
        <v>1313</v>
      </c>
      <c r="D1013" s="265" t="s">
        <v>247</v>
      </c>
      <c r="E1013" s="266" t="s">
        <v>1314</v>
      </c>
      <c r="F1013" s="267" t="s">
        <v>1315</v>
      </c>
      <c r="G1013" s="268" t="s">
        <v>180</v>
      </c>
      <c r="H1013" s="269">
        <v>377.202</v>
      </c>
      <c r="I1013" s="270"/>
      <c r="J1013" s="271">
        <f>ROUND(I1013*H1013,2)</f>
        <v>0</v>
      </c>
      <c r="K1013" s="267" t="s">
        <v>181</v>
      </c>
      <c r="L1013" s="272"/>
      <c r="M1013" s="273" t="s">
        <v>1</v>
      </c>
      <c r="N1013" s="274" t="s">
        <v>41</v>
      </c>
      <c r="O1013" s="92"/>
      <c r="P1013" s="228">
        <f>O1013*H1013</f>
        <v>0</v>
      </c>
      <c r="Q1013" s="228">
        <v>0.0054</v>
      </c>
      <c r="R1013" s="228">
        <f>Q1013*H1013</f>
        <v>2.0368908</v>
      </c>
      <c r="S1013" s="228">
        <v>0</v>
      </c>
      <c r="T1013" s="229">
        <f>S1013*H1013</f>
        <v>0</v>
      </c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R1013" s="230" t="s">
        <v>372</v>
      </c>
      <c r="AT1013" s="230" t="s">
        <v>247</v>
      </c>
      <c r="AU1013" s="230" t="s">
        <v>86</v>
      </c>
      <c r="AY1013" s="18" t="s">
        <v>175</v>
      </c>
      <c r="BE1013" s="231">
        <f>IF(N1013="základní",J1013,0)</f>
        <v>0</v>
      </c>
      <c r="BF1013" s="231">
        <f>IF(N1013="snížená",J1013,0)</f>
        <v>0</v>
      </c>
      <c r="BG1013" s="231">
        <f>IF(N1013="zákl. přenesená",J1013,0)</f>
        <v>0</v>
      </c>
      <c r="BH1013" s="231">
        <f>IF(N1013="sníž. přenesená",J1013,0)</f>
        <v>0</v>
      </c>
      <c r="BI1013" s="231">
        <f>IF(N1013="nulová",J1013,0)</f>
        <v>0</v>
      </c>
      <c r="BJ1013" s="18" t="s">
        <v>84</v>
      </c>
      <c r="BK1013" s="231">
        <f>ROUND(I1013*H1013,2)</f>
        <v>0</v>
      </c>
      <c r="BL1013" s="18" t="s">
        <v>262</v>
      </c>
      <c r="BM1013" s="230" t="s">
        <v>1316</v>
      </c>
    </row>
    <row r="1014" s="13" customFormat="1">
      <c r="A1014" s="13"/>
      <c r="B1014" s="232"/>
      <c r="C1014" s="233"/>
      <c r="D1014" s="234" t="s">
        <v>184</v>
      </c>
      <c r="E1014" s="233"/>
      <c r="F1014" s="236" t="s">
        <v>1317</v>
      </c>
      <c r="G1014" s="233"/>
      <c r="H1014" s="237">
        <v>377.202</v>
      </c>
      <c r="I1014" s="238"/>
      <c r="J1014" s="233"/>
      <c r="K1014" s="233"/>
      <c r="L1014" s="239"/>
      <c r="M1014" s="240"/>
      <c r="N1014" s="241"/>
      <c r="O1014" s="241"/>
      <c r="P1014" s="241"/>
      <c r="Q1014" s="241"/>
      <c r="R1014" s="241"/>
      <c r="S1014" s="241"/>
      <c r="T1014" s="24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3" t="s">
        <v>184</v>
      </c>
      <c r="AU1014" s="243" t="s">
        <v>86</v>
      </c>
      <c r="AV1014" s="13" t="s">
        <v>86</v>
      </c>
      <c r="AW1014" s="13" t="s">
        <v>4</v>
      </c>
      <c r="AX1014" s="13" t="s">
        <v>84</v>
      </c>
      <c r="AY1014" s="243" t="s">
        <v>175</v>
      </c>
    </row>
    <row r="1015" s="2" customFormat="1" ht="33" customHeight="1">
      <c r="A1015" s="39"/>
      <c r="B1015" s="40"/>
      <c r="C1015" s="219" t="s">
        <v>1318</v>
      </c>
      <c r="D1015" s="219" t="s">
        <v>177</v>
      </c>
      <c r="E1015" s="220" t="s">
        <v>1319</v>
      </c>
      <c r="F1015" s="221" t="s">
        <v>1320</v>
      </c>
      <c r="G1015" s="222" t="s">
        <v>180</v>
      </c>
      <c r="H1015" s="223">
        <v>205.51</v>
      </c>
      <c r="I1015" s="224"/>
      <c r="J1015" s="225">
        <f>ROUND(I1015*H1015,2)</f>
        <v>0</v>
      </c>
      <c r="K1015" s="221" t="s">
        <v>181</v>
      </c>
      <c r="L1015" s="45"/>
      <c r="M1015" s="226" t="s">
        <v>1</v>
      </c>
      <c r="N1015" s="227" t="s">
        <v>41</v>
      </c>
      <c r="O1015" s="92"/>
      <c r="P1015" s="228">
        <f>O1015*H1015</f>
        <v>0</v>
      </c>
      <c r="Q1015" s="228">
        <v>0</v>
      </c>
      <c r="R1015" s="228">
        <f>Q1015*H1015</f>
        <v>0</v>
      </c>
      <c r="S1015" s="228">
        <v>0.0055</v>
      </c>
      <c r="T1015" s="229">
        <f>S1015*H1015</f>
        <v>1.1303049999999998</v>
      </c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R1015" s="230" t="s">
        <v>262</v>
      </c>
      <c r="AT1015" s="230" t="s">
        <v>177</v>
      </c>
      <c r="AU1015" s="230" t="s">
        <v>86</v>
      </c>
      <c r="AY1015" s="18" t="s">
        <v>175</v>
      </c>
      <c r="BE1015" s="231">
        <f>IF(N1015="základní",J1015,0)</f>
        <v>0</v>
      </c>
      <c r="BF1015" s="231">
        <f>IF(N1015="snížená",J1015,0)</f>
        <v>0</v>
      </c>
      <c r="BG1015" s="231">
        <f>IF(N1015="zákl. přenesená",J1015,0)</f>
        <v>0</v>
      </c>
      <c r="BH1015" s="231">
        <f>IF(N1015="sníž. přenesená",J1015,0)</f>
        <v>0</v>
      </c>
      <c r="BI1015" s="231">
        <f>IF(N1015="nulová",J1015,0)</f>
        <v>0</v>
      </c>
      <c r="BJ1015" s="18" t="s">
        <v>84</v>
      </c>
      <c r="BK1015" s="231">
        <f>ROUND(I1015*H1015,2)</f>
        <v>0</v>
      </c>
      <c r="BL1015" s="18" t="s">
        <v>262</v>
      </c>
      <c r="BM1015" s="230" t="s">
        <v>1321</v>
      </c>
    </row>
    <row r="1016" s="14" customFormat="1">
      <c r="A1016" s="14"/>
      <c r="B1016" s="244"/>
      <c r="C1016" s="245"/>
      <c r="D1016" s="234" t="s">
        <v>184</v>
      </c>
      <c r="E1016" s="246" t="s">
        <v>1</v>
      </c>
      <c r="F1016" s="247" t="s">
        <v>983</v>
      </c>
      <c r="G1016" s="245"/>
      <c r="H1016" s="246" t="s">
        <v>1</v>
      </c>
      <c r="I1016" s="248"/>
      <c r="J1016" s="245"/>
      <c r="K1016" s="245"/>
      <c r="L1016" s="249"/>
      <c r="M1016" s="250"/>
      <c r="N1016" s="251"/>
      <c r="O1016" s="251"/>
      <c r="P1016" s="251"/>
      <c r="Q1016" s="251"/>
      <c r="R1016" s="251"/>
      <c r="S1016" s="251"/>
      <c r="T1016" s="252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3" t="s">
        <v>184</v>
      </c>
      <c r="AU1016" s="253" t="s">
        <v>86</v>
      </c>
      <c r="AV1016" s="14" t="s">
        <v>84</v>
      </c>
      <c r="AW1016" s="14" t="s">
        <v>32</v>
      </c>
      <c r="AX1016" s="14" t="s">
        <v>76</v>
      </c>
      <c r="AY1016" s="253" t="s">
        <v>175</v>
      </c>
    </row>
    <row r="1017" s="13" customFormat="1">
      <c r="A1017" s="13"/>
      <c r="B1017" s="232"/>
      <c r="C1017" s="233"/>
      <c r="D1017" s="234" t="s">
        <v>184</v>
      </c>
      <c r="E1017" s="235" t="s">
        <v>1</v>
      </c>
      <c r="F1017" s="236" t="s">
        <v>1322</v>
      </c>
      <c r="G1017" s="233"/>
      <c r="H1017" s="237">
        <v>205.51</v>
      </c>
      <c r="I1017" s="238"/>
      <c r="J1017" s="233"/>
      <c r="K1017" s="233"/>
      <c r="L1017" s="239"/>
      <c r="M1017" s="240"/>
      <c r="N1017" s="241"/>
      <c r="O1017" s="241"/>
      <c r="P1017" s="241"/>
      <c r="Q1017" s="241"/>
      <c r="R1017" s="241"/>
      <c r="S1017" s="241"/>
      <c r="T1017" s="24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3" t="s">
        <v>184</v>
      </c>
      <c r="AU1017" s="243" t="s">
        <v>86</v>
      </c>
      <c r="AV1017" s="13" t="s">
        <v>86</v>
      </c>
      <c r="AW1017" s="13" t="s">
        <v>32</v>
      </c>
      <c r="AX1017" s="13" t="s">
        <v>84</v>
      </c>
      <c r="AY1017" s="243" t="s">
        <v>175</v>
      </c>
    </row>
    <row r="1018" s="2" customFormat="1" ht="24.15" customHeight="1">
      <c r="A1018" s="39"/>
      <c r="B1018" s="40"/>
      <c r="C1018" s="219" t="s">
        <v>1323</v>
      </c>
      <c r="D1018" s="219" t="s">
        <v>177</v>
      </c>
      <c r="E1018" s="220" t="s">
        <v>1324</v>
      </c>
      <c r="F1018" s="221" t="s">
        <v>1325</v>
      </c>
      <c r="G1018" s="222" t="s">
        <v>180</v>
      </c>
      <c r="H1018" s="223">
        <v>145</v>
      </c>
      <c r="I1018" s="224"/>
      <c r="J1018" s="225">
        <f>ROUND(I1018*H1018,2)</f>
        <v>0</v>
      </c>
      <c r="K1018" s="221" t="s">
        <v>181</v>
      </c>
      <c r="L1018" s="45"/>
      <c r="M1018" s="226" t="s">
        <v>1</v>
      </c>
      <c r="N1018" s="227" t="s">
        <v>41</v>
      </c>
      <c r="O1018" s="92"/>
      <c r="P1018" s="228">
        <f>O1018*H1018</f>
        <v>0</v>
      </c>
      <c r="Q1018" s="228">
        <v>0.0004</v>
      </c>
      <c r="R1018" s="228">
        <f>Q1018*H1018</f>
        <v>0.058000000000000008</v>
      </c>
      <c r="S1018" s="228">
        <v>0</v>
      </c>
      <c r="T1018" s="229">
        <f>S1018*H1018</f>
        <v>0</v>
      </c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R1018" s="230" t="s">
        <v>262</v>
      </c>
      <c r="AT1018" s="230" t="s">
        <v>177</v>
      </c>
      <c r="AU1018" s="230" t="s">
        <v>86</v>
      </c>
      <c r="AY1018" s="18" t="s">
        <v>175</v>
      </c>
      <c r="BE1018" s="231">
        <f>IF(N1018="základní",J1018,0)</f>
        <v>0</v>
      </c>
      <c r="BF1018" s="231">
        <f>IF(N1018="snížená",J1018,0)</f>
        <v>0</v>
      </c>
      <c r="BG1018" s="231">
        <f>IF(N1018="zákl. přenesená",J1018,0)</f>
        <v>0</v>
      </c>
      <c r="BH1018" s="231">
        <f>IF(N1018="sníž. přenesená",J1018,0)</f>
        <v>0</v>
      </c>
      <c r="BI1018" s="231">
        <f>IF(N1018="nulová",J1018,0)</f>
        <v>0</v>
      </c>
      <c r="BJ1018" s="18" t="s">
        <v>84</v>
      </c>
      <c r="BK1018" s="231">
        <f>ROUND(I1018*H1018,2)</f>
        <v>0</v>
      </c>
      <c r="BL1018" s="18" t="s">
        <v>262</v>
      </c>
      <c r="BM1018" s="230" t="s">
        <v>1326</v>
      </c>
    </row>
    <row r="1019" s="13" customFormat="1">
      <c r="A1019" s="13"/>
      <c r="B1019" s="232"/>
      <c r="C1019" s="233"/>
      <c r="D1019" s="234" t="s">
        <v>184</v>
      </c>
      <c r="E1019" s="235" t="s">
        <v>1</v>
      </c>
      <c r="F1019" s="236" t="s">
        <v>1327</v>
      </c>
      <c r="G1019" s="233"/>
      <c r="H1019" s="237">
        <v>145</v>
      </c>
      <c r="I1019" s="238"/>
      <c r="J1019" s="233"/>
      <c r="K1019" s="233"/>
      <c r="L1019" s="239"/>
      <c r="M1019" s="240"/>
      <c r="N1019" s="241"/>
      <c r="O1019" s="241"/>
      <c r="P1019" s="241"/>
      <c r="Q1019" s="241"/>
      <c r="R1019" s="241"/>
      <c r="S1019" s="241"/>
      <c r="T1019" s="24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3" t="s">
        <v>184</v>
      </c>
      <c r="AU1019" s="243" t="s">
        <v>86</v>
      </c>
      <c r="AV1019" s="13" t="s">
        <v>86</v>
      </c>
      <c r="AW1019" s="13" t="s">
        <v>32</v>
      </c>
      <c r="AX1019" s="13" t="s">
        <v>84</v>
      </c>
      <c r="AY1019" s="243" t="s">
        <v>175</v>
      </c>
    </row>
    <row r="1020" s="2" customFormat="1" ht="24.15" customHeight="1">
      <c r="A1020" s="39"/>
      <c r="B1020" s="40"/>
      <c r="C1020" s="219" t="s">
        <v>1328</v>
      </c>
      <c r="D1020" s="219" t="s">
        <v>177</v>
      </c>
      <c r="E1020" s="220" t="s">
        <v>1329</v>
      </c>
      <c r="F1020" s="221" t="s">
        <v>1330</v>
      </c>
      <c r="G1020" s="222" t="s">
        <v>437</v>
      </c>
      <c r="H1020" s="223">
        <v>58</v>
      </c>
      <c r="I1020" s="224"/>
      <c r="J1020" s="225">
        <f>ROUND(I1020*H1020,2)</f>
        <v>0</v>
      </c>
      <c r="K1020" s="221" t="s">
        <v>181</v>
      </c>
      <c r="L1020" s="45"/>
      <c r="M1020" s="226" t="s">
        <v>1</v>
      </c>
      <c r="N1020" s="227" t="s">
        <v>41</v>
      </c>
      <c r="O1020" s="92"/>
      <c r="P1020" s="228">
        <f>O1020*H1020</f>
        <v>0</v>
      </c>
      <c r="Q1020" s="228">
        <v>0.00016</v>
      </c>
      <c r="R1020" s="228">
        <f>Q1020*H1020</f>
        <v>0.00928</v>
      </c>
      <c r="S1020" s="228">
        <v>0</v>
      </c>
      <c r="T1020" s="229">
        <f>S1020*H1020</f>
        <v>0</v>
      </c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R1020" s="230" t="s">
        <v>262</v>
      </c>
      <c r="AT1020" s="230" t="s">
        <v>177</v>
      </c>
      <c r="AU1020" s="230" t="s">
        <v>86</v>
      </c>
      <c r="AY1020" s="18" t="s">
        <v>175</v>
      </c>
      <c r="BE1020" s="231">
        <f>IF(N1020="základní",J1020,0)</f>
        <v>0</v>
      </c>
      <c r="BF1020" s="231">
        <f>IF(N1020="snížená",J1020,0)</f>
        <v>0</v>
      </c>
      <c r="BG1020" s="231">
        <f>IF(N1020="zákl. přenesená",J1020,0)</f>
        <v>0</v>
      </c>
      <c r="BH1020" s="231">
        <f>IF(N1020="sníž. přenesená",J1020,0)</f>
        <v>0</v>
      </c>
      <c r="BI1020" s="231">
        <f>IF(N1020="nulová",J1020,0)</f>
        <v>0</v>
      </c>
      <c r="BJ1020" s="18" t="s">
        <v>84</v>
      </c>
      <c r="BK1020" s="231">
        <f>ROUND(I1020*H1020,2)</f>
        <v>0</v>
      </c>
      <c r="BL1020" s="18" t="s">
        <v>262</v>
      </c>
      <c r="BM1020" s="230" t="s">
        <v>1331</v>
      </c>
    </row>
    <row r="1021" s="13" customFormat="1">
      <c r="A1021" s="13"/>
      <c r="B1021" s="232"/>
      <c r="C1021" s="233"/>
      <c r="D1021" s="234" t="s">
        <v>184</v>
      </c>
      <c r="E1021" s="235" t="s">
        <v>1</v>
      </c>
      <c r="F1021" s="236" t="s">
        <v>1332</v>
      </c>
      <c r="G1021" s="233"/>
      <c r="H1021" s="237">
        <v>58</v>
      </c>
      <c r="I1021" s="238"/>
      <c r="J1021" s="233"/>
      <c r="K1021" s="233"/>
      <c r="L1021" s="239"/>
      <c r="M1021" s="240"/>
      <c r="N1021" s="241"/>
      <c r="O1021" s="241"/>
      <c r="P1021" s="241"/>
      <c r="Q1021" s="241"/>
      <c r="R1021" s="241"/>
      <c r="S1021" s="241"/>
      <c r="T1021" s="242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3" t="s">
        <v>184</v>
      </c>
      <c r="AU1021" s="243" t="s">
        <v>86</v>
      </c>
      <c r="AV1021" s="13" t="s">
        <v>86</v>
      </c>
      <c r="AW1021" s="13" t="s">
        <v>32</v>
      </c>
      <c r="AX1021" s="13" t="s">
        <v>84</v>
      </c>
      <c r="AY1021" s="243" t="s">
        <v>175</v>
      </c>
    </row>
    <row r="1022" s="2" customFormat="1" ht="33" customHeight="1">
      <c r="A1022" s="39"/>
      <c r="B1022" s="40"/>
      <c r="C1022" s="219" t="s">
        <v>1333</v>
      </c>
      <c r="D1022" s="219" t="s">
        <v>177</v>
      </c>
      <c r="E1022" s="220" t="s">
        <v>1334</v>
      </c>
      <c r="F1022" s="221" t="s">
        <v>1335</v>
      </c>
      <c r="G1022" s="222" t="s">
        <v>1336</v>
      </c>
      <c r="H1022" s="291"/>
      <c r="I1022" s="224"/>
      <c r="J1022" s="225">
        <f>ROUND(I1022*H1022,2)</f>
        <v>0</v>
      </c>
      <c r="K1022" s="221" t="s">
        <v>181</v>
      </c>
      <c r="L1022" s="45"/>
      <c r="M1022" s="226" t="s">
        <v>1</v>
      </c>
      <c r="N1022" s="227" t="s">
        <v>41</v>
      </c>
      <c r="O1022" s="92"/>
      <c r="P1022" s="228">
        <f>O1022*H1022</f>
        <v>0</v>
      </c>
      <c r="Q1022" s="228">
        <v>0</v>
      </c>
      <c r="R1022" s="228">
        <f>Q1022*H1022</f>
        <v>0</v>
      </c>
      <c r="S1022" s="228">
        <v>0</v>
      </c>
      <c r="T1022" s="229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30" t="s">
        <v>262</v>
      </c>
      <c r="AT1022" s="230" t="s">
        <v>177</v>
      </c>
      <c r="AU1022" s="230" t="s">
        <v>86</v>
      </c>
      <c r="AY1022" s="18" t="s">
        <v>175</v>
      </c>
      <c r="BE1022" s="231">
        <f>IF(N1022="základní",J1022,0)</f>
        <v>0</v>
      </c>
      <c r="BF1022" s="231">
        <f>IF(N1022="snížená",J1022,0)</f>
        <v>0</v>
      </c>
      <c r="BG1022" s="231">
        <f>IF(N1022="zákl. přenesená",J1022,0)</f>
        <v>0</v>
      </c>
      <c r="BH1022" s="231">
        <f>IF(N1022="sníž. přenesená",J1022,0)</f>
        <v>0</v>
      </c>
      <c r="BI1022" s="231">
        <f>IF(N1022="nulová",J1022,0)</f>
        <v>0</v>
      </c>
      <c r="BJ1022" s="18" t="s">
        <v>84</v>
      </c>
      <c r="BK1022" s="231">
        <f>ROUND(I1022*H1022,2)</f>
        <v>0</v>
      </c>
      <c r="BL1022" s="18" t="s">
        <v>262</v>
      </c>
      <c r="BM1022" s="230" t="s">
        <v>1337</v>
      </c>
    </row>
    <row r="1023" s="2" customFormat="1" ht="24.15" customHeight="1">
      <c r="A1023" s="39"/>
      <c r="B1023" s="40"/>
      <c r="C1023" s="219" t="s">
        <v>1338</v>
      </c>
      <c r="D1023" s="219" t="s">
        <v>177</v>
      </c>
      <c r="E1023" s="220" t="s">
        <v>1339</v>
      </c>
      <c r="F1023" s="221" t="s">
        <v>1340</v>
      </c>
      <c r="G1023" s="222" t="s">
        <v>180</v>
      </c>
      <c r="H1023" s="223">
        <v>116</v>
      </c>
      <c r="I1023" s="224"/>
      <c r="J1023" s="225">
        <f>ROUND(I1023*H1023,2)</f>
        <v>0</v>
      </c>
      <c r="K1023" s="221" t="s">
        <v>1</v>
      </c>
      <c r="L1023" s="45"/>
      <c r="M1023" s="226" t="s">
        <v>1</v>
      </c>
      <c r="N1023" s="227" t="s">
        <v>41</v>
      </c>
      <c r="O1023" s="92"/>
      <c r="P1023" s="228">
        <f>O1023*H1023</f>
        <v>0</v>
      </c>
      <c r="Q1023" s="228">
        <v>0</v>
      </c>
      <c r="R1023" s="228">
        <f>Q1023*H1023</f>
        <v>0</v>
      </c>
      <c r="S1023" s="228">
        <v>0</v>
      </c>
      <c r="T1023" s="229">
        <f>S1023*H1023</f>
        <v>0</v>
      </c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R1023" s="230" t="s">
        <v>262</v>
      </c>
      <c r="AT1023" s="230" t="s">
        <v>177</v>
      </c>
      <c r="AU1023" s="230" t="s">
        <v>86</v>
      </c>
      <c r="AY1023" s="18" t="s">
        <v>175</v>
      </c>
      <c r="BE1023" s="231">
        <f>IF(N1023="základní",J1023,0)</f>
        <v>0</v>
      </c>
      <c r="BF1023" s="231">
        <f>IF(N1023="snížená",J1023,0)</f>
        <v>0</v>
      </c>
      <c r="BG1023" s="231">
        <f>IF(N1023="zákl. přenesená",J1023,0)</f>
        <v>0</v>
      </c>
      <c r="BH1023" s="231">
        <f>IF(N1023="sníž. přenesená",J1023,0)</f>
        <v>0</v>
      </c>
      <c r="BI1023" s="231">
        <f>IF(N1023="nulová",J1023,0)</f>
        <v>0</v>
      </c>
      <c r="BJ1023" s="18" t="s">
        <v>84</v>
      </c>
      <c r="BK1023" s="231">
        <f>ROUND(I1023*H1023,2)</f>
        <v>0</v>
      </c>
      <c r="BL1023" s="18" t="s">
        <v>262</v>
      </c>
      <c r="BM1023" s="230" t="s">
        <v>1341</v>
      </c>
    </row>
    <row r="1024" s="2" customFormat="1">
      <c r="A1024" s="39"/>
      <c r="B1024" s="40"/>
      <c r="C1024" s="41"/>
      <c r="D1024" s="234" t="s">
        <v>266</v>
      </c>
      <c r="E1024" s="41"/>
      <c r="F1024" s="275" t="s">
        <v>1342</v>
      </c>
      <c r="G1024" s="41"/>
      <c r="H1024" s="41"/>
      <c r="I1024" s="276"/>
      <c r="J1024" s="41"/>
      <c r="K1024" s="41"/>
      <c r="L1024" s="45"/>
      <c r="M1024" s="277"/>
      <c r="N1024" s="278"/>
      <c r="O1024" s="92"/>
      <c r="P1024" s="92"/>
      <c r="Q1024" s="92"/>
      <c r="R1024" s="92"/>
      <c r="S1024" s="92"/>
      <c r="T1024" s="93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T1024" s="18" t="s">
        <v>266</v>
      </c>
      <c r="AU1024" s="18" t="s">
        <v>86</v>
      </c>
    </row>
    <row r="1025" s="13" customFormat="1">
      <c r="A1025" s="13"/>
      <c r="B1025" s="232"/>
      <c r="C1025" s="233"/>
      <c r="D1025" s="234" t="s">
        <v>184</v>
      </c>
      <c r="E1025" s="235" t="s">
        <v>1</v>
      </c>
      <c r="F1025" s="236" t="s">
        <v>696</v>
      </c>
      <c r="G1025" s="233"/>
      <c r="H1025" s="237">
        <v>116</v>
      </c>
      <c r="I1025" s="238"/>
      <c r="J1025" s="233"/>
      <c r="K1025" s="233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184</v>
      </c>
      <c r="AU1025" s="243" t="s">
        <v>86</v>
      </c>
      <c r="AV1025" s="13" t="s">
        <v>86</v>
      </c>
      <c r="AW1025" s="13" t="s">
        <v>32</v>
      </c>
      <c r="AX1025" s="13" t="s">
        <v>84</v>
      </c>
      <c r="AY1025" s="243" t="s">
        <v>175</v>
      </c>
    </row>
    <row r="1026" s="2" customFormat="1" ht="16.5" customHeight="1">
      <c r="A1026" s="39"/>
      <c r="B1026" s="40"/>
      <c r="C1026" s="219" t="s">
        <v>1343</v>
      </c>
      <c r="D1026" s="219" t="s">
        <v>177</v>
      </c>
      <c r="E1026" s="220" t="s">
        <v>1344</v>
      </c>
      <c r="F1026" s="221" t="s">
        <v>1345</v>
      </c>
      <c r="G1026" s="222" t="s">
        <v>342</v>
      </c>
      <c r="H1026" s="223">
        <v>1</v>
      </c>
      <c r="I1026" s="224"/>
      <c r="J1026" s="225">
        <f>ROUND(I1026*H1026,2)</f>
        <v>0</v>
      </c>
      <c r="K1026" s="221" t="s">
        <v>1</v>
      </c>
      <c r="L1026" s="45"/>
      <c r="M1026" s="226" t="s">
        <v>1</v>
      </c>
      <c r="N1026" s="227" t="s">
        <v>41</v>
      </c>
      <c r="O1026" s="92"/>
      <c r="P1026" s="228">
        <f>O1026*H1026</f>
        <v>0</v>
      </c>
      <c r="Q1026" s="228">
        <v>0</v>
      </c>
      <c r="R1026" s="228">
        <f>Q1026*H1026</f>
        <v>0</v>
      </c>
      <c r="S1026" s="228">
        <v>0</v>
      </c>
      <c r="T1026" s="229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30" t="s">
        <v>262</v>
      </c>
      <c r="AT1026" s="230" t="s">
        <v>177</v>
      </c>
      <c r="AU1026" s="230" t="s">
        <v>86</v>
      </c>
      <c r="AY1026" s="18" t="s">
        <v>175</v>
      </c>
      <c r="BE1026" s="231">
        <f>IF(N1026="základní",J1026,0)</f>
        <v>0</v>
      </c>
      <c r="BF1026" s="231">
        <f>IF(N1026="snížená",J1026,0)</f>
        <v>0</v>
      </c>
      <c r="BG1026" s="231">
        <f>IF(N1026="zákl. přenesená",J1026,0)</f>
        <v>0</v>
      </c>
      <c r="BH1026" s="231">
        <f>IF(N1026="sníž. přenesená",J1026,0)</f>
        <v>0</v>
      </c>
      <c r="BI1026" s="231">
        <f>IF(N1026="nulová",J1026,0)</f>
        <v>0</v>
      </c>
      <c r="BJ1026" s="18" t="s">
        <v>84</v>
      </c>
      <c r="BK1026" s="231">
        <f>ROUND(I1026*H1026,2)</f>
        <v>0</v>
      </c>
      <c r="BL1026" s="18" t="s">
        <v>262</v>
      </c>
      <c r="BM1026" s="230" t="s">
        <v>1346</v>
      </c>
    </row>
    <row r="1027" s="13" customFormat="1">
      <c r="A1027" s="13"/>
      <c r="B1027" s="232"/>
      <c r="C1027" s="233"/>
      <c r="D1027" s="234" t="s">
        <v>184</v>
      </c>
      <c r="E1027" s="235" t="s">
        <v>1</v>
      </c>
      <c r="F1027" s="236" t="s">
        <v>1347</v>
      </c>
      <c r="G1027" s="233"/>
      <c r="H1027" s="237">
        <v>1</v>
      </c>
      <c r="I1027" s="238"/>
      <c r="J1027" s="233"/>
      <c r="K1027" s="233"/>
      <c r="L1027" s="239"/>
      <c r="M1027" s="240"/>
      <c r="N1027" s="241"/>
      <c r="O1027" s="241"/>
      <c r="P1027" s="241"/>
      <c r="Q1027" s="241"/>
      <c r="R1027" s="241"/>
      <c r="S1027" s="241"/>
      <c r="T1027" s="24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3" t="s">
        <v>184</v>
      </c>
      <c r="AU1027" s="243" t="s">
        <v>86</v>
      </c>
      <c r="AV1027" s="13" t="s">
        <v>86</v>
      </c>
      <c r="AW1027" s="13" t="s">
        <v>32</v>
      </c>
      <c r="AX1027" s="13" t="s">
        <v>84</v>
      </c>
      <c r="AY1027" s="243" t="s">
        <v>175</v>
      </c>
    </row>
    <row r="1028" s="12" customFormat="1" ht="22.8" customHeight="1">
      <c r="A1028" s="12"/>
      <c r="B1028" s="203"/>
      <c r="C1028" s="204"/>
      <c r="D1028" s="205" t="s">
        <v>75</v>
      </c>
      <c r="E1028" s="217" t="s">
        <v>1348</v>
      </c>
      <c r="F1028" s="217" t="s">
        <v>1349</v>
      </c>
      <c r="G1028" s="204"/>
      <c r="H1028" s="204"/>
      <c r="I1028" s="207"/>
      <c r="J1028" s="218">
        <f>BK1028</f>
        <v>0</v>
      </c>
      <c r="K1028" s="204"/>
      <c r="L1028" s="209"/>
      <c r="M1028" s="210"/>
      <c r="N1028" s="211"/>
      <c r="O1028" s="211"/>
      <c r="P1028" s="212">
        <f>SUM(P1029:P1058)</f>
        <v>0</v>
      </c>
      <c r="Q1028" s="211"/>
      <c r="R1028" s="212">
        <f>SUM(R1029:R1058)</f>
        <v>11.1802536</v>
      </c>
      <c r="S1028" s="211"/>
      <c r="T1028" s="213">
        <f>SUM(T1029:T1058)</f>
        <v>0</v>
      </c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R1028" s="214" t="s">
        <v>86</v>
      </c>
      <c r="AT1028" s="215" t="s">
        <v>75</v>
      </c>
      <c r="AU1028" s="215" t="s">
        <v>84</v>
      </c>
      <c r="AY1028" s="214" t="s">
        <v>175</v>
      </c>
      <c r="BK1028" s="216">
        <f>SUM(BK1029:BK1058)</f>
        <v>0</v>
      </c>
    </row>
    <row r="1029" s="2" customFormat="1" ht="24.15" customHeight="1">
      <c r="A1029" s="39"/>
      <c r="B1029" s="40"/>
      <c r="C1029" s="219" t="s">
        <v>1350</v>
      </c>
      <c r="D1029" s="219" t="s">
        <v>177</v>
      </c>
      <c r="E1029" s="220" t="s">
        <v>1351</v>
      </c>
      <c r="F1029" s="221" t="s">
        <v>1352</v>
      </c>
      <c r="G1029" s="222" t="s">
        <v>180</v>
      </c>
      <c r="H1029" s="223">
        <v>44.66</v>
      </c>
      <c r="I1029" s="224"/>
      <c r="J1029" s="225">
        <f>ROUND(I1029*H1029,2)</f>
        <v>0</v>
      </c>
      <c r="K1029" s="221" t="s">
        <v>181</v>
      </c>
      <c r="L1029" s="45"/>
      <c r="M1029" s="226" t="s">
        <v>1</v>
      </c>
      <c r="N1029" s="227" t="s">
        <v>41</v>
      </c>
      <c r="O1029" s="92"/>
      <c r="P1029" s="228">
        <f>O1029*H1029</f>
        <v>0</v>
      </c>
      <c r="Q1029" s="228">
        <v>0</v>
      </c>
      <c r="R1029" s="228">
        <f>Q1029*H1029</f>
        <v>0</v>
      </c>
      <c r="S1029" s="228">
        <v>0</v>
      </c>
      <c r="T1029" s="229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30" t="s">
        <v>262</v>
      </c>
      <c r="AT1029" s="230" t="s">
        <v>177</v>
      </c>
      <c r="AU1029" s="230" t="s">
        <v>86</v>
      </c>
      <c r="AY1029" s="18" t="s">
        <v>175</v>
      </c>
      <c r="BE1029" s="231">
        <f>IF(N1029="základní",J1029,0)</f>
        <v>0</v>
      </c>
      <c r="BF1029" s="231">
        <f>IF(N1029="snížená",J1029,0)</f>
        <v>0</v>
      </c>
      <c r="BG1029" s="231">
        <f>IF(N1029="zákl. přenesená",J1029,0)</f>
        <v>0</v>
      </c>
      <c r="BH1029" s="231">
        <f>IF(N1029="sníž. přenesená",J1029,0)</f>
        <v>0</v>
      </c>
      <c r="BI1029" s="231">
        <f>IF(N1029="nulová",J1029,0)</f>
        <v>0</v>
      </c>
      <c r="BJ1029" s="18" t="s">
        <v>84</v>
      </c>
      <c r="BK1029" s="231">
        <f>ROUND(I1029*H1029,2)</f>
        <v>0</v>
      </c>
      <c r="BL1029" s="18" t="s">
        <v>262</v>
      </c>
      <c r="BM1029" s="230" t="s">
        <v>1353</v>
      </c>
    </row>
    <row r="1030" s="14" customFormat="1">
      <c r="A1030" s="14"/>
      <c r="B1030" s="244"/>
      <c r="C1030" s="245"/>
      <c r="D1030" s="234" t="s">
        <v>184</v>
      </c>
      <c r="E1030" s="246" t="s">
        <v>1</v>
      </c>
      <c r="F1030" s="247" t="s">
        <v>256</v>
      </c>
      <c r="G1030" s="245"/>
      <c r="H1030" s="246" t="s">
        <v>1</v>
      </c>
      <c r="I1030" s="248"/>
      <c r="J1030" s="245"/>
      <c r="K1030" s="245"/>
      <c r="L1030" s="249"/>
      <c r="M1030" s="250"/>
      <c r="N1030" s="251"/>
      <c r="O1030" s="251"/>
      <c r="P1030" s="251"/>
      <c r="Q1030" s="251"/>
      <c r="R1030" s="251"/>
      <c r="S1030" s="251"/>
      <c r="T1030" s="252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3" t="s">
        <v>184</v>
      </c>
      <c r="AU1030" s="253" t="s">
        <v>86</v>
      </c>
      <c r="AV1030" s="14" t="s">
        <v>84</v>
      </c>
      <c r="AW1030" s="14" t="s">
        <v>32</v>
      </c>
      <c r="AX1030" s="14" t="s">
        <v>76</v>
      </c>
      <c r="AY1030" s="253" t="s">
        <v>175</v>
      </c>
    </row>
    <row r="1031" s="13" customFormat="1">
      <c r="A1031" s="13"/>
      <c r="B1031" s="232"/>
      <c r="C1031" s="233"/>
      <c r="D1031" s="234" t="s">
        <v>184</v>
      </c>
      <c r="E1031" s="235" t="s">
        <v>1</v>
      </c>
      <c r="F1031" s="236" t="s">
        <v>260</v>
      </c>
      <c r="G1031" s="233"/>
      <c r="H1031" s="237">
        <v>44.66</v>
      </c>
      <c r="I1031" s="238"/>
      <c r="J1031" s="233"/>
      <c r="K1031" s="233"/>
      <c r="L1031" s="239"/>
      <c r="M1031" s="240"/>
      <c r="N1031" s="241"/>
      <c r="O1031" s="241"/>
      <c r="P1031" s="241"/>
      <c r="Q1031" s="241"/>
      <c r="R1031" s="241"/>
      <c r="S1031" s="241"/>
      <c r="T1031" s="24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3" t="s">
        <v>184</v>
      </c>
      <c r="AU1031" s="243" t="s">
        <v>86</v>
      </c>
      <c r="AV1031" s="13" t="s">
        <v>86</v>
      </c>
      <c r="AW1031" s="13" t="s">
        <v>32</v>
      </c>
      <c r="AX1031" s="13" t="s">
        <v>84</v>
      </c>
      <c r="AY1031" s="243" t="s">
        <v>175</v>
      </c>
    </row>
    <row r="1032" s="2" customFormat="1" ht="24.15" customHeight="1">
      <c r="A1032" s="39"/>
      <c r="B1032" s="40"/>
      <c r="C1032" s="265" t="s">
        <v>1354</v>
      </c>
      <c r="D1032" s="265" t="s">
        <v>247</v>
      </c>
      <c r="E1032" s="266" t="s">
        <v>1355</v>
      </c>
      <c r="F1032" s="267" t="s">
        <v>1356</v>
      </c>
      <c r="G1032" s="268" t="s">
        <v>180</v>
      </c>
      <c r="H1032" s="269">
        <v>98.252</v>
      </c>
      <c r="I1032" s="270"/>
      <c r="J1032" s="271">
        <f>ROUND(I1032*H1032,2)</f>
        <v>0</v>
      </c>
      <c r="K1032" s="267" t="s">
        <v>181</v>
      </c>
      <c r="L1032" s="272"/>
      <c r="M1032" s="273" t="s">
        <v>1</v>
      </c>
      <c r="N1032" s="274" t="s">
        <v>41</v>
      </c>
      <c r="O1032" s="92"/>
      <c r="P1032" s="228">
        <f>O1032*H1032</f>
        <v>0</v>
      </c>
      <c r="Q1032" s="228">
        <v>0.0018</v>
      </c>
      <c r="R1032" s="228">
        <f>Q1032*H1032</f>
        <v>0.1768536</v>
      </c>
      <c r="S1032" s="228">
        <v>0</v>
      </c>
      <c r="T1032" s="229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30" t="s">
        <v>372</v>
      </c>
      <c r="AT1032" s="230" t="s">
        <v>247</v>
      </c>
      <c r="AU1032" s="230" t="s">
        <v>86</v>
      </c>
      <c r="AY1032" s="18" t="s">
        <v>175</v>
      </c>
      <c r="BE1032" s="231">
        <f>IF(N1032="základní",J1032,0)</f>
        <v>0</v>
      </c>
      <c r="BF1032" s="231">
        <f>IF(N1032="snížená",J1032,0)</f>
        <v>0</v>
      </c>
      <c r="BG1032" s="231">
        <f>IF(N1032="zákl. přenesená",J1032,0)</f>
        <v>0</v>
      </c>
      <c r="BH1032" s="231">
        <f>IF(N1032="sníž. přenesená",J1032,0)</f>
        <v>0</v>
      </c>
      <c r="BI1032" s="231">
        <f>IF(N1032="nulová",J1032,0)</f>
        <v>0</v>
      </c>
      <c r="BJ1032" s="18" t="s">
        <v>84</v>
      </c>
      <c r="BK1032" s="231">
        <f>ROUND(I1032*H1032,2)</f>
        <v>0</v>
      </c>
      <c r="BL1032" s="18" t="s">
        <v>262</v>
      </c>
      <c r="BM1032" s="230" t="s">
        <v>1357</v>
      </c>
    </row>
    <row r="1033" s="13" customFormat="1">
      <c r="A1033" s="13"/>
      <c r="B1033" s="232"/>
      <c r="C1033" s="233"/>
      <c r="D1033" s="234" t="s">
        <v>184</v>
      </c>
      <c r="E1033" s="233"/>
      <c r="F1033" s="236" t="s">
        <v>1358</v>
      </c>
      <c r="G1033" s="233"/>
      <c r="H1033" s="237">
        <v>98.252</v>
      </c>
      <c r="I1033" s="238"/>
      <c r="J1033" s="233"/>
      <c r="K1033" s="233"/>
      <c r="L1033" s="239"/>
      <c r="M1033" s="240"/>
      <c r="N1033" s="241"/>
      <c r="O1033" s="241"/>
      <c r="P1033" s="241"/>
      <c r="Q1033" s="241"/>
      <c r="R1033" s="241"/>
      <c r="S1033" s="241"/>
      <c r="T1033" s="24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3" t="s">
        <v>184</v>
      </c>
      <c r="AU1033" s="243" t="s">
        <v>86</v>
      </c>
      <c r="AV1033" s="13" t="s">
        <v>86</v>
      </c>
      <c r="AW1033" s="13" t="s">
        <v>4</v>
      </c>
      <c r="AX1033" s="13" t="s">
        <v>84</v>
      </c>
      <c r="AY1033" s="243" t="s">
        <v>175</v>
      </c>
    </row>
    <row r="1034" s="2" customFormat="1" ht="24.15" customHeight="1">
      <c r="A1034" s="39"/>
      <c r="B1034" s="40"/>
      <c r="C1034" s="219" t="s">
        <v>1359</v>
      </c>
      <c r="D1034" s="219" t="s">
        <v>177</v>
      </c>
      <c r="E1034" s="220" t="s">
        <v>1351</v>
      </c>
      <c r="F1034" s="221" t="s">
        <v>1352</v>
      </c>
      <c r="G1034" s="222" t="s">
        <v>180</v>
      </c>
      <c r="H1034" s="223">
        <v>213.61</v>
      </c>
      <c r="I1034" s="224"/>
      <c r="J1034" s="225">
        <f>ROUND(I1034*H1034,2)</f>
        <v>0</v>
      </c>
      <c r="K1034" s="221" t="s">
        <v>181</v>
      </c>
      <c r="L1034" s="45"/>
      <c r="M1034" s="226" t="s">
        <v>1</v>
      </c>
      <c r="N1034" s="227" t="s">
        <v>41</v>
      </c>
      <c r="O1034" s="92"/>
      <c r="P1034" s="228">
        <f>O1034*H1034</f>
        <v>0</v>
      </c>
      <c r="Q1034" s="228">
        <v>0</v>
      </c>
      <c r="R1034" s="228">
        <f>Q1034*H1034</f>
        <v>0</v>
      </c>
      <c r="S1034" s="228">
        <v>0</v>
      </c>
      <c r="T1034" s="229">
        <f>S1034*H1034</f>
        <v>0</v>
      </c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R1034" s="230" t="s">
        <v>262</v>
      </c>
      <c r="AT1034" s="230" t="s">
        <v>177</v>
      </c>
      <c r="AU1034" s="230" t="s">
        <v>86</v>
      </c>
      <c r="AY1034" s="18" t="s">
        <v>175</v>
      </c>
      <c r="BE1034" s="231">
        <f>IF(N1034="základní",J1034,0)</f>
        <v>0</v>
      </c>
      <c r="BF1034" s="231">
        <f>IF(N1034="snížená",J1034,0)</f>
        <v>0</v>
      </c>
      <c r="BG1034" s="231">
        <f>IF(N1034="zákl. přenesená",J1034,0)</f>
        <v>0</v>
      </c>
      <c r="BH1034" s="231">
        <f>IF(N1034="sníž. přenesená",J1034,0)</f>
        <v>0</v>
      </c>
      <c r="BI1034" s="231">
        <f>IF(N1034="nulová",J1034,0)</f>
        <v>0</v>
      </c>
      <c r="BJ1034" s="18" t="s">
        <v>84</v>
      </c>
      <c r="BK1034" s="231">
        <f>ROUND(I1034*H1034,2)</f>
        <v>0</v>
      </c>
      <c r="BL1034" s="18" t="s">
        <v>262</v>
      </c>
      <c r="BM1034" s="230" t="s">
        <v>1360</v>
      </c>
    </row>
    <row r="1035" s="14" customFormat="1">
      <c r="A1035" s="14"/>
      <c r="B1035" s="244"/>
      <c r="C1035" s="245"/>
      <c r="D1035" s="234" t="s">
        <v>184</v>
      </c>
      <c r="E1035" s="246" t="s">
        <v>1</v>
      </c>
      <c r="F1035" s="247" t="s">
        <v>1361</v>
      </c>
      <c r="G1035" s="245"/>
      <c r="H1035" s="246" t="s">
        <v>1</v>
      </c>
      <c r="I1035" s="248"/>
      <c r="J1035" s="245"/>
      <c r="K1035" s="245"/>
      <c r="L1035" s="249"/>
      <c r="M1035" s="250"/>
      <c r="N1035" s="251"/>
      <c r="O1035" s="251"/>
      <c r="P1035" s="251"/>
      <c r="Q1035" s="251"/>
      <c r="R1035" s="251"/>
      <c r="S1035" s="251"/>
      <c r="T1035" s="252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3" t="s">
        <v>184</v>
      </c>
      <c r="AU1035" s="253" t="s">
        <v>86</v>
      </c>
      <c r="AV1035" s="14" t="s">
        <v>84</v>
      </c>
      <c r="AW1035" s="14" t="s">
        <v>32</v>
      </c>
      <c r="AX1035" s="14" t="s">
        <v>76</v>
      </c>
      <c r="AY1035" s="253" t="s">
        <v>175</v>
      </c>
    </row>
    <row r="1036" s="13" customFormat="1">
      <c r="A1036" s="13"/>
      <c r="B1036" s="232"/>
      <c r="C1036" s="233"/>
      <c r="D1036" s="234" t="s">
        <v>184</v>
      </c>
      <c r="E1036" s="235" t="s">
        <v>1</v>
      </c>
      <c r="F1036" s="236" t="s">
        <v>1362</v>
      </c>
      <c r="G1036" s="233"/>
      <c r="H1036" s="237">
        <v>102.29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184</v>
      </c>
      <c r="AU1036" s="243" t="s">
        <v>86</v>
      </c>
      <c r="AV1036" s="13" t="s">
        <v>86</v>
      </c>
      <c r="AW1036" s="13" t="s">
        <v>32</v>
      </c>
      <c r="AX1036" s="13" t="s">
        <v>76</v>
      </c>
      <c r="AY1036" s="243" t="s">
        <v>175</v>
      </c>
    </row>
    <row r="1037" s="13" customFormat="1">
      <c r="A1037" s="13"/>
      <c r="B1037" s="232"/>
      <c r="C1037" s="233"/>
      <c r="D1037" s="234" t="s">
        <v>184</v>
      </c>
      <c r="E1037" s="235" t="s">
        <v>1</v>
      </c>
      <c r="F1037" s="236" t="s">
        <v>1363</v>
      </c>
      <c r="G1037" s="233"/>
      <c r="H1037" s="237">
        <v>81.05</v>
      </c>
      <c r="I1037" s="238"/>
      <c r="J1037" s="233"/>
      <c r="K1037" s="233"/>
      <c r="L1037" s="239"/>
      <c r="M1037" s="240"/>
      <c r="N1037" s="241"/>
      <c r="O1037" s="241"/>
      <c r="P1037" s="241"/>
      <c r="Q1037" s="241"/>
      <c r="R1037" s="241"/>
      <c r="S1037" s="241"/>
      <c r="T1037" s="242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3" t="s">
        <v>184</v>
      </c>
      <c r="AU1037" s="243" t="s">
        <v>86</v>
      </c>
      <c r="AV1037" s="13" t="s">
        <v>86</v>
      </c>
      <c r="AW1037" s="13" t="s">
        <v>32</v>
      </c>
      <c r="AX1037" s="13" t="s">
        <v>76</v>
      </c>
      <c r="AY1037" s="243" t="s">
        <v>175</v>
      </c>
    </row>
    <row r="1038" s="13" customFormat="1">
      <c r="A1038" s="13"/>
      <c r="B1038" s="232"/>
      <c r="C1038" s="233"/>
      <c r="D1038" s="234" t="s">
        <v>184</v>
      </c>
      <c r="E1038" s="235" t="s">
        <v>1</v>
      </c>
      <c r="F1038" s="236" t="s">
        <v>781</v>
      </c>
      <c r="G1038" s="233"/>
      <c r="H1038" s="237">
        <v>30.27</v>
      </c>
      <c r="I1038" s="238"/>
      <c r="J1038" s="233"/>
      <c r="K1038" s="233"/>
      <c r="L1038" s="239"/>
      <c r="M1038" s="240"/>
      <c r="N1038" s="241"/>
      <c r="O1038" s="241"/>
      <c r="P1038" s="241"/>
      <c r="Q1038" s="241"/>
      <c r="R1038" s="241"/>
      <c r="S1038" s="241"/>
      <c r="T1038" s="242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3" t="s">
        <v>184</v>
      </c>
      <c r="AU1038" s="243" t="s">
        <v>86</v>
      </c>
      <c r="AV1038" s="13" t="s">
        <v>86</v>
      </c>
      <c r="AW1038" s="13" t="s">
        <v>32</v>
      </c>
      <c r="AX1038" s="13" t="s">
        <v>76</v>
      </c>
      <c r="AY1038" s="243" t="s">
        <v>175</v>
      </c>
    </row>
    <row r="1039" s="15" customFormat="1">
      <c r="A1039" s="15"/>
      <c r="B1039" s="254"/>
      <c r="C1039" s="255"/>
      <c r="D1039" s="234" t="s">
        <v>184</v>
      </c>
      <c r="E1039" s="256" t="s">
        <v>1</v>
      </c>
      <c r="F1039" s="257" t="s">
        <v>201</v>
      </c>
      <c r="G1039" s="255"/>
      <c r="H1039" s="258">
        <v>213.61</v>
      </c>
      <c r="I1039" s="259"/>
      <c r="J1039" s="255"/>
      <c r="K1039" s="255"/>
      <c r="L1039" s="260"/>
      <c r="M1039" s="261"/>
      <c r="N1039" s="262"/>
      <c r="O1039" s="262"/>
      <c r="P1039" s="262"/>
      <c r="Q1039" s="262"/>
      <c r="R1039" s="262"/>
      <c r="S1039" s="262"/>
      <c r="T1039" s="263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T1039" s="264" t="s">
        <v>184</v>
      </c>
      <c r="AU1039" s="264" t="s">
        <v>86</v>
      </c>
      <c r="AV1039" s="15" t="s">
        <v>182</v>
      </c>
      <c r="AW1039" s="15" t="s">
        <v>32</v>
      </c>
      <c r="AX1039" s="15" t="s">
        <v>84</v>
      </c>
      <c r="AY1039" s="264" t="s">
        <v>175</v>
      </c>
    </row>
    <row r="1040" s="2" customFormat="1" ht="24.15" customHeight="1">
      <c r="A1040" s="39"/>
      <c r="B1040" s="40"/>
      <c r="C1040" s="265" t="s">
        <v>1364</v>
      </c>
      <c r="D1040" s="265" t="s">
        <v>247</v>
      </c>
      <c r="E1040" s="266" t="s">
        <v>1365</v>
      </c>
      <c r="F1040" s="267" t="s">
        <v>1366</v>
      </c>
      <c r="G1040" s="268" t="s">
        <v>180</v>
      </c>
      <c r="H1040" s="269">
        <v>469.942</v>
      </c>
      <c r="I1040" s="270"/>
      <c r="J1040" s="271">
        <f>ROUND(I1040*H1040,2)</f>
        <v>0</v>
      </c>
      <c r="K1040" s="267" t="s">
        <v>181</v>
      </c>
      <c r="L1040" s="272"/>
      <c r="M1040" s="273" t="s">
        <v>1</v>
      </c>
      <c r="N1040" s="274" t="s">
        <v>41</v>
      </c>
      <c r="O1040" s="92"/>
      <c r="P1040" s="228">
        <f>O1040*H1040</f>
        <v>0</v>
      </c>
      <c r="Q1040" s="228">
        <v>0.0011999999999999998</v>
      </c>
      <c r="R1040" s="228">
        <f>Q1040*H1040</f>
        <v>0.56393039999999992</v>
      </c>
      <c r="S1040" s="228">
        <v>0</v>
      </c>
      <c r="T1040" s="229">
        <f>S1040*H1040</f>
        <v>0</v>
      </c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R1040" s="230" t="s">
        <v>372</v>
      </c>
      <c r="AT1040" s="230" t="s">
        <v>247</v>
      </c>
      <c r="AU1040" s="230" t="s">
        <v>86</v>
      </c>
      <c r="AY1040" s="18" t="s">
        <v>175</v>
      </c>
      <c r="BE1040" s="231">
        <f>IF(N1040="základní",J1040,0)</f>
        <v>0</v>
      </c>
      <c r="BF1040" s="231">
        <f>IF(N1040="snížená",J1040,0)</f>
        <v>0</v>
      </c>
      <c r="BG1040" s="231">
        <f>IF(N1040="zákl. přenesená",J1040,0)</f>
        <v>0</v>
      </c>
      <c r="BH1040" s="231">
        <f>IF(N1040="sníž. přenesená",J1040,0)</f>
        <v>0</v>
      </c>
      <c r="BI1040" s="231">
        <f>IF(N1040="nulová",J1040,0)</f>
        <v>0</v>
      </c>
      <c r="BJ1040" s="18" t="s">
        <v>84</v>
      </c>
      <c r="BK1040" s="231">
        <f>ROUND(I1040*H1040,2)</f>
        <v>0</v>
      </c>
      <c r="BL1040" s="18" t="s">
        <v>262</v>
      </c>
      <c r="BM1040" s="230" t="s">
        <v>1367</v>
      </c>
    </row>
    <row r="1041" s="13" customFormat="1">
      <c r="A1041" s="13"/>
      <c r="B1041" s="232"/>
      <c r="C1041" s="233"/>
      <c r="D1041" s="234" t="s">
        <v>184</v>
      </c>
      <c r="E1041" s="233"/>
      <c r="F1041" s="236" t="s">
        <v>1368</v>
      </c>
      <c r="G1041" s="233"/>
      <c r="H1041" s="237">
        <v>469.942</v>
      </c>
      <c r="I1041" s="238"/>
      <c r="J1041" s="233"/>
      <c r="K1041" s="233"/>
      <c r="L1041" s="239"/>
      <c r="M1041" s="240"/>
      <c r="N1041" s="241"/>
      <c r="O1041" s="241"/>
      <c r="P1041" s="241"/>
      <c r="Q1041" s="241"/>
      <c r="R1041" s="241"/>
      <c r="S1041" s="241"/>
      <c r="T1041" s="24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3" t="s">
        <v>184</v>
      </c>
      <c r="AU1041" s="243" t="s">
        <v>86</v>
      </c>
      <c r="AV1041" s="13" t="s">
        <v>86</v>
      </c>
      <c r="AW1041" s="13" t="s">
        <v>4</v>
      </c>
      <c r="AX1041" s="13" t="s">
        <v>84</v>
      </c>
      <c r="AY1041" s="243" t="s">
        <v>175</v>
      </c>
    </row>
    <row r="1042" s="2" customFormat="1" ht="24.15" customHeight="1">
      <c r="A1042" s="39"/>
      <c r="B1042" s="40"/>
      <c r="C1042" s="219" t="s">
        <v>1369</v>
      </c>
      <c r="D1042" s="219" t="s">
        <v>177</v>
      </c>
      <c r="E1042" s="220" t="s">
        <v>1370</v>
      </c>
      <c r="F1042" s="221" t="s">
        <v>1371</v>
      </c>
      <c r="G1042" s="222" t="s">
        <v>180</v>
      </c>
      <c r="H1042" s="223">
        <v>258.27</v>
      </c>
      <c r="I1042" s="224"/>
      <c r="J1042" s="225">
        <f>ROUND(I1042*H1042,2)</f>
        <v>0</v>
      </c>
      <c r="K1042" s="221" t="s">
        <v>181</v>
      </c>
      <c r="L1042" s="45"/>
      <c r="M1042" s="226" t="s">
        <v>1</v>
      </c>
      <c r="N1042" s="227" t="s">
        <v>41</v>
      </c>
      <c r="O1042" s="92"/>
      <c r="P1042" s="228">
        <f>O1042*H1042</f>
        <v>0</v>
      </c>
      <c r="Q1042" s="228">
        <v>0</v>
      </c>
      <c r="R1042" s="228">
        <f>Q1042*H1042</f>
        <v>0</v>
      </c>
      <c r="S1042" s="228">
        <v>0</v>
      </c>
      <c r="T1042" s="229">
        <f>S1042*H1042</f>
        <v>0</v>
      </c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R1042" s="230" t="s">
        <v>262</v>
      </c>
      <c r="AT1042" s="230" t="s">
        <v>177</v>
      </c>
      <c r="AU1042" s="230" t="s">
        <v>86</v>
      </c>
      <c r="AY1042" s="18" t="s">
        <v>175</v>
      </c>
      <c r="BE1042" s="231">
        <f>IF(N1042="základní",J1042,0)</f>
        <v>0</v>
      </c>
      <c r="BF1042" s="231">
        <f>IF(N1042="snížená",J1042,0)</f>
        <v>0</v>
      </c>
      <c r="BG1042" s="231">
        <f>IF(N1042="zákl. přenesená",J1042,0)</f>
        <v>0</v>
      </c>
      <c r="BH1042" s="231">
        <f>IF(N1042="sníž. přenesená",J1042,0)</f>
        <v>0</v>
      </c>
      <c r="BI1042" s="231">
        <f>IF(N1042="nulová",J1042,0)</f>
        <v>0</v>
      </c>
      <c r="BJ1042" s="18" t="s">
        <v>84</v>
      </c>
      <c r="BK1042" s="231">
        <f>ROUND(I1042*H1042,2)</f>
        <v>0</v>
      </c>
      <c r="BL1042" s="18" t="s">
        <v>262</v>
      </c>
      <c r="BM1042" s="230" t="s">
        <v>1372</v>
      </c>
    </row>
    <row r="1043" s="14" customFormat="1">
      <c r="A1043" s="14"/>
      <c r="B1043" s="244"/>
      <c r="C1043" s="245"/>
      <c r="D1043" s="234" t="s">
        <v>184</v>
      </c>
      <c r="E1043" s="246" t="s">
        <v>1</v>
      </c>
      <c r="F1043" s="247" t="s">
        <v>256</v>
      </c>
      <c r="G1043" s="245"/>
      <c r="H1043" s="246" t="s">
        <v>1</v>
      </c>
      <c r="I1043" s="248"/>
      <c r="J1043" s="245"/>
      <c r="K1043" s="245"/>
      <c r="L1043" s="249"/>
      <c r="M1043" s="250"/>
      <c r="N1043" s="251"/>
      <c r="O1043" s="251"/>
      <c r="P1043" s="251"/>
      <c r="Q1043" s="251"/>
      <c r="R1043" s="251"/>
      <c r="S1043" s="251"/>
      <c r="T1043" s="252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3" t="s">
        <v>184</v>
      </c>
      <c r="AU1043" s="253" t="s">
        <v>86</v>
      </c>
      <c r="AV1043" s="14" t="s">
        <v>84</v>
      </c>
      <c r="AW1043" s="14" t="s">
        <v>32</v>
      </c>
      <c r="AX1043" s="14" t="s">
        <v>76</v>
      </c>
      <c r="AY1043" s="253" t="s">
        <v>175</v>
      </c>
    </row>
    <row r="1044" s="13" customFormat="1">
      <c r="A1044" s="13"/>
      <c r="B1044" s="232"/>
      <c r="C1044" s="233"/>
      <c r="D1044" s="234" t="s">
        <v>184</v>
      </c>
      <c r="E1044" s="235" t="s">
        <v>1</v>
      </c>
      <c r="F1044" s="236" t="s">
        <v>260</v>
      </c>
      <c r="G1044" s="233"/>
      <c r="H1044" s="237">
        <v>44.66</v>
      </c>
      <c r="I1044" s="238"/>
      <c r="J1044" s="233"/>
      <c r="K1044" s="233"/>
      <c r="L1044" s="239"/>
      <c r="M1044" s="240"/>
      <c r="N1044" s="241"/>
      <c r="O1044" s="241"/>
      <c r="P1044" s="241"/>
      <c r="Q1044" s="241"/>
      <c r="R1044" s="241"/>
      <c r="S1044" s="241"/>
      <c r="T1044" s="242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3" t="s">
        <v>184</v>
      </c>
      <c r="AU1044" s="243" t="s">
        <v>86</v>
      </c>
      <c r="AV1044" s="13" t="s">
        <v>86</v>
      </c>
      <c r="AW1044" s="13" t="s">
        <v>32</v>
      </c>
      <c r="AX1044" s="13" t="s">
        <v>76</v>
      </c>
      <c r="AY1044" s="243" t="s">
        <v>175</v>
      </c>
    </row>
    <row r="1045" s="14" customFormat="1">
      <c r="A1045" s="14"/>
      <c r="B1045" s="244"/>
      <c r="C1045" s="245"/>
      <c r="D1045" s="234" t="s">
        <v>184</v>
      </c>
      <c r="E1045" s="246" t="s">
        <v>1</v>
      </c>
      <c r="F1045" s="247" t="s">
        <v>1361</v>
      </c>
      <c r="G1045" s="245"/>
      <c r="H1045" s="246" t="s">
        <v>1</v>
      </c>
      <c r="I1045" s="248"/>
      <c r="J1045" s="245"/>
      <c r="K1045" s="245"/>
      <c r="L1045" s="249"/>
      <c r="M1045" s="250"/>
      <c r="N1045" s="251"/>
      <c r="O1045" s="251"/>
      <c r="P1045" s="251"/>
      <c r="Q1045" s="251"/>
      <c r="R1045" s="251"/>
      <c r="S1045" s="251"/>
      <c r="T1045" s="252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3" t="s">
        <v>184</v>
      </c>
      <c r="AU1045" s="253" t="s">
        <v>86</v>
      </c>
      <c r="AV1045" s="14" t="s">
        <v>84</v>
      </c>
      <c r="AW1045" s="14" t="s">
        <v>32</v>
      </c>
      <c r="AX1045" s="14" t="s">
        <v>76</v>
      </c>
      <c r="AY1045" s="253" t="s">
        <v>175</v>
      </c>
    </row>
    <row r="1046" s="13" customFormat="1">
      <c r="A1046" s="13"/>
      <c r="B1046" s="232"/>
      <c r="C1046" s="233"/>
      <c r="D1046" s="234" t="s">
        <v>184</v>
      </c>
      <c r="E1046" s="235" t="s">
        <v>1</v>
      </c>
      <c r="F1046" s="236" t="s">
        <v>1362</v>
      </c>
      <c r="G1046" s="233"/>
      <c r="H1046" s="237">
        <v>102.29</v>
      </c>
      <c r="I1046" s="238"/>
      <c r="J1046" s="233"/>
      <c r="K1046" s="233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184</v>
      </c>
      <c r="AU1046" s="243" t="s">
        <v>86</v>
      </c>
      <c r="AV1046" s="13" t="s">
        <v>86</v>
      </c>
      <c r="AW1046" s="13" t="s">
        <v>32</v>
      </c>
      <c r="AX1046" s="13" t="s">
        <v>76</v>
      </c>
      <c r="AY1046" s="243" t="s">
        <v>175</v>
      </c>
    </row>
    <row r="1047" s="13" customFormat="1">
      <c r="A1047" s="13"/>
      <c r="B1047" s="232"/>
      <c r="C1047" s="233"/>
      <c r="D1047" s="234" t="s">
        <v>184</v>
      </c>
      <c r="E1047" s="235" t="s">
        <v>1</v>
      </c>
      <c r="F1047" s="236" t="s">
        <v>1363</v>
      </c>
      <c r="G1047" s="233"/>
      <c r="H1047" s="237">
        <v>81.05</v>
      </c>
      <c r="I1047" s="238"/>
      <c r="J1047" s="233"/>
      <c r="K1047" s="233"/>
      <c r="L1047" s="239"/>
      <c r="M1047" s="240"/>
      <c r="N1047" s="241"/>
      <c r="O1047" s="241"/>
      <c r="P1047" s="241"/>
      <c r="Q1047" s="241"/>
      <c r="R1047" s="241"/>
      <c r="S1047" s="241"/>
      <c r="T1047" s="24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3" t="s">
        <v>184</v>
      </c>
      <c r="AU1047" s="243" t="s">
        <v>86</v>
      </c>
      <c r="AV1047" s="13" t="s">
        <v>86</v>
      </c>
      <c r="AW1047" s="13" t="s">
        <v>32</v>
      </c>
      <c r="AX1047" s="13" t="s">
        <v>76</v>
      </c>
      <c r="AY1047" s="243" t="s">
        <v>175</v>
      </c>
    </row>
    <row r="1048" s="13" customFormat="1">
      <c r="A1048" s="13"/>
      <c r="B1048" s="232"/>
      <c r="C1048" s="233"/>
      <c r="D1048" s="234" t="s">
        <v>184</v>
      </c>
      <c r="E1048" s="235" t="s">
        <v>1</v>
      </c>
      <c r="F1048" s="236" t="s">
        <v>781</v>
      </c>
      <c r="G1048" s="233"/>
      <c r="H1048" s="237">
        <v>30.27</v>
      </c>
      <c r="I1048" s="238"/>
      <c r="J1048" s="233"/>
      <c r="K1048" s="233"/>
      <c r="L1048" s="239"/>
      <c r="M1048" s="240"/>
      <c r="N1048" s="241"/>
      <c r="O1048" s="241"/>
      <c r="P1048" s="241"/>
      <c r="Q1048" s="241"/>
      <c r="R1048" s="241"/>
      <c r="S1048" s="241"/>
      <c r="T1048" s="24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3" t="s">
        <v>184</v>
      </c>
      <c r="AU1048" s="243" t="s">
        <v>86</v>
      </c>
      <c r="AV1048" s="13" t="s">
        <v>86</v>
      </c>
      <c r="AW1048" s="13" t="s">
        <v>32</v>
      </c>
      <c r="AX1048" s="13" t="s">
        <v>76</v>
      </c>
      <c r="AY1048" s="243" t="s">
        <v>175</v>
      </c>
    </row>
    <row r="1049" s="15" customFormat="1">
      <c r="A1049" s="15"/>
      <c r="B1049" s="254"/>
      <c r="C1049" s="255"/>
      <c r="D1049" s="234" t="s">
        <v>184</v>
      </c>
      <c r="E1049" s="256" t="s">
        <v>1</v>
      </c>
      <c r="F1049" s="257" t="s">
        <v>201</v>
      </c>
      <c r="G1049" s="255"/>
      <c r="H1049" s="258">
        <v>258.27</v>
      </c>
      <c r="I1049" s="259"/>
      <c r="J1049" s="255"/>
      <c r="K1049" s="255"/>
      <c r="L1049" s="260"/>
      <c r="M1049" s="261"/>
      <c r="N1049" s="262"/>
      <c r="O1049" s="262"/>
      <c r="P1049" s="262"/>
      <c r="Q1049" s="262"/>
      <c r="R1049" s="262"/>
      <c r="S1049" s="262"/>
      <c r="T1049" s="263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64" t="s">
        <v>184</v>
      </c>
      <c r="AU1049" s="264" t="s">
        <v>86</v>
      </c>
      <c r="AV1049" s="15" t="s">
        <v>182</v>
      </c>
      <c r="AW1049" s="15" t="s">
        <v>32</v>
      </c>
      <c r="AX1049" s="15" t="s">
        <v>84</v>
      </c>
      <c r="AY1049" s="264" t="s">
        <v>175</v>
      </c>
    </row>
    <row r="1050" s="2" customFormat="1" ht="16.5" customHeight="1">
      <c r="A1050" s="39"/>
      <c r="B1050" s="40"/>
      <c r="C1050" s="265" t="s">
        <v>1373</v>
      </c>
      <c r="D1050" s="265" t="s">
        <v>247</v>
      </c>
      <c r="E1050" s="266" t="s">
        <v>1374</v>
      </c>
      <c r="F1050" s="267" t="s">
        <v>1375</v>
      </c>
      <c r="G1050" s="268" t="s">
        <v>180</v>
      </c>
      <c r="H1050" s="269">
        <v>309.92399999999996</v>
      </c>
      <c r="I1050" s="270"/>
      <c r="J1050" s="271">
        <f>ROUND(I1050*H1050,2)</f>
        <v>0</v>
      </c>
      <c r="K1050" s="267" t="s">
        <v>181</v>
      </c>
      <c r="L1050" s="272"/>
      <c r="M1050" s="273" t="s">
        <v>1</v>
      </c>
      <c r="N1050" s="274" t="s">
        <v>41</v>
      </c>
      <c r="O1050" s="92"/>
      <c r="P1050" s="228">
        <f>O1050*H1050</f>
        <v>0</v>
      </c>
      <c r="Q1050" s="228">
        <v>0.0004</v>
      </c>
      <c r="R1050" s="228">
        <f>Q1050*H1050</f>
        <v>0.1239696</v>
      </c>
      <c r="S1050" s="228">
        <v>0</v>
      </c>
      <c r="T1050" s="229">
        <f>S1050*H1050</f>
        <v>0</v>
      </c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R1050" s="230" t="s">
        <v>372</v>
      </c>
      <c r="AT1050" s="230" t="s">
        <v>247</v>
      </c>
      <c r="AU1050" s="230" t="s">
        <v>86</v>
      </c>
      <c r="AY1050" s="18" t="s">
        <v>175</v>
      </c>
      <c r="BE1050" s="231">
        <f>IF(N1050="základní",J1050,0)</f>
        <v>0</v>
      </c>
      <c r="BF1050" s="231">
        <f>IF(N1050="snížená",J1050,0)</f>
        <v>0</v>
      </c>
      <c r="BG1050" s="231">
        <f>IF(N1050="zákl. přenesená",J1050,0)</f>
        <v>0</v>
      </c>
      <c r="BH1050" s="231">
        <f>IF(N1050="sníž. přenesená",J1050,0)</f>
        <v>0</v>
      </c>
      <c r="BI1050" s="231">
        <f>IF(N1050="nulová",J1050,0)</f>
        <v>0</v>
      </c>
      <c r="BJ1050" s="18" t="s">
        <v>84</v>
      </c>
      <c r="BK1050" s="231">
        <f>ROUND(I1050*H1050,2)</f>
        <v>0</v>
      </c>
      <c r="BL1050" s="18" t="s">
        <v>262</v>
      </c>
      <c r="BM1050" s="230" t="s">
        <v>1376</v>
      </c>
    </row>
    <row r="1051" s="13" customFormat="1">
      <c r="A1051" s="13"/>
      <c r="B1051" s="232"/>
      <c r="C1051" s="233"/>
      <c r="D1051" s="234" t="s">
        <v>184</v>
      </c>
      <c r="E1051" s="233"/>
      <c r="F1051" s="236" t="s">
        <v>1377</v>
      </c>
      <c r="G1051" s="233"/>
      <c r="H1051" s="237">
        <v>309.92399999999996</v>
      </c>
      <c r="I1051" s="238"/>
      <c r="J1051" s="233"/>
      <c r="K1051" s="233"/>
      <c r="L1051" s="239"/>
      <c r="M1051" s="240"/>
      <c r="N1051" s="241"/>
      <c r="O1051" s="241"/>
      <c r="P1051" s="241"/>
      <c r="Q1051" s="241"/>
      <c r="R1051" s="241"/>
      <c r="S1051" s="241"/>
      <c r="T1051" s="242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3" t="s">
        <v>184</v>
      </c>
      <c r="AU1051" s="243" t="s">
        <v>86</v>
      </c>
      <c r="AV1051" s="13" t="s">
        <v>86</v>
      </c>
      <c r="AW1051" s="13" t="s">
        <v>4</v>
      </c>
      <c r="AX1051" s="13" t="s">
        <v>84</v>
      </c>
      <c r="AY1051" s="243" t="s">
        <v>175</v>
      </c>
    </row>
    <row r="1052" s="2" customFormat="1" ht="24.15" customHeight="1">
      <c r="A1052" s="39"/>
      <c r="B1052" s="40"/>
      <c r="C1052" s="219" t="s">
        <v>1378</v>
      </c>
      <c r="D1052" s="219" t="s">
        <v>177</v>
      </c>
      <c r="E1052" s="220" t="s">
        <v>1379</v>
      </c>
      <c r="F1052" s="221" t="s">
        <v>1380</v>
      </c>
      <c r="G1052" s="222" t="s">
        <v>1336</v>
      </c>
      <c r="H1052" s="291"/>
      <c r="I1052" s="224"/>
      <c r="J1052" s="225">
        <f>ROUND(I1052*H1052,2)</f>
        <v>0</v>
      </c>
      <c r="K1052" s="221" t="s">
        <v>181</v>
      </c>
      <c r="L1052" s="45"/>
      <c r="M1052" s="226" t="s">
        <v>1</v>
      </c>
      <c r="N1052" s="227" t="s">
        <v>41</v>
      </c>
      <c r="O1052" s="92"/>
      <c r="P1052" s="228">
        <f>O1052*H1052</f>
        <v>0</v>
      </c>
      <c r="Q1052" s="228">
        <v>0</v>
      </c>
      <c r="R1052" s="228">
        <f>Q1052*H1052</f>
        <v>0</v>
      </c>
      <c r="S1052" s="228">
        <v>0</v>
      </c>
      <c r="T1052" s="229">
        <f>S1052*H1052</f>
        <v>0</v>
      </c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R1052" s="230" t="s">
        <v>262</v>
      </c>
      <c r="AT1052" s="230" t="s">
        <v>177</v>
      </c>
      <c r="AU1052" s="230" t="s">
        <v>86</v>
      </c>
      <c r="AY1052" s="18" t="s">
        <v>175</v>
      </c>
      <c r="BE1052" s="231">
        <f>IF(N1052="základní",J1052,0)</f>
        <v>0</v>
      </c>
      <c r="BF1052" s="231">
        <f>IF(N1052="snížená",J1052,0)</f>
        <v>0</v>
      </c>
      <c r="BG1052" s="231">
        <f>IF(N1052="zákl. přenesená",J1052,0)</f>
        <v>0</v>
      </c>
      <c r="BH1052" s="231">
        <f>IF(N1052="sníž. přenesená",J1052,0)</f>
        <v>0</v>
      </c>
      <c r="BI1052" s="231">
        <f>IF(N1052="nulová",J1052,0)</f>
        <v>0</v>
      </c>
      <c r="BJ1052" s="18" t="s">
        <v>84</v>
      </c>
      <c r="BK1052" s="231">
        <f>ROUND(I1052*H1052,2)</f>
        <v>0</v>
      </c>
      <c r="BL1052" s="18" t="s">
        <v>262</v>
      </c>
      <c r="BM1052" s="230" t="s">
        <v>1381</v>
      </c>
    </row>
    <row r="1053" s="2" customFormat="1" ht="24.15" customHeight="1">
      <c r="A1053" s="39"/>
      <c r="B1053" s="40"/>
      <c r="C1053" s="219" t="s">
        <v>1382</v>
      </c>
      <c r="D1053" s="219" t="s">
        <v>177</v>
      </c>
      <c r="E1053" s="220" t="s">
        <v>1383</v>
      </c>
      <c r="F1053" s="221" t="s">
        <v>1384</v>
      </c>
      <c r="G1053" s="222" t="s">
        <v>180</v>
      </c>
      <c r="H1053" s="223">
        <v>598</v>
      </c>
      <c r="I1053" s="224"/>
      <c r="J1053" s="225">
        <f>ROUND(I1053*H1053,2)</f>
        <v>0</v>
      </c>
      <c r="K1053" s="221" t="s">
        <v>1</v>
      </c>
      <c r="L1053" s="45"/>
      <c r="M1053" s="226" t="s">
        <v>1</v>
      </c>
      <c r="N1053" s="227" t="s">
        <v>41</v>
      </c>
      <c r="O1053" s="92"/>
      <c r="P1053" s="228">
        <f>O1053*H1053</f>
        <v>0</v>
      </c>
      <c r="Q1053" s="228">
        <v>0</v>
      </c>
      <c r="R1053" s="228">
        <f>Q1053*H1053</f>
        <v>0</v>
      </c>
      <c r="S1053" s="228">
        <v>0</v>
      </c>
      <c r="T1053" s="229">
        <f>S1053*H1053</f>
        <v>0</v>
      </c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R1053" s="230" t="s">
        <v>262</v>
      </c>
      <c r="AT1053" s="230" t="s">
        <v>177</v>
      </c>
      <c r="AU1053" s="230" t="s">
        <v>86</v>
      </c>
      <c r="AY1053" s="18" t="s">
        <v>175</v>
      </c>
      <c r="BE1053" s="231">
        <f>IF(N1053="základní",J1053,0)</f>
        <v>0</v>
      </c>
      <c r="BF1053" s="231">
        <f>IF(N1053="snížená",J1053,0)</f>
        <v>0</v>
      </c>
      <c r="BG1053" s="231">
        <f>IF(N1053="zákl. přenesená",J1053,0)</f>
        <v>0</v>
      </c>
      <c r="BH1053" s="231">
        <f>IF(N1053="sníž. přenesená",J1053,0)</f>
        <v>0</v>
      </c>
      <c r="BI1053" s="231">
        <f>IF(N1053="nulová",J1053,0)</f>
        <v>0</v>
      </c>
      <c r="BJ1053" s="18" t="s">
        <v>84</v>
      </c>
      <c r="BK1053" s="231">
        <f>ROUND(I1053*H1053,2)</f>
        <v>0</v>
      </c>
      <c r="BL1053" s="18" t="s">
        <v>262</v>
      </c>
      <c r="BM1053" s="230" t="s">
        <v>1385</v>
      </c>
    </row>
    <row r="1054" s="13" customFormat="1">
      <c r="A1054" s="13"/>
      <c r="B1054" s="232"/>
      <c r="C1054" s="233"/>
      <c r="D1054" s="234" t="s">
        <v>184</v>
      </c>
      <c r="E1054" s="235" t="s">
        <v>1</v>
      </c>
      <c r="F1054" s="236" t="s">
        <v>1386</v>
      </c>
      <c r="G1054" s="233"/>
      <c r="H1054" s="237">
        <v>598</v>
      </c>
      <c r="I1054" s="238"/>
      <c r="J1054" s="233"/>
      <c r="K1054" s="233"/>
      <c r="L1054" s="239"/>
      <c r="M1054" s="240"/>
      <c r="N1054" s="241"/>
      <c r="O1054" s="241"/>
      <c r="P1054" s="241"/>
      <c r="Q1054" s="241"/>
      <c r="R1054" s="241"/>
      <c r="S1054" s="241"/>
      <c r="T1054" s="24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3" t="s">
        <v>184</v>
      </c>
      <c r="AU1054" s="243" t="s">
        <v>86</v>
      </c>
      <c r="AV1054" s="13" t="s">
        <v>86</v>
      </c>
      <c r="AW1054" s="13" t="s">
        <v>32</v>
      </c>
      <c r="AX1054" s="13" t="s">
        <v>84</v>
      </c>
      <c r="AY1054" s="243" t="s">
        <v>175</v>
      </c>
    </row>
    <row r="1055" s="2" customFormat="1" ht="21.75" customHeight="1">
      <c r="A1055" s="39"/>
      <c r="B1055" s="40"/>
      <c r="C1055" s="265" t="s">
        <v>1387</v>
      </c>
      <c r="D1055" s="265" t="s">
        <v>247</v>
      </c>
      <c r="E1055" s="266" t="s">
        <v>1388</v>
      </c>
      <c r="F1055" s="267" t="s">
        <v>1389</v>
      </c>
      <c r="G1055" s="268" t="s">
        <v>180</v>
      </c>
      <c r="H1055" s="269">
        <v>687.70000000000008</v>
      </c>
      <c r="I1055" s="270"/>
      <c r="J1055" s="271">
        <f>ROUND(I1055*H1055,2)</f>
        <v>0</v>
      </c>
      <c r="K1055" s="267" t="s">
        <v>181</v>
      </c>
      <c r="L1055" s="272"/>
      <c r="M1055" s="273" t="s">
        <v>1</v>
      </c>
      <c r="N1055" s="274" t="s">
        <v>41</v>
      </c>
      <c r="O1055" s="92"/>
      <c r="P1055" s="228">
        <f>O1055*H1055</f>
        <v>0</v>
      </c>
      <c r="Q1055" s="228">
        <v>0.007</v>
      </c>
      <c r="R1055" s="228">
        <f>Q1055*H1055</f>
        <v>4.8139</v>
      </c>
      <c r="S1055" s="228">
        <v>0</v>
      </c>
      <c r="T1055" s="229">
        <f>S1055*H1055</f>
        <v>0</v>
      </c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R1055" s="230" t="s">
        <v>372</v>
      </c>
      <c r="AT1055" s="230" t="s">
        <v>247</v>
      </c>
      <c r="AU1055" s="230" t="s">
        <v>86</v>
      </c>
      <c r="AY1055" s="18" t="s">
        <v>175</v>
      </c>
      <c r="BE1055" s="231">
        <f>IF(N1055="základní",J1055,0)</f>
        <v>0</v>
      </c>
      <c r="BF1055" s="231">
        <f>IF(N1055="snížená",J1055,0)</f>
        <v>0</v>
      </c>
      <c r="BG1055" s="231">
        <f>IF(N1055="zákl. přenesená",J1055,0)</f>
        <v>0</v>
      </c>
      <c r="BH1055" s="231">
        <f>IF(N1055="sníž. přenesená",J1055,0)</f>
        <v>0</v>
      </c>
      <c r="BI1055" s="231">
        <f>IF(N1055="nulová",J1055,0)</f>
        <v>0</v>
      </c>
      <c r="BJ1055" s="18" t="s">
        <v>84</v>
      </c>
      <c r="BK1055" s="231">
        <f>ROUND(I1055*H1055,2)</f>
        <v>0</v>
      </c>
      <c r="BL1055" s="18" t="s">
        <v>262</v>
      </c>
      <c r="BM1055" s="230" t="s">
        <v>1390</v>
      </c>
    </row>
    <row r="1056" s="13" customFormat="1">
      <c r="A1056" s="13"/>
      <c r="B1056" s="232"/>
      <c r="C1056" s="233"/>
      <c r="D1056" s="234" t="s">
        <v>184</v>
      </c>
      <c r="E1056" s="233"/>
      <c r="F1056" s="236" t="s">
        <v>1391</v>
      </c>
      <c r="G1056" s="233"/>
      <c r="H1056" s="237">
        <v>687.70000000000008</v>
      </c>
      <c r="I1056" s="238"/>
      <c r="J1056" s="233"/>
      <c r="K1056" s="233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184</v>
      </c>
      <c r="AU1056" s="243" t="s">
        <v>86</v>
      </c>
      <c r="AV1056" s="13" t="s">
        <v>86</v>
      </c>
      <c r="AW1056" s="13" t="s">
        <v>4</v>
      </c>
      <c r="AX1056" s="13" t="s">
        <v>84</v>
      </c>
      <c r="AY1056" s="243" t="s">
        <v>175</v>
      </c>
    </row>
    <row r="1057" s="2" customFormat="1" ht="21.75" customHeight="1">
      <c r="A1057" s="39"/>
      <c r="B1057" s="40"/>
      <c r="C1057" s="265" t="s">
        <v>1392</v>
      </c>
      <c r="D1057" s="265" t="s">
        <v>247</v>
      </c>
      <c r="E1057" s="266" t="s">
        <v>1393</v>
      </c>
      <c r="F1057" s="267" t="s">
        <v>1394</v>
      </c>
      <c r="G1057" s="268" t="s">
        <v>180</v>
      </c>
      <c r="H1057" s="269">
        <v>687.70000000000008</v>
      </c>
      <c r="I1057" s="270"/>
      <c r="J1057" s="271">
        <f>ROUND(I1057*H1057,2)</f>
        <v>0</v>
      </c>
      <c r="K1057" s="267" t="s">
        <v>181</v>
      </c>
      <c r="L1057" s="272"/>
      <c r="M1057" s="273" t="s">
        <v>1</v>
      </c>
      <c r="N1057" s="274" t="s">
        <v>41</v>
      </c>
      <c r="O1057" s="92"/>
      <c r="P1057" s="228">
        <f>O1057*H1057</f>
        <v>0</v>
      </c>
      <c r="Q1057" s="228">
        <v>0.008</v>
      </c>
      <c r="R1057" s="228">
        <f>Q1057*H1057</f>
        <v>5.5016000000000008</v>
      </c>
      <c r="S1057" s="228">
        <v>0</v>
      </c>
      <c r="T1057" s="229">
        <f>S1057*H1057</f>
        <v>0</v>
      </c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R1057" s="230" t="s">
        <v>372</v>
      </c>
      <c r="AT1057" s="230" t="s">
        <v>247</v>
      </c>
      <c r="AU1057" s="230" t="s">
        <v>86</v>
      </c>
      <c r="AY1057" s="18" t="s">
        <v>175</v>
      </c>
      <c r="BE1057" s="231">
        <f>IF(N1057="základní",J1057,0)</f>
        <v>0</v>
      </c>
      <c r="BF1057" s="231">
        <f>IF(N1057="snížená",J1057,0)</f>
        <v>0</v>
      </c>
      <c r="BG1057" s="231">
        <f>IF(N1057="zákl. přenesená",J1057,0)</f>
        <v>0</v>
      </c>
      <c r="BH1057" s="231">
        <f>IF(N1057="sníž. přenesená",J1057,0)</f>
        <v>0</v>
      </c>
      <c r="BI1057" s="231">
        <f>IF(N1057="nulová",J1057,0)</f>
        <v>0</v>
      </c>
      <c r="BJ1057" s="18" t="s">
        <v>84</v>
      </c>
      <c r="BK1057" s="231">
        <f>ROUND(I1057*H1057,2)</f>
        <v>0</v>
      </c>
      <c r="BL1057" s="18" t="s">
        <v>262</v>
      </c>
      <c r="BM1057" s="230" t="s">
        <v>1395</v>
      </c>
    </row>
    <row r="1058" s="13" customFormat="1">
      <c r="A1058" s="13"/>
      <c r="B1058" s="232"/>
      <c r="C1058" s="233"/>
      <c r="D1058" s="234" t="s">
        <v>184</v>
      </c>
      <c r="E1058" s="233"/>
      <c r="F1058" s="236" t="s">
        <v>1391</v>
      </c>
      <c r="G1058" s="233"/>
      <c r="H1058" s="237">
        <v>687.70000000000008</v>
      </c>
      <c r="I1058" s="238"/>
      <c r="J1058" s="233"/>
      <c r="K1058" s="233"/>
      <c r="L1058" s="239"/>
      <c r="M1058" s="240"/>
      <c r="N1058" s="241"/>
      <c r="O1058" s="241"/>
      <c r="P1058" s="241"/>
      <c r="Q1058" s="241"/>
      <c r="R1058" s="241"/>
      <c r="S1058" s="241"/>
      <c r="T1058" s="24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3" t="s">
        <v>184</v>
      </c>
      <c r="AU1058" s="243" t="s">
        <v>86</v>
      </c>
      <c r="AV1058" s="13" t="s">
        <v>86</v>
      </c>
      <c r="AW1058" s="13" t="s">
        <v>4</v>
      </c>
      <c r="AX1058" s="13" t="s">
        <v>84</v>
      </c>
      <c r="AY1058" s="243" t="s">
        <v>175</v>
      </c>
    </row>
    <row r="1059" s="12" customFormat="1" ht="22.8" customHeight="1">
      <c r="A1059" s="12"/>
      <c r="B1059" s="203"/>
      <c r="C1059" s="204"/>
      <c r="D1059" s="205" t="s">
        <v>75</v>
      </c>
      <c r="E1059" s="217" t="s">
        <v>1396</v>
      </c>
      <c r="F1059" s="217" t="s">
        <v>1397</v>
      </c>
      <c r="G1059" s="204"/>
      <c r="H1059" s="204"/>
      <c r="I1059" s="207"/>
      <c r="J1059" s="218">
        <f>BK1059</f>
        <v>0</v>
      </c>
      <c r="K1059" s="204"/>
      <c r="L1059" s="209"/>
      <c r="M1059" s="210"/>
      <c r="N1059" s="211"/>
      <c r="O1059" s="211"/>
      <c r="P1059" s="212">
        <f>SUM(P1060:P1062)</f>
        <v>0</v>
      </c>
      <c r="Q1059" s="211"/>
      <c r="R1059" s="212">
        <f>SUM(R1060:R1062)</f>
        <v>0.006</v>
      </c>
      <c r="S1059" s="211"/>
      <c r="T1059" s="213">
        <f>SUM(T1060:T1062)</f>
        <v>0</v>
      </c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R1059" s="214" t="s">
        <v>86</v>
      </c>
      <c r="AT1059" s="215" t="s">
        <v>75</v>
      </c>
      <c r="AU1059" s="215" t="s">
        <v>84</v>
      </c>
      <c r="AY1059" s="214" t="s">
        <v>175</v>
      </c>
      <c r="BK1059" s="216">
        <f>SUM(BK1060:BK1062)</f>
        <v>0</v>
      </c>
    </row>
    <row r="1060" s="2" customFormat="1" ht="24.15" customHeight="1">
      <c r="A1060" s="39"/>
      <c r="B1060" s="40"/>
      <c r="C1060" s="219" t="s">
        <v>1398</v>
      </c>
      <c r="D1060" s="219" t="s">
        <v>177</v>
      </c>
      <c r="E1060" s="220" t="s">
        <v>1399</v>
      </c>
      <c r="F1060" s="221" t="s">
        <v>1400</v>
      </c>
      <c r="G1060" s="222" t="s">
        <v>342</v>
      </c>
      <c r="H1060" s="223">
        <v>4</v>
      </c>
      <c r="I1060" s="224"/>
      <c r="J1060" s="225">
        <f>ROUND(I1060*H1060,2)</f>
        <v>0</v>
      </c>
      <c r="K1060" s="221" t="s">
        <v>181</v>
      </c>
      <c r="L1060" s="45"/>
      <c r="M1060" s="226" t="s">
        <v>1</v>
      </c>
      <c r="N1060" s="227" t="s">
        <v>41</v>
      </c>
      <c r="O1060" s="92"/>
      <c r="P1060" s="228">
        <f>O1060*H1060</f>
        <v>0</v>
      </c>
      <c r="Q1060" s="228">
        <v>0.0015</v>
      </c>
      <c r="R1060" s="228">
        <f>Q1060*H1060</f>
        <v>0.006</v>
      </c>
      <c r="S1060" s="228">
        <v>0</v>
      </c>
      <c r="T1060" s="229">
        <f>S1060*H1060</f>
        <v>0</v>
      </c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R1060" s="230" t="s">
        <v>262</v>
      </c>
      <c r="AT1060" s="230" t="s">
        <v>177</v>
      </c>
      <c r="AU1060" s="230" t="s">
        <v>86</v>
      </c>
      <c r="AY1060" s="18" t="s">
        <v>175</v>
      </c>
      <c r="BE1060" s="231">
        <f>IF(N1060="základní",J1060,0)</f>
        <v>0</v>
      </c>
      <c r="BF1060" s="231">
        <f>IF(N1060="snížená",J1060,0)</f>
        <v>0</v>
      </c>
      <c r="BG1060" s="231">
        <f>IF(N1060="zákl. přenesená",J1060,0)</f>
        <v>0</v>
      </c>
      <c r="BH1060" s="231">
        <f>IF(N1060="sníž. přenesená",J1060,0)</f>
        <v>0</v>
      </c>
      <c r="BI1060" s="231">
        <f>IF(N1060="nulová",J1060,0)</f>
        <v>0</v>
      </c>
      <c r="BJ1060" s="18" t="s">
        <v>84</v>
      </c>
      <c r="BK1060" s="231">
        <f>ROUND(I1060*H1060,2)</f>
        <v>0</v>
      </c>
      <c r="BL1060" s="18" t="s">
        <v>262</v>
      </c>
      <c r="BM1060" s="230" t="s">
        <v>1401</v>
      </c>
    </row>
    <row r="1061" s="2" customFormat="1" ht="24.15" customHeight="1">
      <c r="A1061" s="39"/>
      <c r="B1061" s="40"/>
      <c r="C1061" s="219" t="s">
        <v>1402</v>
      </c>
      <c r="D1061" s="219" t="s">
        <v>177</v>
      </c>
      <c r="E1061" s="220" t="s">
        <v>1403</v>
      </c>
      <c r="F1061" s="221" t="s">
        <v>1404</v>
      </c>
      <c r="G1061" s="222" t="s">
        <v>1336</v>
      </c>
      <c r="H1061" s="291"/>
      <c r="I1061" s="224"/>
      <c r="J1061" s="225">
        <f>ROUND(I1061*H1061,2)</f>
        <v>0</v>
      </c>
      <c r="K1061" s="221" t="s">
        <v>181</v>
      </c>
      <c r="L1061" s="45"/>
      <c r="M1061" s="226" t="s">
        <v>1</v>
      </c>
      <c r="N1061" s="227" t="s">
        <v>41</v>
      </c>
      <c r="O1061" s="92"/>
      <c r="P1061" s="228">
        <f>O1061*H1061</f>
        <v>0</v>
      </c>
      <c r="Q1061" s="228">
        <v>0</v>
      </c>
      <c r="R1061" s="228">
        <f>Q1061*H1061</f>
        <v>0</v>
      </c>
      <c r="S1061" s="228">
        <v>0</v>
      </c>
      <c r="T1061" s="229">
        <f>S1061*H1061</f>
        <v>0</v>
      </c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R1061" s="230" t="s">
        <v>262</v>
      </c>
      <c r="AT1061" s="230" t="s">
        <v>177</v>
      </c>
      <c r="AU1061" s="230" t="s">
        <v>86</v>
      </c>
      <c r="AY1061" s="18" t="s">
        <v>175</v>
      </c>
      <c r="BE1061" s="231">
        <f>IF(N1061="základní",J1061,0)</f>
        <v>0</v>
      </c>
      <c r="BF1061" s="231">
        <f>IF(N1061="snížená",J1061,0)</f>
        <v>0</v>
      </c>
      <c r="BG1061" s="231">
        <f>IF(N1061="zákl. přenesená",J1061,0)</f>
        <v>0</v>
      </c>
      <c r="BH1061" s="231">
        <f>IF(N1061="sníž. přenesená",J1061,0)</f>
        <v>0</v>
      </c>
      <c r="BI1061" s="231">
        <f>IF(N1061="nulová",J1061,0)</f>
        <v>0</v>
      </c>
      <c r="BJ1061" s="18" t="s">
        <v>84</v>
      </c>
      <c r="BK1061" s="231">
        <f>ROUND(I1061*H1061,2)</f>
        <v>0</v>
      </c>
      <c r="BL1061" s="18" t="s">
        <v>262</v>
      </c>
      <c r="BM1061" s="230" t="s">
        <v>1405</v>
      </c>
    </row>
    <row r="1062" s="2" customFormat="1" ht="33" customHeight="1">
      <c r="A1062" s="39"/>
      <c r="B1062" s="40"/>
      <c r="C1062" s="219" t="s">
        <v>1406</v>
      </c>
      <c r="D1062" s="219" t="s">
        <v>177</v>
      </c>
      <c r="E1062" s="220" t="s">
        <v>1407</v>
      </c>
      <c r="F1062" s="221" t="s">
        <v>1408</v>
      </c>
      <c r="G1062" s="222" t="s">
        <v>342</v>
      </c>
      <c r="H1062" s="223">
        <v>2</v>
      </c>
      <c r="I1062" s="224"/>
      <c r="J1062" s="225">
        <f>ROUND(I1062*H1062,2)</f>
        <v>0</v>
      </c>
      <c r="K1062" s="221" t="s">
        <v>1</v>
      </c>
      <c r="L1062" s="45"/>
      <c r="M1062" s="226" t="s">
        <v>1</v>
      </c>
      <c r="N1062" s="227" t="s">
        <v>41</v>
      </c>
      <c r="O1062" s="92"/>
      <c r="P1062" s="228">
        <f>O1062*H1062</f>
        <v>0</v>
      </c>
      <c r="Q1062" s="228">
        <v>0</v>
      </c>
      <c r="R1062" s="228">
        <f>Q1062*H1062</f>
        <v>0</v>
      </c>
      <c r="S1062" s="228">
        <v>0</v>
      </c>
      <c r="T1062" s="229">
        <f>S1062*H1062</f>
        <v>0</v>
      </c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R1062" s="230" t="s">
        <v>262</v>
      </c>
      <c r="AT1062" s="230" t="s">
        <v>177</v>
      </c>
      <c r="AU1062" s="230" t="s">
        <v>86</v>
      </c>
      <c r="AY1062" s="18" t="s">
        <v>175</v>
      </c>
      <c r="BE1062" s="231">
        <f>IF(N1062="základní",J1062,0)</f>
        <v>0</v>
      </c>
      <c r="BF1062" s="231">
        <f>IF(N1062="snížená",J1062,0)</f>
        <v>0</v>
      </c>
      <c r="BG1062" s="231">
        <f>IF(N1062="zákl. přenesená",J1062,0)</f>
        <v>0</v>
      </c>
      <c r="BH1062" s="231">
        <f>IF(N1062="sníž. přenesená",J1062,0)</f>
        <v>0</v>
      </c>
      <c r="BI1062" s="231">
        <f>IF(N1062="nulová",J1062,0)</f>
        <v>0</v>
      </c>
      <c r="BJ1062" s="18" t="s">
        <v>84</v>
      </c>
      <c r="BK1062" s="231">
        <f>ROUND(I1062*H1062,2)</f>
        <v>0</v>
      </c>
      <c r="BL1062" s="18" t="s">
        <v>262</v>
      </c>
      <c r="BM1062" s="230" t="s">
        <v>1409</v>
      </c>
    </row>
    <row r="1063" s="12" customFormat="1" ht="22.8" customHeight="1">
      <c r="A1063" s="12"/>
      <c r="B1063" s="203"/>
      <c r="C1063" s="204"/>
      <c r="D1063" s="205" t="s">
        <v>75</v>
      </c>
      <c r="E1063" s="217" t="s">
        <v>1410</v>
      </c>
      <c r="F1063" s="217" t="s">
        <v>1411</v>
      </c>
      <c r="G1063" s="204"/>
      <c r="H1063" s="204"/>
      <c r="I1063" s="207"/>
      <c r="J1063" s="218">
        <f>BK1063</f>
        <v>0</v>
      </c>
      <c r="K1063" s="204"/>
      <c r="L1063" s="209"/>
      <c r="M1063" s="210"/>
      <c r="N1063" s="211"/>
      <c r="O1063" s="211"/>
      <c r="P1063" s="212">
        <f>SUM(P1064:P1116)</f>
        <v>0</v>
      </c>
      <c r="Q1063" s="211"/>
      <c r="R1063" s="212">
        <f>SUM(R1064:R1116)</f>
        <v>8.55504936</v>
      </c>
      <c r="S1063" s="211"/>
      <c r="T1063" s="213">
        <f>SUM(T1064:T1116)</f>
        <v>93.0268194</v>
      </c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R1063" s="214" t="s">
        <v>86</v>
      </c>
      <c r="AT1063" s="215" t="s">
        <v>75</v>
      </c>
      <c r="AU1063" s="215" t="s">
        <v>84</v>
      </c>
      <c r="AY1063" s="214" t="s">
        <v>175</v>
      </c>
      <c r="BK1063" s="216">
        <f>SUM(BK1064:BK1116)</f>
        <v>0</v>
      </c>
    </row>
    <row r="1064" s="2" customFormat="1" ht="24.15" customHeight="1">
      <c r="A1064" s="39"/>
      <c r="B1064" s="40"/>
      <c r="C1064" s="219" t="s">
        <v>1412</v>
      </c>
      <c r="D1064" s="219" t="s">
        <v>177</v>
      </c>
      <c r="E1064" s="220" t="s">
        <v>1413</v>
      </c>
      <c r="F1064" s="221" t="s">
        <v>1414</v>
      </c>
      <c r="G1064" s="222" t="s">
        <v>192</v>
      </c>
      <c r="H1064" s="223">
        <v>15.444</v>
      </c>
      <c r="I1064" s="224"/>
      <c r="J1064" s="225">
        <f>ROUND(I1064*H1064,2)</f>
        <v>0</v>
      </c>
      <c r="K1064" s="221" t="s">
        <v>181</v>
      </c>
      <c r="L1064" s="45"/>
      <c r="M1064" s="226" t="s">
        <v>1</v>
      </c>
      <c r="N1064" s="227" t="s">
        <v>41</v>
      </c>
      <c r="O1064" s="92"/>
      <c r="P1064" s="228">
        <f>O1064*H1064</f>
        <v>0</v>
      </c>
      <c r="Q1064" s="228">
        <v>0.00122</v>
      </c>
      <c r="R1064" s="228">
        <f>Q1064*H1064</f>
        <v>0.01884168</v>
      </c>
      <c r="S1064" s="228">
        <v>0</v>
      </c>
      <c r="T1064" s="229">
        <f>S1064*H1064</f>
        <v>0</v>
      </c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R1064" s="230" t="s">
        <v>262</v>
      </c>
      <c r="AT1064" s="230" t="s">
        <v>177</v>
      </c>
      <c r="AU1064" s="230" t="s">
        <v>86</v>
      </c>
      <c r="AY1064" s="18" t="s">
        <v>175</v>
      </c>
      <c r="BE1064" s="231">
        <f>IF(N1064="základní",J1064,0)</f>
        <v>0</v>
      </c>
      <c r="BF1064" s="231">
        <f>IF(N1064="snížená",J1064,0)</f>
        <v>0</v>
      </c>
      <c r="BG1064" s="231">
        <f>IF(N1064="zákl. přenesená",J1064,0)</f>
        <v>0</v>
      </c>
      <c r="BH1064" s="231">
        <f>IF(N1064="sníž. přenesená",J1064,0)</f>
        <v>0</v>
      </c>
      <c r="BI1064" s="231">
        <f>IF(N1064="nulová",J1064,0)</f>
        <v>0</v>
      </c>
      <c r="BJ1064" s="18" t="s">
        <v>84</v>
      </c>
      <c r="BK1064" s="231">
        <f>ROUND(I1064*H1064,2)</f>
        <v>0</v>
      </c>
      <c r="BL1064" s="18" t="s">
        <v>262</v>
      </c>
      <c r="BM1064" s="230" t="s">
        <v>1415</v>
      </c>
    </row>
    <row r="1065" s="13" customFormat="1">
      <c r="A1065" s="13"/>
      <c r="B1065" s="232"/>
      <c r="C1065" s="233"/>
      <c r="D1065" s="234" t="s">
        <v>184</v>
      </c>
      <c r="E1065" s="235" t="s">
        <v>1</v>
      </c>
      <c r="F1065" s="236" t="s">
        <v>1416</v>
      </c>
      <c r="G1065" s="233"/>
      <c r="H1065" s="237">
        <v>15.444</v>
      </c>
      <c r="I1065" s="238"/>
      <c r="J1065" s="233"/>
      <c r="K1065" s="233"/>
      <c r="L1065" s="239"/>
      <c r="M1065" s="240"/>
      <c r="N1065" s="241"/>
      <c r="O1065" s="241"/>
      <c r="P1065" s="241"/>
      <c r="Q1065" s="241"/>
      <c r="R1065" s="241"/>
      <c r="S1065" s="241"/>
      <c r="T1065" s="24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3" t="s">
        <v>184</v>
      </c>
      <c r="AU1065" s="243" t="s">
        <v>86</v>
      </c>
      <c r="AV1065" s="13" t="s">
        <v>86</v>
      </c>
      <c r="AW1065" s="13" t="s">
        <v>32</v>
      </c>
      <c r="AX1065" s="13" t="s">
        <v>84</v>
      </c>
      <c r="AY1065" s="243" t="s">
        <v>175</v>
      </c>
    </row>
    <row r="1066" s="2" customFormat="1" ht="33" customHeight="1">
      <c r="A1066" s="39"/>
      <c r="B1066" s="40"/>
      <c r="C1066" s="219" t="s">
        <v>1417</v>
      </c>
      <c r="D1066" s="219" t="s">
        <v>177</v>
      </c>
      <c r="E1066" s="220" t="s">
        <v>1418</v>
      </c>
      <c r="F1066" s="221" t="s">
        <v>1419</v>
      </c>
      <c r="G1066" s="222" t="s">
        <v>180</v>
      </c>
      <c r="H1066" s="223">
        <v>763.82</v>
      </c>
      <c r="I1066" s="224"/>
      <c r="J1066" s="225">
        <f>ROUND(I1066*H1066,2)</f>
        <v>0</v>
      </c>
      <c r="K1066" s="221" t="s">
        <v>181</v>
      </c>
      <c r="L1066" s="45"/>
      <c r="M1066" s="226" t="s">
        <v>1</v>
      </c>
      <c r="N1066" s="227" t="s">
        <v>41</v>
      </c>
      <c r="O1066" s="92"/>
      <c r="P1066" s="228">
        <f>O1066*H1066</f>
        <v>0</v>
      </c>
      <c r="Q1066" s="228">
        <v>0</v>
      </c>
      <c r="R1066" s="228">
        <f>Q1066*H1066</f>
        <v>0</v>
      </c>
      <c r="S1066" s="228">
        <v>0.0256</v>
      </c>
      <c r="T1066" s="229">
        <f>S1066*H1066</f>
        <v>19.553792</v>
      </c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R1066" s="230" t="s">
        <v>262</v>
      </c>
      <c r="AT1066" s="230" t="s">
        <v>177</v>
      </c>
      <c r="AU1066" s="230" t="s">
        <v>86</v>
      </c>
      <c r="AY1066" s="18" t="s">
        <v>175</v>
      </c>
      <c r="BE1066" s="231">
        <f>IF(N1066="základní",J1066,0)</f>
        <v>0</v>
      </c>
      <c r="BF1066" s="231">
        <f>IF(N1066="snížená",J1066,0)</f>
        <v>0</v>
      </c>
      <c r="BG1066" s="231">
        <f>IF(N1066="zákl. přenesená",J1066,0)</f>
        <v>0</v>
      </c>
      <c r="BH1066" s="231">
        <f>IF(N1066="sníž. přenesená",J1066,0)</f>
        <v>0</v>
      </c>
      <c r="BI1066" s="231">
        <f>IF(N1066="nulová",J1066,0)</f>
        <v>0</v>
      </c>
      <c r="BJ1066" s="18" t="s">
        <v>84</v>
      </c>
      <c r="BK1066" s="231">
        <f>ROUND(I1066*H1066,2)</f>
        <v>0</v>
      </c>
      <c r="BL1066" s="18" t="s">
        <v>262</v>
      </c>
      <c r="BM1066" s="230" t="s">
        <v>1420</v>
      </c>
    </row>
    <row r="1067" s="14" customFormat="1">
      <c r="A1067" s="14"/>
      <c r="B1067" s="244"/>
      <c r="C1067" s="245"/>
      <c r="D1067" s="234" t="s">
        <v>184</v>
      </c>
      <c r="E1067" s="246" t="s">
        <v>1</v>
      </c>
      <c r="F1067" s="247" t="s">
        <v>1035</v>
      </c>
      <c r="G1067" s="245"/>
      <c r="H1067" s="246" t="s">
        <v>1</v>
      </c>
      <c r="I1067" s="248"/>
      <c r="J1067" s="245"/>
      <c r="K1067" s="245"/>
      <c r="L1067" s="249"/>
      <c r="M1067" s="250"/>
      <c r="N1067" s="251"/>
      <c r="O1067" s="251"/>
      <c r="P1067" s="251"/>
      <c r="Q1067" s="251"/>
      <c r="R1067" s="251"/>
      <c r="S1067" s="251"/>
      <c r="T1067" s="252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3" t="s">
        <v>184</v>
      </c>
      <c r="AU1067" s="253" t="s">
        <v>86</v>
      </c>
      <c r="AV1067" s="14" t="s">
        <v>84</v>
      </c>
      <c r="AW1067" s="14" t="s">
        <v>32</v>
      </c>
      <c r="AX1067" s="14" t="s">
        <v>76</v>
      </c>
      <c r="AY1067" s="253" t="s">
        <v>175</v>
      </c>
    </row>
    <row r="1068" s="13" customFormat="1">
      <c r="A1068" s="13"/>
      <c r="B1068" s="232"/>
      <c r="C1068" s="233"/>
      <c r="D1068" s="234" t="s">
        <v>184</v>
      </c>
      <c r="E1068" s="235" t="s">
        <v>1</v>
      </c>
      <c r="F1068" s="236" t="s">
        <v>1421</v>
      </c>
      <c r="G1068" s="233"/>
      <c r="H1068" s="237">
        <v>122.71</v>
      </c>
      <c r="I1068" s="238"/>
      <c r="J1068" s="233"/>
      <c r="K1068" s="233"/>
      <c r="L1068" s="239"/>
      <c r="M1068" s="240"/>
      <c r="N1068" s="241"/>
      <c r="O1068" s="241"/>
      <c r="P1068" s="241"/>
      <c r="Q1068" s="241"/>
      <c r="R1068" s="241"/>
      <c r="S1068" s="241"/>
      <c r="T1068" s="242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3" t="s">
        <v>184</v>
      </c>
      <c r="AU1068" s="243" t="s">
        <v>86</v>
      </c>
      <c r="AV1068" s="13" t="s">
        <v>86</v>
      </c>
      <c r="AW1068" s="13" t="s">
        <v>32</v>
      </c>
      <c r="AX1068" s="13" t="s">
        <v>76</v>
      </c>
      <c r="AY1068" s="243" t="s">
        <v>175</v>
      </c>
    </row>
    <row r="1069" s="13" customFormat="1">
      <c r="A1069" s="13"/>
      <c r="B1069" s="232"/>
      <c r="C1069" s="233"/>
      <c r="D1069" s="234" t="s">
        <v>184</v>
      </c>
      <c r="E1069" s="235" t="s">
        <v>1</v>
      </c>
      <c r="F1069" s="236" t="s">
        <v>1422</v>
      </c>
      <c r="G1069" s="233"/>
      <c r="H1069" s="237">
        <v>20.48</v>
      </c>
      <c r="I1069" s="238"/>
      <c r="J1069" s="233"/>
      <c r="K1069" s="233"/>
      <c r="L1069" s="239"/>
      <c r="M1069" s="240"/>
      <c r="N1069" s="241"/>
      <c r="O1069" s="241"/>
      <c r="P1069" s="241"/>
      <c r="Q1069" s="241"/>
      <c r="R1069" s="241"/>
      <c r="S1069" s="241"/>
      <c r="T1069" s="242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3" t="s">
        <v>184</v>
      </c>
      <c r="AU1069" s="243" t="s">
        <v>86</v>
      </c>
      <c r="AV1069" s="13" t="s">
        <v>86</v>
      </c>
      <c r="AW1069" s="13" t="s">
        <v>32</v>
      </c>
      <c r="AX1069" s="13" t="s">
        <v>76</v>
      </c>
      <c r="AY1069" s="243" t="s">
        <v>175</v>
      </c>
    </row>
    <row r="1070" s="13" customFormat="1">
      <c r="A1070" s="13"/>
      <c r="B1070" s="232"/>
      <c r="C1070" s="233"/>
      <c r="D1070" s="234" t="s">
        <v>184</v>
      </c>
      <c r="E1070" s="235" t="s">
        <v>1</v>
      </c>
      <c r="F1070" s="236" t="s">
        <v>1423</v>
      </c>
      <c r="G1070" s="233"/>
      <c r="H1070" s="237">
        <v>105.67</v>
      </c>
      <c r="I1070" s="238"/>
      <c r="J1070" s="233"/>
      <c r="K1070" s="233"/>
      <c r="L1070" s="239"/>
      <c r="M1070" s="240"/>
      <c r="N1070" s="241"/>
      <c r="O1070" s="241"/>
      <c r="P1070" s="241"/>
      <c r="Q1070" s="241"/>
      <c r="R1070" s="241"/>
      <c r="S1070" s="241"/>
      <c r="T1070" s="242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3" t="s">
        <v>184</v>
      </c>
      <c r="AU1070" s="243" t="s">
        <v>86</v>
      </c>
      <c r="AV1070" s="13" t="s">
        <v>86</v>
      </c>
      <c r="AW1070" s="13" t="s">
        <v>32</v>
      </c>
      <c r="AX1070" s="13" t="s">
        <v>76</v>
      </c>
      <c r="AY1070" s="243" t="s">
        <v>175</v>
      </c>
    </row>
    <row r="1071" s="16" customFormat="1">
      <c r="A1071" s="16"/>
      <c r="B1071" s="279"/>
      <c r="C1071" s="280"/>
      <c r="D1071" s="234" t="s">
        <v>184</v>
      </c>
      <c r="E1071" s="281" t="s">
        <v>1</v>
      </c>
      <c r="F1071" s="282" t="s">
        <v>356</v>
      </c>
      <c r="G1071" s="280"/>
      <c r="H1071" s="283">
        <v>248.86</v>
      </c>
      <c r="I1071" s="284"/>
      <c r="J1071" s="280"/>
      <c r="K1071" s="280"/>
      <c r="L1071" s="285"/>
      <c r="M1071" s="286"/>
      <c r="N1071" s="287"/>
      <c r="O1071" s="287"/>
      <c r="P1071" s="287"/>
      <c r="Q1071" s="287"/>
      <c r="R1071" s="287"/>
      <c r="S1071" s="287"/>
      <c r="T1071" s="288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T1071" s="289" t="s">
        <v>184</v>
      </c>
      <c r="AU1071" s="289" t="s">
        <v>86</v>
      </c>
      <c r="AV1071" s="16" t="s">
        <v>189</v>
      </c>
      <c r="AW1071" s="16" t="s">
        <v>32</v>
      </c>
      <c r="AX1071" s="16" t="s">
        <v>76</v>
      </c>
      <c r="AY1071" s="289" t="s">
        <v>175</v>
      </c>
    </row>
    <row r="1072" s="14" customFormat="1">
      <c r="A1072" s="14"/>
      <c r="B1072" s="244"/>
      <c r="C1072" s="245"/>
      <c r="D1072" s="234" t="s">
        <v>184</v>
      </c>
      <c r="E1072" s="246" t="s">
        <v>1</v>
      </c>
      <c r="F1072" s="247" t="s">
        <v>1040</v>
      </c>
      <c r="G1072" s="245"/>
      <c r="H1072" s="246" t="s">
        <v>1</v>
      </c>
      <c r="I1072" s="248"/>
      <c r="J1072" s="245"/>
      <c r="K1072" s="245"/>
      <c r="L1072" s="249"/>
      <c r="M1072" s="250"/>
      <c r="N1072" s="251"/>
      <c r="O1072" s="251"/>
      <c r="P1072" s="251"/>
      <c r="Q1072" s="251"/>
      <c r="R1072" s="251"/>
      <c r="S1072" s="251"/>
      <c r="T1072" s="252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3" t="s">
        <v>184</v>
      </c>
      <c r="AU1072" s="253" t="s">
        <v>86</v>
      </c>
      <c r="AV1072" s="14" t="s">
        <v>84</v>
      </c>
      <c r="AW1072" s="14" t="s">
        <v>32</v>
      </c>
      <c r="AX1072" s="14" t="s">
        <v>76</v>
      </c>
      <c r="AY1072" s="253" t="s">
        <v>175</v>
      </c>
    </row>
    <row r="1073" s="13" customFormat="1">
      <c r="A1073" s="13"/>
      <c r="B1073" s="232"/>
      <c r="C1073" s="233"/>
      <c r="D1073" s="234" t="s">
        <v>184</v>
      </c>
      <c r="E1073" s="235" t="s">
        <v>1</v>
      </c>
      <c r="F1073" s="236" t="s">
        <v>1424</v>
      </c>
      <c r="G1073" s="233"/>
      <c r="H1073" s="237">
        <v>123.04</v>
      </c>
      <c r="I1073" s="238"/>
      <c r="J1073" s="233"/>
      <c r="K1073" s="233"/>
      <c r="L1073" s="239"/>
      <c r="M1073" s="240"/>
      <c r="N1073" s="241"/>
      <c r="O1073" s="241"/>
      <c r="P1073" s="241"/>
      <c r="Q1073" s="241"/>
      <c r="R1073" s="241"/>
      <c r="S1073" s="241"/>
      <c r="T1073" s="24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3" t="s">
        <v>184</v>
      </c>
      <c r="AU1073" s="243" t="s">
        <v>86</v>
      </c>
      <c r="AV1073" s="13" t="s">
        <v>86</v>
      </c>
      <c r="AW1073" s="13" t="s">
        <v>32</v>
      </c>
      <c r="AX1073" s="13" t="s">
        <v>76</v>
      </c>
      <c r="AY1073" s="243" t="s">
        <v>175</v>
      </c>
    </row>
    <row r="1074" s="13" customFormat="1">
      <c r="A1074" s="13"/>
      <c r="B1074" s="232"/>
      <c r="C1074" s="233"/>
      <c r="D1074" s="234" t="s">
        <v>184</v>
      </c>
      <c r="E1074" s="235" t="s">
        <v>1</v>
      </c>
      <c r="F1074" s="236" t="s">
        <v>1425</v>
      </c>
      <c r="G1074" s="233"/>
      <c r="H1074" s="237">
        <v>19.39</v>
      </c>
      <c r="I1074" s="238"/>
      <c r="J1074" s="233"/>
      <c r="K1074" s="233"/>
      <c r="L1074" s="239"/>
      <c r="M1074" s="240"/>
      <c r="N1074" s="241"/>
      <c r="O1074" s="241"/>
      <c r="P1074" s="241"/>
      <c r="Q1074" s="241"/>
      <c r="R1074" s="241"/>
      <c r="S1074" s="241"/>
      <c r="T1074" s="242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3" t="s">
        <v>184</v>
      </c>
      <c r="AU1074" s="243" t="s">
        <v>86</v>
      </c>
      <c r="AV1074" s="13" t="s">
        <v>86</v>
      </c>
      <c r="AW1074" s="13" t="s">
        <v>32</v>
      </c>
      <c r="AX1074" s="13" t="s">
        <v>76</v>
      </c>
      <c r="AY1074" s="243" t="s">
        <v>175</v>
      </c>
    </row>
    <row r="1075" s="13" customFormat="1">
      <c r="A1075" s="13"/>
      <c r="B1075" s="232"/>
      <c r="C1075" s="233"/>
      <c r="D1075" s="234" t="s">
        <v>184</v>
      </c>
      <c r="E1075" s="235" t="s">
        <v>1</v>
      </c>
      <c r="F1075" s="236" t="s">
        <v>1426</v>
      </c>
      <c r="G1075" s="233"/>
      <c r="H1075" s="237">
        <v>105.58</v>
      </c>
      <c r="I1075" s="238"/>
      <c r="J1075" s="233"/>
      <c r="K1075" s="233"/>
      <c r="L1075" s="239"/>
      <c r="M1075" s="240"/>
      <c r="N1075" s="241"/>
      <c r="O1075" s="241"/>
      <c r="P1075" s="241"/>
      <c r="Q1075" s="241"/>
      <c r="R1075" s="241"/>
      <c r="S1075" s="241"/>
      <c r="T1075" s="242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3" t="s">
        <v>184</v>
      </c>
      <c r="AU1075" s="243" t="s">
        <v>86</v>
      </c>
      <c r="AV1075" s="13" t="s">
        <v>86</v>
      </c>
      <c r="AW1075" s="13" t="s">
        <v>32</v>
      </c>
      <c r="AX1075" s="13" t="s">
        <v>76</v>
      </c>
      <c r="AY1075" s="243" t="s">
        <v>175</v>
      </c>
    </row>
    <row r="1076" s="16" customFormat="1">
      <c r="A1076" s="16"/>
      <c r="B1076" s="279"/>
      <c r="C1076" s="280"/>
      <c r="D1076" s="234" t="s">
        <v>184</v>
      </c>
      <c r="E1076" s="281" t="s">
        <v>1</v>
      </c>
      <c r="F1076" s="282" t="s">
        <v>356</v>
      </c>
      <c r="G1076" s="280"/>
      <c r="H1076" s="283">
        <v>248.01</v>
      </c>
      <c r="I1076" s="284"/>
      <c r="J1076" s="280"/>
      <c r="K1076" s="280"/>
      <c r="L1076" s="285"/>
      <c r="M1076" s="286"/>
      <c r="N1076" s="287"/>
      <c r="O1076" s="287"/>
      <c r="P1076" s="287"/>
      <c r="Q1076" s="287"/>
      <c r="R1076" s="287"/>
      <c r="S1076" s="287"/>
      <c r="T1076" s="288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T1076" s="289" t="s">
        <v>184</v>
      </c>
      <c r="AU1076" s="289" t="s">
        <v>86</v>
      </c>
      <c r="AV1076" s="16" t="s">
        <v>189</v>
      </c>
      <c r="AW1076" s="16" t="s">
        <v>32</v>
      </c>
      <c r="AX1076" s="16" t="s">
        <v>76</v>
      </c>
      <c r="AY1076" s="289" t="s">
        <v>175</v>
      </c>
    </row>
    <row r="1077" s="14" customFormat="1">
      <c r="A1077" s="14"/>
      <c r="B1077" s="244"/>
      <c r="C1077" s="245"/>
      <c r="D1077" s="234" t="s">
        <v>184</v>
      </c>
      <c r="E1077" s="246" t="s">
        <v>1</v>
      </c>
      <c r="F1077" s="247" t="s">
        <v>1427</v>
      </c>
      <c r="G1077" s="245"/>
      <c r="H1077" s="246" t="s">
        <v>1</v>
      </c>
      <c r="I1077" s="248"/>
      <c r="J1077" s="245"/>
      <c r="K1077" s="245"/>
      <c r="L1077" s="249"/>
      <c r="M1077" s="250"/>
      <c r="N1077" s="251"/>
      <c r="O1077" s="251"/>
      <c r="P1077" s="251"/>
      <c r="Q1077" s="251"/>
      <c r="R1077" s="251"/>
      <c r="S1077" s="251"/>
      <c r="T1077" s="252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3" t="s">
        <v>184</v>
      </c>
      <c r="AU1077" s="253" t="s">
        <v>86</v>
      </c>
      <c r="AV1077" s="14" t="s">
        <v>84</v>
      </c>
      <c r="AW1077" s="14" t="s">
        <v>32</v>
      </c>
      <c r="AX1077" s="14" t="s">
        <v>76</v>
      </c>
      <c r="AY1077" s="253" t="s">
        <v>175</v>
      </c>
    </row>
    <row r="1078" s="13" customFormat="1">
      <c r="A1078" s="13"/>
      <c r="B1078" s="232"/>
      <c r="C1078" s="233"/>
      <c r="D1078" s="234" t="s">
        <v>184</v>
      </c>
      <c r="E1078" s="235" t="s">
        <v>1</v>
      </c>
      <c r="F1078" s="236" t="s">
        <v>1428</v>
      </c>
      <c r="G1078" s="233"/>
      <c r="H1078" s="237">
        <v>122.7</v>
      </c>
      <c r="I1078" s="238"/>
      <c r="J1078" s="233"/>
      <c r="K1078" s="233"/>
      <c r="L1078" s="239"/>
      <c r="M1078" s="240"/>
      <c r="N1078" s="241"/>
      <c r="O1078" s="241"/>
      <c r="P1078" s="241"/>
      <c r="Q1078" s="241"/>
      <c r="R1078" s="241"/>
      <c r="S1078" s="241"/>
      <c r="T1078" s="242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3" t="s">
        <v>184</v>
      </c>
      <c r="AU1078" s="243" t="s">
        <v>86</v>
      </c>
      <c r="AV1078" s="13" t="s">
        <v>86</v>
      </c>
      <c r="AW1078" s="13" t="s">
        <v>32</v>
      </c>
      <c r="AX1078" s="13" t="s">
        <v>76</v>
      </c>
      <c r="AY1078" s="243" t="s">
        <v>175</v>
      </c>
    </row>
    <row r="1079" s="13" customFormat="1">
      <c r="A1079" s="13"/>
      <c r="B1079" s="232"/>
      <c r="C1079" s="233"/>
      <c r="D1079" s="234" t="s">
        <v>184</v>
      </c>
      <c r="E1079" s="235" t="s">
        <v>1</v>
      </c>
      <c r="F1079" s="236" t="s">
        <v>1429</v>
      </c>
      <c r="G1079" s="233"/>
      <c r="H1079" s="237">
        <v>20.72</v>
      </c>
      <c r="I1079" s="238"/>
      <c r="J1079" s="233"/>
      <c r="K1079" s="233"/>
      <c r="L1079" s="239"/>
      <c r="M1079" s="240"/>
      <c r="N1079" s="241"/>
      <c r="O1079" s="241"/>
      <c r="P1079" s="241"/>
      <c r="Q1079" s="241"/>
      <c r="R1079" s="241"/>
      <c r="S1079" s="241"/>
      <c r="T1079" s="24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3" t="s">
        <v>184</v>
      </c>
      <c r="AU1079" s="243" t="s">
        <v>86</v>
      </c>
      <c r="AV1079" s="13" t="s">
        <v>86</v>
      </c>
      <c r="AW1079" s="13" t="s">
        <v>32</v>
      </c>
      <c r="AX1079" s="13" t="s">
        <v>76</v>
      </c>
      <c r="AY1079" s="243" t="s">
        <v>175</v>
      </c>
    </row>
    <row r="1080" s="13" customFormat="1">
      <c r="A1080" s="13"/>
      <c r="B1080" s="232"/>
      <c r="C1080" s="233"/>
      <c r="D1080" s="234" t="s">
        <v>184</v>
      </c>
      <c r="E1080" s="235" t="s">
        <v>1</v>
      </c>
      <c r="F1080" s="236" t="s">
        <v>1430</v>
      </c>
      <c r="G1080" s="233"/>
      <c r="H1080" s="237">
        <v>123.53</v>
      </c>
      <c r="I1080" s="238"/>
      <c r="J1080" s="233"/>
      <c r="K1080" s="233"/>
      <c r="L1080" s="239"/>
      <c r="M1080" s="240"/>
      <c r="N1080" s="241"/>
      <c r="O1080" s="241"/>
      <c r="P1080" s="241"/>
      <c r="Q1080" s="241"/>
      <c r="R1080" s="241"/>
      <c r="S1080" s="241"/>
      <c r="T1080" s="242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3" t="s">
        <v>184</v>
      </c>
      <c r="AU1080" s="243" t="s">
        <v>86</v>
      </c>
      <c r="AV1080" s="13" t="s">
        <v>86</v>
      </c>
      <c r="AW1080" s="13" t="s">
        <v>32</v>
      </c>
      <c r="AX1080" s="13" t="s">
        <v>76</v>
      </c>
      <c r="AY1080" s="243" t="s">
        <v>175</v>
      </c>
    </row>
    <row r="1081" s="16" customFormat="1">
      <c r="A1081" s="16"/>
      <c r="B1081" s="279"/>
      <c r="C1081" s="280"/>
      <c r="D1081" s="234" t="s">
        <v>184</v>
      </c>
      <c r="E1081" s="281" t="s">
        <v>1</v>
      </c>
      <c r="F1081" s="282" t="s">
        <v>356</v>
      </c>
      <c r="G1081" s="280"/>
      <c r="H1081" s="283">
        <v>266.95000000000004</v>
      </c>
      <c r="I1081" s="284"/>
      <c r="J1081" s="280"/>
      <c r="K1081" s="280"/>
      <c r="L1081" s="285"/>
      <c r="M1081" s="286"/>
      <c r="N1081" s="287"/>
      <c r="O1081" s="287"/>
      <c r="P1081" s="287"/>
      <c r="Q1081" s="287"/>
      <c r="R1081" s="287"/>
      <c r="S1081" s="287"/>
      <c r="T1081" s="288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T1081" s="289" t="s">
        <v>184</v>
      </c>
      <c r="AU1081" s="289" t="s">
        <v>86</v>
      </c>
      <c r="AV1081" s="16" t="s">
        <v>189</v>
      </c>
      <c r="AW1081" s="16" t="s">
        <v>32</v>
      </c>
      <c r="AX1081" s="16" t="s">
        <v>76</v>
      </c>
      <c r="AY1081" s="289" t="s">
        <v>175</v>
      </c>
    </row>
    <row r="1082" s="15" customFormat="1">
      <c r="A1082" s="15"/>
      <c r="B1082" s="254"/>
      <c r="C1082" s="255"/>
      <c r="D1082" s="234" t="s">
        <v>184</v>
      </c>
      <c r="E1082" s="256" t="s">
        <v>1</v>
      </c>
      <c r="F1082" s="257" t="s">
        <v>201</v>
      </c>
      <c r="G1082" s="255"/>
      <c r="H1082" s="258">
        <v>763.82</v>
      </c>
      <c r="I1082" s="259"/>
      <c r="J1082" s="255"/>
      <c r="K1082" s="255"/>
      <c r="L1082" s="260"/>
      <c r="M1082" s="261"/>
      <c r="N1082" s="262"/>
      <c r="O1082" s="262"/>
      <c r="P1082" s="262"/>
      <c r="Q1082" s="262"/>
      <c r="R1082" s="262"/>
      <c r="S1082" s="262"/>
      <c r="T1082" s="263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64" t="s">
        <v>184</v>
      </c>
      <c r="AU1082" s="264" t="s">
        <v>86</v>
      </c>
      <c r="AV1082" s="15" t="s">
        <v>182</v>
      </c>
      <c r="AW1082" s="15" t="s">
        <v>32</v>
      </c>
      <c r="AX1082" s="15" t="s">
        <v>84</v>
      </c>
      <c r="AY1082" s="264" t="s">
        <v>175</v>
      </c>
    </row>
    <row r="1083" s="2" customFormat="1" ht="33" customHeight="1">
      <c r="A1083" s="39"/>
      <c r="B1083" s="40"/>
      <c r="C1083" s="219" t="s">
        <v>1431</v>
      </c>
      <c r="D1083" s="219" t="s">
        <v>177</v>
      </c>
      <c r="E1083" s="220" t="s">
        <v>1432</v>
      </c>
      <c r="F1083" s="221" t="s">
        <v>1433</v>
      </c>
      <c r="G1083" s="222" t="s">
        <v>180</v>
      </c>
      <c r="H1083" s="223">
        <v>204.19</v>
      </c>
      <c r="I1083" s="224"/>
      <c r="J1083" s="225">
        <f>ROUND(I1083*H1083,2)</f>
        <v>0</v>
      </c>
      <c r="K1083" s="221" t="s">
        <v>181</v>
      </c>
      <c r="L1083" s="45"/>
      <c r="M1083" s="226" t="s">
        <v>1</v>
      </c>
      <c r="N1083" s="227" t="s">
        <v>41</v>
      </c>
      <c r="O1083" s="92"/>
      <c r="P1083" s="228">
        <f>O1083*H1083</f>
        <v>0</v>
      </c>
      <c r="Q1083" s="228">
        <v>0</v>
      </c>
      <c r="R1083" s="228">
        <f>Q1083*H1083</f>
        <v>0</v>
      </c>
      <c r="S1083" s="228">
        <v>0.03074</v>
      </c>
      <c r="T1083" s="229">
        <f>S1083*H1083</f>
        <v>6.2768006</v>
      </c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R1083" s="230" t="s">
        <v>262</v>
      </c>
      <c r="AT1083" s="230" t="s">
        <v>177</v>
      </c>
      <c r="AU1083" s="230" t="s">
        <v>86</v>
      </c>
      <c r="AY1083" s="18" t="s">
        <v>175</v>
      </c>
      <c r="BE1083" s="231">
        <f>IF(N1083="základní",J1083,0)</f>
        <v>0</v>
      </c>
      <c r="BF1083" s="231">
        <f>IF(N1083="snížená",J1083,0)</f>
        <v>0</v>
      </c>
      <c r="BG1083" s="231">
        <f>IF(N1083="zákl. přenesená",J1083,0)</f>
        <v>0</v>
      </c>
      <c r="BH1083" s="231">
        <f>IF(N1083="sníž. přenesená",J1083,0)</f>
        <v>0</v>
      </c>
      <c r="BI1083" s="231">
        <f>IF(N1083="nulová",J1083,0)</f>
        <v>0</v>
      </c>
      <c r="BJ1083" s="18" t="s">
        <v>84</v>
      </c>
      <c r="BK1083" s="231">
        <f>ROUND(I1083*H1083,2)</f>
        <v>0</v>
      </c>
      <c r="BL1083" s="18" t="s">
        <v>262</v>
      </c>
      <c r="BM1083" s="230" t="s">
        <v>1434</v>
      </c>
    </row>
    <row r="1084" s="14" customFormat="1">
      <c r="A1084" s="14"/>
      <c r="B1084" s="244"/>
      <c r="C1084" s="245"/>
      <c r="D1084" s="234" t="s">
        <v>184</v>
      </c>
      <c r="E1084" s="246" t="s">
        <v>1</v>
      </c>
      <c r="F1084" s="247" t="s">
        <v>1029</v>
      </c>
      <c r="G1084" s="245"/>
      <c r="H1084" s="246" t="s">
        <v>1</v>
      </c>
      <c r="I1084" s="248"/>
      <c r="J1084" s="245"/>
      <c r="K1084" s="245"/>
      <c r="L1084" s="249"/>
      <c r="M1084" s="250"/>
      <c r="N1084" s="251"/>
      <c r="O1084" s="251"/>
      <c r="P1084" s="251"/>
      <c r="Q1084" s="251"/>
      <c r="R1084" s="251"/>
      <c r="S1084" s="251"/>
      <c r="T1084" s="252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3" t="s">
        <v>184</v>
      </c>
      <c r="AU1084" s="253" t="s">
        <v>86</v>
      </c>
      <c r="AV1084" s="14" t="s">
        <v>84</v>
      </c>
      <c r="AW1084" s="14" t="s">
        <v>32</v>
      </c>
      <c r="AX1084" s="14" t="s">
        <v>76</v>
      </c>
      <c r="AY1084" s="253" t="s">
        <v>175</v>
      </c>
    </row>
    <row r="1085" s="13" customFormat="1">
      <c r="A1085" s="13"/>
      <c r="B1085" s="232"/>
      <c r="C1085" s="233"/>
      <c r="D1085" s="234" t="s">
        <v>184</v>
      </c>
      <c r="E1085" s="235" t="s">
        <v>1</v>
      </c>
      <c r="F1085" s="236" t="s">
        <v>1435</v>
      </c>
      <c r="G1085" s="233"/>
      <c r="H1085" s="237">
        <v>122.8</v>
      </c>
      <c r="I1085" s="238"/>
      <c r="J1085" s="233"/>
      <c r="K1085" s="233"/>
      <c r="L1085" s="239"/>
      <c r="M1085" s="240"/>
      <c r="N1085" s="241"/>
      <c r="O1085" s="241"/>
      <c r="P1085" s="241"/>
      <c r="Q1085" s="241"/>
      <c r="R1085" s="241"/>
      <c r="S1085" s="241"/>
      <c r="T1085" s="24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3" t="s">
        <v>184</v>
      </c>
      <c r="AU1085" s="243" t="s">
        <v>86</v>
      </c>
      <c r="AV1085" s="13" t="s">
        <v>86</v>
      </c>
      <c r="AW1085" s="13" t="s">
        <v>32</v>
      </c>
      <c r="AX1085" s="13" t="s">
        <v>76</v>
      </c>
      <c r="AY1085" s="243" t="s">
        <v>175</v>
      </c>
    </row>
    <row r="1086" s="13" customFormat="1">
      <c r="A1086" s="13"/>
      <c r="B1086" s="232"/>
      <c r="C1086" s="233"/>
      <c r="D1086" s="234" t="s">
        <v>184</v>
      </c>
      <c r="E1086" s="235" t="s">
        <v>1</v>
      </c>
      <c r="F1086" s="236" t="s">
        <v>1436</v>
      </c>
      <c r="G1086" s="233"/>
      <c r="H1086" s="237">
        <v>81.39</v>
      </c>
      <c r="I1086" s="238"/>
      <c r="J1086" s="233"/>
      <c r="K1086" s="233"/>
      <c r="L1086" s="239"/>
      <c r="M1086" s="240"/>
      <c r="N1086" s="241"/>
      <c r="O1086" s="241"/>
      <c r="P1086" s="241"/>
      <c r="Q1086" s="241"/>
      <c r="R1086" s="241"/>
      <c r="S1086" s="241"/>
      <c r="T1086" s="242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43" t="s">
        <v>184</v>
      </c>
      <c r="AU1086" s="243" t="s">
        <v>86</v>
      </c>
      <c r="AV1086" s="13" t="s">
        <v>86</v>
      </c>
      <c r="AW1086" s="13" t="s">
        <v>32</v>
      </c>
      <c r="AX1086" s="13" t="s">
        <v>76</v>
      </c>
      <c r="AY1086" s="243" t="s">
        <v>175</v>
      </c>
    </row>
    <row r="1087" s="15" customFormat="1">
      <c r="A1087" s="15"/>
      <c r="B1087" s="254"/>
      <c r="C1087" s="255"/>
      <c r="D1087" s="234" t="s">
        <v>184</v>
      </c>
      <c r="E1087" s="256" t="s">
        <v>1</v>
      </c>
      <c r="F1087" s="257" t="s">
        <v>201</v>
      </c>
      <c r="G1087" s="255"/>
      <c r="H1087" s="258">
        <v>204.19</v>
      </c>
      <c r="I1087" s="259"/>
      <c r="J1087" s="255"/>
      <c r="K1087" s="255"/>
      <c r="L1087" s="260"/>
      <c r="M1087" s="261"/>
      <c r="N1087" s="262"/>
      <c r="O1087" s="262"/>
      <c r="P1087" s="262"/>
      <c r="Q1087" s="262"/>
      <c r="R1087" s="262"/>
      <c r="S1087" s="262"/>
      <c r="T1087" s="263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64" t="s">
        <v>184</v>
      </c>
      <c r="AU1087" s="264" t="s">
        <v>86</v>
      </c>
      <c r="AV1087" s="15" t="s">
        <v>182</v>
      </c>
      <c r="AW1087" s="15" t="s">
        <v>32</v>
      </c>
      <c r="AX1087" s="15" t="s">
        <v>84</v>
      </c>
      <c r="AY1087" s="264" t="s">
        <v>175</v>
      </c>
    </row>
    <row r="1088" s="2" customFormat="1" ht="24.15" customHeight="1">
      <c r="A1088" s="39"/>
      <c r="B1088" s="40"/>
      <c r="C1088" s="219" t="s">
        <v>1437</v>
      </c>
      <c r="D1088" s="219" t="s">
        <v>177</v>
      </c>
      <c r="E1088" s="220" t="s">
        <v>1438</v>
      </c>
      <c r="F1088" s="221" t="s">
        <v>1439</v>
      </c>
      <c r="G1088" s="222" t="s">
        <v>180</v>
      </c>
      <c r="H1088" s="223">
        <v>585</v>
      </c>
      <c r="I1088" s="224"/>
      <c r="J1088" s="225">
        <f>ROUND(I1088*H1088,2)</f>
        <v>0</v>
      </c>
      <c r="K1088" s="221" t="s">
        <v>181</v>
      </c>
      <c r="L1088" s="45"/>
      <c r="M1088" s="226" t="s">
        <v>1</v>
      </c>
      <c r="N1088" s="227" t="s">
        <v>41</v>
      </c>
      <c r="O1088" s="92"/>
      <c r="P1088" s="228">
        <f>O1088*H1088</f>
        <v>0</v>
      </c>
      <c r="Q1088" s="228">
        <v>0</v>
      </c>
      <c r="R1088" s="228">
        <f>Q1088*H1088</f>
        <v>0</v>
      </c>
      <c r="S1088" s="228">
        <v>0</v>
      </c>
      <c r="T1088" s="229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230" t="s">
        <v>262</v>
      </c>
      <c r="AT1088" s="230" t="s">
        <v>177</v>
      </c>
      <c r="AU1088" s="230" t="s">
        <v>86</v>
      </c>
      <c r="AY1088" s="18" t="s">
        <v>175</v>
      </c>
      <c r="BE1088" s="231">
        <f>IF(N1088="základní",J1088,0)</f>
        <v>0</v>
      </c>
      <c r="BF1088" s="231">
        <f>IF(N1088="snížená",J1088,0)</f>
        <v>0</v>
      </c>
      <c r="BG1088" s="231">
        <f>IF(N1088="zákl. přenesená",J1088,0)</f>
        <v>0</v>
      </c>
      <c r="BH1088" s="231">
        <f>IF(N1088="sníž. přenesená",J1088,0)</f>
        <v>0</v>
      </c>
      <c r="BI1088" s="231">
        <f>IF(N1088="nulová",J1088,0)</f>
        <v>0</v>
      </c>
      <c r="BJ1088" s="18" t="s">
        <v>84</v>
      </c>
      <c r="BK1088" s="231">
        <f>ROUND(I1088*H1088,2)</f>
        <v>0</v>
      </c>
      <c r="BL1088" s="18" t="s">
        <v>262</v>
      </c>
      <c r="BM1088" s="230" t="s">
        <v>1440</v>
      </c>
    </row>
    <row r="1089" s="13" customFormat="1">
      <c r="A1089" s="13"/>
      <c r="B1089" s="232"/>
      <c r="C1089" s="233"/>
      <c r="D1089" s="234" t="s">
        <v>184</v>
      </c>
      <c r="E1089" s="235" t="s">
        <v>1</v>
      </c>
      <c r="F1089" s="236" t="s">
        <v>1441</v>
      </c>
      <c r="G1089" s="233"/>
      <c r="H1089" s="237">
        <v>585</v>
      </c>
      <c r="I1089" s="238"/>
      <c r="J1089" s="233"/>
      <c r="K1089" s="233"/>
      <c r="L1089" s="239"/>
      <c r="M1089" s="240"/>
      <c r="N1089" s="241"/>
      <c r="O1089" s="241"/>
      <c r="P1089" s="241"/>
      <c r="Q1089" s="241"/>
      <c r="R1089" s="241"/>
      <c r="S1089" s="241"/>
      <c r="T1089" s="242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3" t="s">
        <v>184</v>
      </c>
      <c r="AU1089" s="243" t="s">
        <v>86</v>
      </c>
      <c r="AV1089" s="13" t="s">
        <v>86</v>
      </c>
      <c r="AW1089" s="13" t="s">
        <v>32</v>
      </c>
      <c r="AX1089" s="13" t="s">
        <v>84</v>
      </c>
      <c r="AY1089" s="243" t="s">
        <v>175</v>
      </c>
    </row>
    <row r="1090" s="2" customFormat="1" ht="16.5" customHeight="1">
      <c r="A1090" s="39"/>
      <c r="B1090" s="40"/>
      <c r="C1090" s="265" t="s">
        <v>1442</v>
      </c>
      <c r="D1090" s="265" t="s">
        <v>247</v>
      </c>
      <c r="E1090" s="266" t="s">
        <v>1443</v>
      </c>
      <c r="F1090" s="267" t="s">
        <v>1444</v>
      </c>
      <c r="G1090" s="268" t="s">
        <v>192</v>
      </c>
      <c r="H1090" s="269">
        <v>15.444</v>
      </c>
      <c r="I1090" s="270"/>
      <c r="J1090" s="271">
        <f>ROUND(I1090*H1090,2)</f>
        <v>0</v>
      </c>
      <c r="K1090" s="267" t="s">
        <v>181</v>
      </c>
      <c r="L1090" s="272"/>
      <c r="M1090" s="273" t="s">
        <v>1</v>
      </c>
      <c r="N1090" s="274" t="s">
        <v>41</v>
      </c>
      <c r="O1090" s="92"/>
      <c r="P1090" s="228">
        <f>O1090*H1090</f>
        <v>0</v>
      </c>
      <c r="Q1090" s="228">
        <v>0.55</v>
      </c>
      <c r="R1090" s="228">
        <f>Q1090*H1090</f>
        <v>8.4942000000000016</v>
      </c>
      <c r="S1090" s="228">
        <v>0</v>
      </c>
      <c r="T1090" s="229">
        <f>S1090*H1090</f>
        <v>0</v>
      </c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R1090" s="230" t="s">
        <v>372</v>
      </c>
      <c r="AT1090" s="230" t="s">
        <v>247</v>
      </c>
      <c r="AU1090" s="230" t="s">
        <v>86</v>
      </c>
      <c r="AY1090" s="18" t="s">
        <v>175</v>
      </c>
      <c r="BE1090" s="231">
        <f>IF(N1090="základní",J1090,0)</f>
        <v>0</v>
      </c>
      <c r="BF1090" s="231">
        <f>IF(N1090="snížená",J1090,0)</f>
        <v>0</v>
      </c>
      <c r="BG1090" s="231">
        <f>IF(N1090="zákl. přenesená",J1090,0)</f>
        <v>0</v>
      </c>
      <c r="BH1090" s="231">
        <f>IF(N1090="sníž. přenesená",J1090,0)</f>
        <v>0</v>
      </c>
      <c r="BI1090" s="231">
        <f>IF(N1090="nulová",J1090,0)</f>
        <v>0</v>
      </c>
      <c r="BJ1090" s="18" t="s">
        <v>84</v>
      </c>
      <c r="BK1090" s="231">
        <f>ROUND(I1090*H1090,2)</f>
        <v>0</v>
      </c>
      <c r="BL1090" s="18" t="s">
        <v>262</v>
      </c>
      <c r="BM1090" s="230" t="s">
        <v>1445</v>
      </c>
    </row>
    <row r="1091" s="13" customFormat="1">
      <c r="A1091" s="13"/>
      <c r="B1091" s="232"/>
      <c r="C1091" s="233"/>
      <c r="D1091" s="234" t="s">
        <v>184</v>
      </c>
      <c r="E1091" s="235" t="s">
        <v>1</v>
      </c>
      <c r="F1091" s="236" t="s">
        <v>1446</v>
      </c>
      <c r="G1091" s="233"/>
      <c r="H1091" s="237">
        <v>15.444</v>
      </c>
      <c r="I1091" s="238"/>
      <c r="J1091" s="233"/>
      <c r="K1091" s="233"/>
      <c r="L1091" s="239"/>
      <c r="M1091" s="240"/>
      <c r="N1091" s="241"/>
      <c r="O1091" s="241"/>
      <c r="P1091" s="241"/>
      <c r="Q1091" s="241"/>
      <c r="R1091" s="241"/>
      <c r="S1091" s="241"/>
      <c r="T1091" s="242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43" t="s">
        <v>184</v>
      </c>
      <c r="AU1091" s="243" t="s">
        <v>86</v>
      </c>
      <c r="AV1091" s="13" t="s">
        <v>86</v>
      </c>
      <c r="AW1091" s="13" t="s">
        <v>32</v>
      </c>
      <c r="AX1091" s="13" t="s">
        <v>84</v>
      </c>
      <c r="AY1091" s="243" t="s">
        <v>175</v>
      </c>
    </row>
    <row r="1092" s="2" customFormat="1" ht="21.75" customHeight="1">
      <c r="A1092" s="39"/>
      <c r="B1092" s="40"/>
      <c r="C1092" s="219" t="s">
        <v>1447</v>
      </c>
      <c r="D1092" s="219" t="s">
        <v>177</v>
      </c>
      <c r="E1092" s="220" t="s">
        <v>1448</v>
      </c>
      <c r="F1092" s="221" t="s">
        <v>1449</v>
      </c>
      <c r="G1092" s="222" t="s">
        <v>180</v>
      </c>
      <c r="H1092" s="223">
        <v>585</v>
      </c>
      <c r="I1092" s="224"/>
      <c r="J1092" s="225">
        <f>ROUND(I1092*H1092,2)</f>
        <v>0</v>
      </c>
      <c r="K1092" s="221" t="s">
        <v>181</v>
      </c>
      <c r="L1092" s="45"/>
      <c r="M1092" s="226" t="s">
        <v>1</v>
      </c>
      <c r="N1092" s="227" t="s">
        <v>41</v>
      </c>
      <c r="O1092" s="92"/>
      <c r="P1092" s="228">
        <f>O1092*H1092</f>
        <v>0</v>
      </c>
      <c r="Q1092" s="228">
        <v>0</v>
      </c>
      <c r="R1092" s="228">
        <f>Q1092*H1092</f>
        <v>0</v>
      </c>
      <c r="S1092" s="228">
        <v>0.014</v>
      </c>
      <c r="T1092" s="229">
        <f>S1092*H1092</f>
        <v>8.19</v>
      </c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R1092" s="230" t="s">
        <v>262</v>
      </c>
      <c r="AT1092" s="230" t="s">
        <v>177</v>
      </c>
      <c r="AU1092" s="230" t="s">
        <v>86</v>
      </c>
      <c r="AY1092" s="18" t="s">
        <v>175</v>
      </c>
      <c r="BE1092" s="231">
        <f>IF(N1092="základní",J1092,0)</f>
        <v>0</v>
      </c>
      <c r="BF1092" s="231">
        <f>IF(N1092="snížená",J1092,0)</f>
        <v>0</v>
      </c>
      <c r="BG1092" s="231">
        <f>IF(N1092="zákl. přenesená",J1092,0)</f>
        <v>0</v>
      </c>
      <c r="BH1092" s="231">
        <f>IF(N1092="sníž. přenesená",J1092,0)</f>
        <v>0</v>
      </c>
      <c r="BI1092" s="231">
        <f>IF(N1092="nulová",J1092,0)</f>
        <v>0</v>
      </c>
      <c r="BJ1092" s="18" t="s">
        <v>84</v>
      </c>
      <c r="BK1092" s="231">
        <f>ROUND(I1092*H1092,2)</f>
        <v>0</v>
      </c>
      <c r="BL1092" s="18" t="s">
        <v>262</v>
      </c>
      <c r="BM1092" s="230" t="s">
        <v>1450</v>
      </c>
    </row>
    <row r="1093" s="13" customFormat="1">
      <c r="A1093" s="13"/>
      <c r="B1093" s="232"/>
      <c r="C1093" s="233"/>
      <c r="D1093" s="234" t="s">
        <v>184</v>
      </c>
      <c r="E1093" s="235" t="s">
        <v>1</v>
      </c>
      <c r="F1093" s="236" t="s">
        <v>1441</v>
      </c>
      <c r="G1093" s="233"/>
      <c r="H1093" s="237">
        <v>585</v>
      </c>
      <c r="I1093" s="238"/>
      <c r="J1093" s="233"/>
      <c r="K1093" s="233"/>
      <c r="L1093" s="239"/>
      <c r="M1093" s="240"/>
      <c r="N1093" s="241"/>
      <c r="O1093" s="241"/>
      <c r="P1093" s="241"/>
      <c r="Q1093" s="241"/>
      <c r="R1093" s="241"/>
      <c r="S1093" s="241"/>
      <c r="T1093" s="24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3" t="s">
        <v>184</v>
      </c>
      <c r="AU1093" s="243" t="s">
        <v>86</v>
      </c>
      <c r="AV1093" s="13" t="s">
        <v>86</v>
      </c>
      <c r="AW1093" s="13" t="s">
        <v>32</v>
      </c>
      <c r="AX1093" s="13" t="s">
        <v>84</v>
      </c>
      <c r="AY1093" s="243" t="s">
        <v>175</v>
      </c>
    </row>
    <row r="1094" s="2" customFormat="1" ht="24.15" customHeight="1">
      <c r="A1094" s="39"/>
      <c r="B1094" s="40"/>
      <c r="C1094" s="219" t="s">
        <v>1451</v>
      </c>
      <c r="D1094" s="219" t="s">
        <v>177</v>
      </c>
      <c r="E1094" s="220" t="s">
        <v>1452</v>
      </c>
      <c r="F1094" s="221" t="s">
        <v>1453</v>
      </c>
      <c r="G1094" s="222" t="s">
        <v>437</v>
      </c>
      <c r="H1094" s="223">
        <v>810</v>
      </c>
      <c r="I1094" s="224"/>
      <c r="J1094" s="225">
        <f>ROUND(I1094*H1094,2)</f>
        <v>0</v>
      </c>
      <c r="K1094" s="221" t="s">
        <v>181</v>
      </c>
      <c r="L1094" s="45"/>
      <c r="M1094" s="226" t="s">
        <v>1</v>
      </c>
      <c r="N1094" s="227" t="s">
        <v>41</v>
      </c>
      <c r="O1094" s="92"/>
      <c r="P1094" s="228">
        <f>O1094*H1094</f>
        <v>0</v>
      </c>
      <c r="Q1094" s="228">
        <v>0</v>
      </c>
      <c r="R1094" s="228">
        <f>Q1094*H1094</f>
        <v>0</v>
      </c>
      <c r="S1094" s="228">
        <v>0.025</v>
      </c>
      <c r="T1094" s="229">
        <f>S1094*H1094</f>
        <v>20.25</v>
      </c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R1094" s="230" t="s">
        <v>262</v>
      </c>
      <c r="AT1094" s="230" t="s">
        <v>177</v>
      </c>
      <c r="AU1094" s="230" t="s">
        <v>86</v>
      </c>
      <c r="AY1094" s="18" t="s">
        <v>175</v>
      </c>
      <c r="BE1094" s="231">
        <f>IF(N1094="základní",J1094,0)</f>
        <v>0</v>
      </c>
      <c r="BF1094" s="231">
        <f>IF(N1094="snížená",J1094,0)</f>
        <v>0</v>
      </c>
      <c r="BG1094" s="231">
        <f>IF(N1094="zákl. přenesená",J1094,0)</f>
        <v>0</v>
      </c>
      <c r="BH1094" s="231">
        <f>IF(N1094="sníž. přenesená",J1094,0)</f>
        <v>0</v>
      </c>
      <c r="BI1094" s="231">
        <f>IF(N1094="nulová",J1094,0)</f>
        <v>0</v>
      </c>
      <c r="BJ1094" s="18" t="s">
        <v>84</v>
      </c>
      <c r="BK1094" s="231">
        <f>ROUND(I1094*H1094,2)</f>
        <v>0</v>
      </c>
      <c r="BL1094" s="18" t="s">
        <v>262</v>
      </c>
      <c r="BM1094" s="230" t="s">
        <v>1454</v>
      </c>
    </row>
    <row r="1095" s="13" customFormat="1">
      <c r="A1095" s="13"/>
      <c r="B1095" s="232"/>
      <c r="C1095" s="233"/>
      <c r="D1095" s="234" t="s">
        <v>184</v>
      </c>
      <c r="E1095" s="235" t="s">
        <v>1</v>
      </c>
      <c r="F1095" s="236" t="s">
        <v>1455</v>
      </c>
      <c r="G1095" s="233"/>
      <c r="H1095" s="237">
        <v>810</v>
      </c>
      <c r="I1095" s="238"/>
      <c r="J1095" s="233"/>
      <c r="K1095" s="233"/>
      <c r="L1095" s="239"/>
      <c r="M1095" s="240"/>
      <c r="N1095" s="241"/>
      <c r="O1095" s="241"/>
      <c r="P1095" s="241"/>
      <c r="Q1095" s="241"/>
      <c r="R1095" s="241"/>
      <c r="S1095" s="241"/>
      <c r="T1095" s="242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3" t="s">
        <v>184</v>
      </c>
      <c r="AU1095" s="243" t="s">
        <v>86</v>
      </c>
      <c r="AV1095" s="13" t="s">
        <v>86</v>
      </c>
      <c r="AW1095" s="13" t="s">
        <v>32</v>
      </c>
      <c r="AX1095" s="13" t="s">
        <v>84</v>
      </c>
      <c r="AY1095" s="243" t="s">
        <v>175</v>
      </c>
    </row>
    <row r="1096" s="2" customFormat="1" ht="24.15" customHeight="1">
      <c r="A1096" s="39"/>
      <c r="B1096" s="40"/>
      <c r="C1096" s="219" t="s">
        <v>1456</v>
      </c>
      <c r="D1096" s="219" t="s">
        <v>177</v>
      </c>
      <c r="E1096" s="220" t="s">
        <v>1457</v>
      </c>
      <c r="F1096" s="221" t="s">
        <v>1458</v>
      </c>
      <c r="G1096" s="222" t="s">
        <v>192</v>
      </c>
      <c r="H1096" s="223">
        <v>15.444</v>
      </c>
      <c r="I1096" s="224"/>
      <c r="J1096" s="225">
        <f>ROUND(I1096*H1096,2)</f>
        <v>0</v>
      </c>
      <c r="K1096" s="221" t="s">
        <v>181</v>
      </c>
      <c r="L1096" s="45"/>
      <c r="M1096" s="226" t="s">
        <v>1</v>
      </c>
      <c r="N1096" s="227" t="s">
        <v>41</v>
      </c>
      <c r="O1096" s="92"/>
      <c r="P1096" s="228">
        <f>O1096*H1096</f>
        <v>0</v>
      </c>
      <c r="Q1096" s="228">
        <v>0.00272</v>
      </c>
      <c r="R1096" s="228">
        <f>Q1096*H1096</f>
        <v>0.042007680000000008</v>
      </c>
      <c r="S1096" s="228">
        <v>0</v>
      </c>
      <c r="T1096" s="229">
        <f>S1096*H1096</f>
        <v>0</v>
      </c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R1096" s="230" t="s">
        <v>262</v>
      </c>
      <c r="AT1096" s="230" t="s">
        <v>177</v>
      </c>
      <c r="AU1096" s="230" t="s">
        <v>86</v>
      </c>
      <c r="AY1096" s="18" t="s">
        <v>175</v>
      </c>
      <c r="BE1096" s="231">
        <f>IF(N1096="základní",J1096,0)</f>
        <v>0</v>
      </c>
      <c r="BF1096" s="231">
        <f>IF(N1096="snížená",J1096,0)</f>
        <v>0</v>
      </c>
      <c r="BG1096" s="231">
        <f>IF(N1096="zákl. přenesená",J1096,0)</f>
        <v>0</v>
      </c>
      <c r="BH1096" s="231">
        <f>IF(N1096="sníž. přenesená",J1096,0)</f>
        <v>0</v>
      </c>
      <c r="BI1096" s="231">
        <f>IF(N1096="nulová",J1096,0)</f>
        <v>0</v>
      </c>
      <c r="BJ1096" s="18" t="s">
        <v>84</v>
      </c>
      <c r="BK1096" s="231">
        <f>ROUND(I1096*H1096,2)</f>
        <v>0</v>
      </c>
      <c r="BL1096" s="18" t="s">
        <v>262</v>
      </c>
      <c r="BM1096" s="230" t="s">
        <v>1459</v>
      </c>
    </row>
    <row r="1097" s="2" customFormat="1" ht="24.15" customHeight="1">
      <c r="A1097" s="39"/>
      <c r="B1097" s="40"/>
      <c r="C1097" s="219" t="s">
        <v>1460</v>
      </c>
      <c r="D1097" s="219" t="s">
        <v>177</v>
      </c>
      <c r="E1097" s="220" t="s">
        <v>1461</v>
      </c>
      <c r="F1097" s="221" t="s">
        <v>1462</v>
      </c>
      <c r="G1097" s="222" t="s">
        <v>1336</v>
      </c>
      <c r="H1097" s="291"/>
      <c r="I1097" s="224"/>
      <c r="J1097" s="225">
        <f>ROUND(I1097*H1097,2)</f>
        <v>0</v>
      </c>
      <c r="K1097" s="221" t="s">
        <v>181</v>
      </c>
      <c r="L1097" s="45"/>
      <c r="M1097" s="226" t="s">
        <v>1</v>
      </c>
      <c r="N1097" s="227" t="s">
        <v>41</v>
      </c>
      <c r="O1097" s="92"/>
      <c r="P1097" s="228">
        <f>O1097*H1097</f>
        <v>0</v>
      </c>
      <c r="Q1097" s="228">
        <v>0</v>
      </c>
      <c r="R1097" s="228">
        <f>Q1097*H1097</f>
        <v>0</v>
      </c>
      <c r="S1097" s="228">
        <v>0</v>
      </c>
      <c r="T1097" s="229">
        <f>S1097*H1097</f>
        <v>0</v>
      </c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R1097" s="230" t="s">
        <v>262</v>
      </c>
      <c r="AT1097" s="230" t="s">
        <v>177</v>
      </c>
      <c r="AU1097" s="230" t="s">
        <v>86</v>
      </c>
      <c r="AY1097" s="18" t="s">
        <v>175</v>
      </c>
      <c r="BE1097" s="231">
        <f>IF(N1097="základní",J1097,0)</f>
        <v>0</v>
      </c>
      <c r="BF1097" s="231">
        <f>IF(N1097="snížená",J1097,0)</f>
        <v>0</v>
      </c>
      <c r="BG1097" s="231">
        <f>IF(N1097="zákl. přenesená",J1097,0)</f>
        <v>0</v>
      </c>
      <c r="BH1097" s="231">
        <f>IF(N1097="sníž. přenesená",J1097,0)</f>
        <v>0</v>
      </c>
      <c r="BI1097" s="231">
        <f>IF(N1097="nulová",J1097,0)</f>
        <v>0</v>
      </c>
      <c r="BJ1097" s="18" t="s">
        <v>84</v>
      </c>
      <c r="BK1097" s="231">
        <f>ROUND(I1097*H1097,2)</f>
        <v>0</v>
      </c>
      <c r="BL1097" s="18" t="s">
        <v>262</v>
      </c>
      <c r="BM1097" s="230" t="s">
        <v>1463</v>
      </c>
    </row>
    <row r="1098" s="2" customFormat="1" ht="24.15" customHeight="1">
      <c r="A1098" s="39"/>
      <c r="B1098" s="40"/>
      <c r="C1098" s="219" t="s">
        <v>1464</v>
      </c>
      <c r="D1098" s="219" t="s">
        <v>177</v>
      </c>
      <c r="E1098" s="220" t="s">
        <v>1465</v>
      </c>
      <c r="F1098" s="221" t="s">
        <v>1466</v>
      </c>
      <c r="G1098" s="222" t="s">
        <v>437</v>
      </c>
      <c r="H1098" s="223">
        <v>810</v>
      </c>
      <c r="I1098" s="224"/>
      <c r="J1098" s="225">
        <f>ROUND(I1098*H1098,2)</f>
        <v>0</v>
      </c>
      <c r="K1098" s="221" t="s">
        <v>1</v>
      </c>
      <c r="L1098" s="45"/>
      <c r="M1098" s="226" t="s">
        <v>1</v>
      </c>
      <c r="N1098" s="227" t="s">
        <v>41</v>
      </c>
      <c r="O1098" s="92"/>
      <c r="P1098" s="228">
        <f>O1098*H1098</f>
        <v>0</v>
      </c>
      <c r="Q1098" s="228">
        <v>0</v>
      </c>
      <c r="R1098" s="228">
        <f>Q1098*H1098</f>
        <v>0</v>
      </c>
      <c r="S1098" s="228">
        <v>0</v>
      </c>
      <c r="T1098" s="229">
        <f>S1098*H1098</f>
        <v>0</v>
      </c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R1098" s="230" t="s">
        <v>262</v>
      </c>
      <c r="AT1098" s="230" t="s">
        <v>177</v>
      </c>
      <c r="AU1098" s="230" t="s">
        <v>86</v>
      </c>
      <c r="AY1098" s="18" t="s">
        <v>175</v>
      </c>
      <c r="BE1098" s="231">
        <f>IF(N1098="základní",J1098,0)</f>
        <v>0</v>
      </c>
      <c r="BF1098" s="231">
        <f>IF(N1098="snížená",J1098,0)</f>
        <v>0</v>
      </c>
      <c r="BG1098" s="231">
        <f>IF(N1098="zákl. přenesená",J1098,0)</f>
        <v>0</v>
      </c>
      <c r="BH1098" s="231">
        <f>IF(N1098="sníž. přenesená",J1098,0)</f>
        <v>0</v>
      </c>
      <c r="BI1098" s="231">
        <f>IF(N1098="nulová",J1098,0)</f>
        <v>0</v>
      </c>
      <c r="BJ1098" s="18" t="s">
        <v>84</v>
      </c>
      <c r="BK1098" s="231">
        <f>ROUND(I1098*H1098,2)</f>
        <v>0</v>
      </c>
      <c r="BL1098" s="18" t="s">
        <v>262</v>
      </c>
      <c r="BM1098" s="230" t="s">
        <v>1467</v>
      </c>
    </row>
    <row r="1099" s="13" customFormat="1">
      <c r="A1099" s="13"/>
      <c r="B1099" s="232"/>
      <c r="C1099" s="233"/>
      <c r="D1099" s="234" t="s">
        <v>184</v>
      </c>
      <c r="E1099" s="235" t="s">
        <v>1</v>
      </c>
      <c r="F1099" s="236" t="s">
        <v>1468</v>
      </c>
      <c r="G1099" s="233"/>
      <c r="H1099" s="237">
        <v>810</v>
      </c>
      <c r="I1099" s="238"/>
      <c r="J1099" s="233"/>
      <c r="K1099" s="233"/>
      <c r="L1099" s="239"/>
      <c r="M1099" s="240"/>
      <c r="N1099" s="241"/>
      <c r="O1099" s="241"/>
      <c r="P1099" s="241"/>
      <c r="Q1099" s="241"/>
      <c r="R1099" s="241"/>
      <c r="S1099" s="241"/>
      <c r="T1099" s="242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3" t="s">
        <v>184</v>
      </c>
      <c r="AU1099" s="243" t="s">
        <v>86</v>
      </c>
      <c r="AV1099" s="13" t="s">
        <v>86</v>
      </c>
      <c r="AW1099" s="13" t="s">
        <v>32</v>
      </c>
      <c r="AX1099" s="13" t="s">
        <v>84</v>
      </c>
      <c r="AY1099" s="243" t="s">
        <v>175</v>
      </c>
    </row>
    <row r="1100" s="2" customFormat="1" ht="24.15" customHeight="1">
      <c r="A1100" s="39"/>
      <c r="B1100" s="40"/>
      <c r="C1100" s="219" t="s">
        <v>1469</v>
      </c>
      <c r="D1100" s="219" t="s">
        <v>177</v>
      </c>
      <c r="E1100" s="220" t="s">
        <v>1470</v>
      </c>
      <c r="F1100" s="221" t="s">
        <v>1471</v>
      </c>
      <c r="G1100" s="222" t="s">
        <v>180</v>
      </c>
      <c r="H1100" s="223">
        <v>763.82</v>
      </c>
      <c r="I1100" s="224"/>
      <c r="J1100" s="225">
        <f>ROUND(I1100*H1100,2)</f>
        <v>0</v>
      </c>
      <c r="K1100" s="221" t="s">
        <v>1</v>
      </c>
      <c r="L1100" s="45"/>
      <c r="M1100" s="226" t="s">
        <v>1</v>
      </c>
      <c r="N1100" s="227" t="s">
        <v>41</v>
      </c>
      <c r="O1100" s="92"/>
      <c r="P1100" s="228">
        <f>O1100*H1100</f>
        <v>0</v>
      </c>
      <c r="Q1100" s="228">
        <v>0</v>
      </c>
      <c r="R1100" s="228">
        <f>Q1100*H1100</f>
        <v>0</v>
      </c>
      <c r="S1100" s="228">
        <v>0.05074</v>
      </c>
      <c r="T1100" s="229">
        <f>S1100*H1100</f>
        <v>38.7562268</v>
      </c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R1100" s="230" t="s">
        <v>262</v>
      </c>
      <c r="AT1100" s="230" t="s">
        <v>177</v>
      </c>
      <c r="AU1100" s="230" t="s">
        <v>86</v>
      </c>
      <c r="AY1100" s="18" t="s">
        <v>175</v>
      </c>
      <c r="BE1100" s="231">
        <f>IF(N1100="základní",J1100,0)</f>
        <v>0</v>
      </c>
      <c r="BF1100" s="231">
        <f>IF(N1100="snížená",J1100,0)</f>
        <v>0</v>
      </c>
      <c r="BG1100" s="231">
        <f>IF(N1100="zákl. přenesená",J1100,0)</f>
        <v>0</v>
      </c>
      <c r="BH1100" s="231">
        <f>IF(N1100="sníž. přenesená",J1100,0)</f>
        <v>0</v>
      </c>
      <c r="BI1100" s="231">
        <f>IF(N1100="nulová",J1100,0)</f>
        <v>0</v>
      </c>
      <c r="BJ1100" s="18" t="s">
        <v>84</v>
      </c>
      <c r="BK1100" s="231">
        <f>ROUND(I1100*H1100,2)</f>
        <v>0</v>
      </c>
      <c r="BL1100" s="18" t="s">
        <v>262</v>
      </c>
      <c r="BM1100" s="230" t="s">
        <v>1472</v>
      </c>
    </row>
    <row r="1101" s="14" customFormat="1">
      <c r="A1101" s="14"/>
      <c r="B1101" s="244"/>
      <c r="C1101" s="245"/>
      <c r="D1101" s="234" t="s">
        <v>184</v>
      </c>
      <c r="E1101" s="246" t="s">
        <v>1</v>
      </c>
      <c r="F1101" s="247" t="s">
        <v>1035</v>
      </c>
      <c r="G1101" s="245"/>
      <c r="H1101" s="246" t="s">
        <v>1</v>
      </c>
      <c r="I1101" s="248"/>
      <c r="J1101" s="245"/>
      <c r="K1101" s="245"/>
      <c r="L1101" s="249"/>
      <c r="M1101" s="250"/>
      <c r="N1101" s="251"/>
      <c r="O1101" s="251"/>
      <c r="P1101" s="251"/>
      <c r="Q1101" s="251"/>
      <c r="R1101" s="251"/>
      <c r="S1101" s="251"/>
      <c r="T1101" s="252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3" t="s">
        <v>184</v>
      </c>
      <c r="AU1101" s="253" t="s">
        <v>86</v>
      </c>
      <c r="AV1101" s="14" t="s">
        <v>84</v>
      </c>
      <c r="AW1101" s="14" t="s">
        <v>32</v>
      </c>
      <c r="AX1101" s="14" t="s">
        <v>76</v>
      </c>
      <c r="AY1101" s="253" t="s">
        <v>175</v>
      </c>
    </row>
    <row r="1102" s="13" customFormat="1">
      <c r="A1102" s="13"/>
      <c r="B1102" s="232"/>
      <c r="C1102" s="233"/>
      <c r="D1102" s="234" t="s">
        <v>184</v>
      </c>
      <c r="E1102" s="235" t="s">
        <v>1</v>
      </c>
      <c r="F1102" s="236" t="s">
        <v>1421</v>
      </c>
      <c r="G1102" s="233"/>
      <c r="H1102" s="237">
        <v>122.71</v>
      </c>
      <c r="I1102" s="238"/>
      <c r="J1102" s="233"/>
      <c r="K1102" s="233"/>
      <c r="L1102" s="239"/>
      <c r="M1102" s="240"/>
      <c r="N1102" s="241"/>
      <c r="O1102" s="241"/>
      <c r="P1102" s="241"/>
      <c r="Q1102" s="241"/>
      <c r="R1102" s="241"/>
      <c r="S1102" s="241"/>
      <c r="T1102" s="242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43" t="s">
        <v>184</v>
      </c>
      <c r="AU1102" s="243" t="s">
        <v>86</v>
      </c>
      <c r="AV1102" s="13" t="s">
        <v>86</v>
      </c>
      <c r="AW1102" s="13" t="s">
        <v>32</v>
      </c>
      <c r="AX1102" s="13" t="s">
        <v>76</v>
      </c>
      <c r="AY1102" s="243" t="s">
        <v>175</v>
      </c>
    </row>
    <row r="1103" s="13" customFormat="1">
      <c r="A1103" s="13"/>
      <c r="B1103" s="232"/>
      <c r="C1103" s="233"/>
      <c r="D1103" s="234" t="s">
        <v>184</v>
      </c>
      <c r="E1103" s="235" t="s">
        <v>1</v>
      </c>
      <c r="F1103" s="236" t="s">
        <v>1422</v>
      </c>
      <c r="G1103" s="233"/>
      <c r="H1103" s="237">
        <v>20.48</v>
      </c>
      <c r="I1103" s="238"/>
      <c r="J1103" s="233"/>
      <c r="K1103" s="233"/>
      <c r="L1103" s="239"/>
      <c r="M1103" s="240"/>
      <c r="N1103" s="241"/>
      <c r="O1103" s="241"/>
      <c r="P1103" s="241"/>
      <c r="Q1103" s="241"/>
      <c r="R1103" s="241"/>
      <c r="S1103" s="241"/>
      <c r="T1103" s="242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3" t="s">
        <v>184</v>
      </c>
      <c r="AU1103" s="243" t="s">
        <v>86</v>
      </c>
      <c r="AV1103" s="13" t="s">
        <v>86</v>
      </c>
      <c r="AW1103" s="13" t="s">
        <v>32</v>
      </c>
      <c r="AX1103" s="13" t="s">
        <v>76</v>
      </c>
      <c r="AY1103" s="243" t="s">
        <v>175</v>
      </c>
    </row>
    <row r="1104" s="13" customFormat="1">
      <c r="A1104" s="13"/>
      <c r="B1104" s="232"/>
      <c r="C1104" s="233"/>
      <c r="D1104" s="234" t="s">
        <v>184</v>
      </c>
      <c r="E1104" s="235" t="s">
        <v>1</v>
      </c>
      <c r="F1104" s="236" t="s">
        <v>1423</v>
      </c>
      <c r="G1104" s="233"/>
      <c r="H1104" s="237">
        <v>105.67</v>
      </c>
      <c r="I1104" s="238"/>
      <c r="J1104" s="233"/>
      <c r="K1104" s="233"/>
      <c r="L1104" s="239"/>
      <c r="M1104" s="240"/>
      <c r="N1104" s="241"/>
      <c r="O1104" s="241"/>
      <c r="P1104" s="241"/>
      <c r="Q1104" s="241"/>
      <c r="R1104" s="241"/>
      <c r="S1104" s="241"/>
      <c r="T1104" s="242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3" t="s">
        <v>184</v>
      </c>
      <c r="AU1104" s="243" t="s">
        <v>86</v>
      </c>
      <c r="AV1104" s="13" t="s">
        <v>86</v>
      </c>
      <c r="AW1104" s="13" t="s">
        <v>32</v>
      </c>
      <c r="AX1104" s="13" t="s">
        <v>76</v>
      </c>
      <c r="AY1104" s="243" t="s">
        <v>175</v>
      </c>
    </row>
    <row r="1105" s="16" customFormat="1">
      <c r="A1105" s="16"/>
      <c r="B1105" s="279"/>
      <c r="C1105" s="280"/>
      <c r="D1105" s="234" t="s">
        <v>184</v>
      </c>
      <c r="E1105" s="281" t="s">
        <v>1</v>
      </c>
      <c r="F1105" s="282" t="s">
        <v>356</v>
      </c>
      <c r="G1105" s="280"/>
      <c r="H1105" s="283">
        <v>248.86</v>
      </c>
      <c r="I1105" s="284"/>
      <c r="J1105" s="280"/>
      <c r="K1105" s="280"/>
      <c r="L1105" s="285"/>
      <c r="M1105" s="286"/>
      <c r="N1105" s="287"/>
      <c r="O1105" s="287"/>
      <c r="P1105" s="287"/>
      <c r="Q1105" s="287"/>
      <c r="R1105" s="287"/>
      <c r="S1105" s="287"/>
      <c r="T1105" s="288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T1105" s="289" t="s">
        <v>184</v>
      </c>
      <c r="AU1105" s="289" t="s">
        <v>86</v>
      </c>
      <c r="AV1105" s="16" t="s">
        <v>189</v>
      </c>
      <c r="AW1105" s="16" t="s">
        <v>32</v>
      </c>
      <c r="AX1105" s="16" t="s">
        <v>76</v>
      </c>
      <c r="AY1105" s="289" t="s">
        <v>175</v>
      </c>
    </row>
    <row r="1106" s="14" customFormat="1">
      <c r="A1106" s="14"/>
      <c r="B1106" s="244"/>
      <c r="C1106" s="245"/>
      <c r="D1106" s="234" t="s">
        <v>184</v>
      </c>
      <c r="E1106" s="246" t="s">
        <v>1</v>
      </c>
      <c r="F1106" s="247" t="s">
        <v>1040</v>
      </c>
      <c r="G1106" s="245"/>
      <c r="H1106" s="246" t="s">
        <v>1</v>
      </c>
      <c r="I1106" s="248"/>
      <c r="J1106" s="245"/>
      <c r="K1106" s="245"/>
      <c r="L1106" s="249"/>
      <c r="M1106" s="250"/>
      <c r="N1106" s="251"/>
      <c r="O1106" s="251"/>
      <c r="P1106" s="251"/>
      <c r="Q1106" s="251"/>
      <c r="R1106" s="251"/>
      <c r="S1106" s="251"/>
      <c r="T1106" s="252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3" t="s">
        <v>184</v>
      </c>
      <c r="AU1106" s="253" t="s">
        <v>86</v>
      </c>
      <c r="AV1106" s="14" t="s">
        <v>84</v>
      </c>
      <c r="AW1106" s="14" t="s">
        <v>32</v>
      </c>
      <c r="AX1106" s="14" t="s">
        <v>76</v>
      </c>
      <c r="AY1106" s="253" t="s">
        <v>175</v>
      </c>
    </row>
    <row r="1107" s="13" customFormat="1">
      <c r="A1107" s="13"/>
      <c r="B1107" s="232"/>
      <c r="C1107" s="233"/>
      <c r="D1107" s="234" t="s">
        <v>184</v>
      </c>
      <c r="E1107" s="235" t="s">
        <v>1</v>
      </c>
      <c r="F1107" s="236" t="s">
        <v>1424</v>
      </c>
      <c r="G1107" s="233"/>
      <c r="H1107" s="237">
        <v>123.04</v>
      </c>
      <c r="I1107" s="238"/>
      <c r="J1107" s="233"/>
      <c r="K1107" s="233"/>
      <c r="L1107" s="239"/>
      <c r="M1107" s="240"/>
      <c r="N1107" s="241"/>
      <c r="O1107" s="241"/>
      <c r="P1107" s="241"/>
      <c r="Q1107" s="241"/>
      <c r="R1107" s="241"/>
      <c r="S1107" s="241"/>
      <c r="T1107" s="242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3" t="s">
        <v>184</v>
      </c>
      <c r="AU1107" s="243" t="s">
        <v>86</v>
      </c>
      <c r="AV1107" s="13" t="s">
        <v>86</v>
      </c>
      <c r="AW1107" s="13" t="s">
        <v>32</v>
      </c>
      <c r="AX1107" s="13" t="s">
        <v>76</v>
      </c>
      <c r="AY1107" s="243" t="s">
        <v>175</v>
      </c>
    </row>
    <row r="1108" s="13" customFormat="1">
      <c r="A1108" s="13"/>
      <c r="B1108" s="232"/>
      <c r="C1108" s="233"/>
      <c r="D1108" s="234" t="s">
        <v>184</v>
      </c>
      <c r="E1108" s="235" t="s">
        <v>1</v>
      </c>
      <c r="F1108" s="236" t="s">
        <v>1425</v>
      </c>
      <c r="G1108" s="233"/>
      <c r="H1108" s="237">
        <v>19.39</v>
      </c>
      <c r="I1108" s="238"/>
      <c r="J1108" s="233"/>
      <c r="K1108" s="233"/>
      <c r="L1108" s="239"/>
      <c r="M1108" s="240"/>
      <c r="N1108" s="241"/>
      <c r="O1108" s="241"/>
      <c r="P1108" s="241"/>
      <c r="Q1108" s="241"/>
      <c r="R1108" s="241"/>
      <c r="S1108" s="241"/>
      <c r="T1108" s="242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3" t="s">
        <v>184</v>
      </c>
      <c r="AU1108" s="243" t="s">
        <v>86</v>
      </c>
      <c r="AV1108" s="13" t="s">
        <v>86</v>
      </c>
      <c r="AW1108" s="13" t="s">
        <v>32</v>
      </c>
      <c r="AX1108" s="13" t="s">
        <v>76</v>
      </c>
      <c r="AY1108" s="243" t="s">
        <v>175</v>
      </c>
    </row>
    <row r="1109" s="13" customFormat="1">
      <c r="A1109" s="13"/>
      <c r="B1109" s="232"/>
      <c r="C1109" s="233"/>
      <c r="D1109" s="234" t="s">
        <v>184</v>
      </c>
      <c r="E1109" s="235" t="s">
        <v>1</v>
      </c>
      <c r="F1109" s="236" t="s">
        <v>1426</v>
      </c>
      <c r="G1109" s="233"/>
      <c r="H1109" s="237">
        <v>105.58</v>
      </c>
      <c r="I1109" s="238"/>
      <c r="J1109" s="233"/>
      <c r="K1109" s="233"/>
      <c r="L1109" s="239"/>
      <c r="M1109" s="240"/>
      <c r="N1109" s="241"/>
      <c r="O1109" s="241"/>
      <c r="P1109" s="241"/>
      <c r="Q1109" s="241"/>
      <c r="R1109" s="241"/>
      <c r="S1109" s="241"/>
      <c r="T1109" s="24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3" t="s">
        <v>184</v>
      </c>
      <c r="AU1109" s="243" t="s">
        <v>86</v>
      </c>
      <c r="AV1109" s="13" t="s">
        <v>86</v>
      </c>
      <c r="AW1109" s="13" t="s">
        <v>32</v>
      </c>
      <c r="AX1109" s="13" t="s">
        <v>76</v>
      </c>
      <c r="AY1109" s="243" t="s">
        <v>175</v>
      </c>
    </row>
    <row r="1110" s="16" customFormat="1">
      <c r="A1110" s="16"/>
      <c r="B1110" s="279"/>
      <c r="C1110" s="280"/>
      <c r="D1110" s="234" t="s">
        <v>184</v>
      </c>
      <c r="E1110" s="281" t="s">
        <v>1</v>
      </c>
      <c r="F1110" s="282" t="s">
        <v>356</v>
      </c>
      <c r="G1110" s="280"/>
      <c r="H1110" s="283">
        <v>248.01</v>
      </c>
      <c r="I1110" s="284"/>
      <c r="J1110" s="280"/>
      <c r="K1110" s="280"/>
      <c r="L1110" s="285"/>
      <c r="M1110" s="286"/>
      <c r="N1110" s="287"/>
      <c r="O1110" s="287"/>
      <c r="P1110" s="287"/>
      <c r="Q1110" s="287"/>
      <c r="R1110" s="287"/>
      <c r="S1110" s="287"/>
      <c r="T1110" s="288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T1110" s="289" t="s">
        <v>184</v>
      </c>
      <c r="AU1110" s="289" t="s">
        <v>86</v>
      </c>
      <c r="AV1110" s="16" t="s">
        <v>189</v>
      </c>
      <c r="AW1110" s="16" t="s">
        <v>32</v>
      </c>
      <c r="AX1110" s="16" t="s">
        <v>76</v>
      </c>
      <c r="AY1110" s="289" t="s">
        <v>175</v>
      </c>
    </row>
    <row r="1111" s="14" customFormat="1">
      <c r="A1111" s="14"/>
      <c r="B1111" s="244"/>
      <c r="C1111" s="245"/>
      <c r="D1111" s="234" t="s">
        <v>184</v>
      </c>
      <c r="E1111" s="246" t="s">
        <v>1</v>
      </c>
      <c r="F1111" s="247" t="s">
        <v>1427</v>
      </c>
      <c r="G1111" s="245"/>
      <c r="H1111" s="246" t="s">
        <v>1</v>
      </c>
      <c r="I1111" s="248"/>
      <c r="J1111" s="245"/>
      <c r="K1111" s="245"/>
      <c r="L1111" s="249"/>
      <c r="M1111" s="250"/>
      <c r="N1111" s="251"/>
      <c r="O1111" s="251"/>
      <c r="P1111" s="251"/>
      <c r="Q1111" s="251"/>
      <c r="R1111" s="251"/>
      <c r="S1111" s="251"/>
      <c r="T1111" s="252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53" t="s">
        <v>184</v>
      </c>
      <c r="AU1111" s="253" t="s">
        <v>86</v>
      </c>
      <c r="AV1111" s="14" t="s">
        <v>84</v>
      </c>
      <c r="AW1111" s="14" t="s">
        <v>32</v>
      </c>
      <c r="AX1111" s="14" t="s">
        <v>76</v>
      </c>
      <c r="AY1111" s="253" t="s">
        <v>175</v>
      </c>
    </row>
    <row r="1112" s="13" customFormat="1">
      <c r="A1112" s="13"/>
      <c r="B1112" s="232"/>
      <c r="C1112" s="233"/>
      <c r="D1112" s="234" t="s">
        <v>184</v>
      </c>
      <c r="E1112" s="235" t="s">
        <v>1</v>
      </c>
      <c r="F1112" s="236" t="s">
        <v>1428</v>
      </c>
      <c r="G1112" s="233"/>
      <c r="H1112" s="237">
        <v>122.7</v>
      </c>
      <c r="I1112" s="238"/>
      <c r="J1112" s="233"/>
      <c r="K1112" s="233"/>
      <c r="L1112" s="239"/>
      <c r="M1112" s="240"/>
      <c r="N1112" s="241"/>
      <c r="O1112" s="241"/>
      <c r="P1112" s="241"/>
      <c r="Q1112" s="241"/>
      <c r="R1112" s="241"/>
      <c r="S1112" s="241"/>
      <c r="T1112" s="242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43" t="s">
        <v>184</v>
      </c>
      <c r="AU1112" s="243" t="s">
        <v>86</v>
      </c>
      <c r="AV1112" s="13" t="s">
        <v>86</v>
      </c>
      <c r="AW1112" s="13" t="s">
        <v>32</v>
      </c>
      <c r="AX1112" s="13" t="s">
        <v>76</v>
      </c>
      <c r="AY1112" s="243" t="s">
        <v>175</v>
      </c>
    </row>
    <row r="1113" s="13" customFormat="1">
      <c r="A1113" s="13"/>
      <c r="B1113" s="232"/>
      <c r="C1113" s="233"/>
      <c r="D1113" s="234" t="s">
        <v>184</v>
      </c>
      <c r="E1113" s="235" t="s">
        <v>1</v>
      </c>
      <c r="F1113" s="236" t="s">
        <v>1429</v>
      </c>
      <c r="G1113" s="233"/>
      <c r="H1113" s="237">
        <v>20.72</v>
      </c>
      <c r="I1113" s="238"/>
      <c r="J1113" s="233"/>
      <c r="K1113" s="233"/>
      <c r="L1113" s="239"/>
      <c r="M1113" s="240"/>
      <c r="N1113" s="241"/>
      <c r="O1113" s="241"/>
      <c r="P1113" s="241"/>
      <c r="Q1113" s="241"/>
      <c r="R1113" s="241"/>
      <c r="S1113" s="241"/>
      <c r="T1113" s="242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3" t="s">
        <v>184</v>
      </c>
      <c r="AU1113" s="243" t="s">
        <v>86</v>
      </c>
      <c r="AV1113" s="13" t="s">
        <v>86</v>
      </c>
      <c r="AW1113" s="13" t="s">
        <v>32</v>
      </c>
      <c r="AX1113" s="13" t="s">
        <v>76</v>
      </c>
      <c r="AY1113" s="243" t="s">
        <v>175</v>
      </c>
    </row>
    <row r="1114" s="13" customFormat="1">
      <c r="A1114" s="13"/>
      <c r="B1114" s="232"/>
      <c r="C1114" s="233"/>
      <c r="D1114" s="234" t="s">
        <v>184</v>
      </c>
      <c r="E1114" s="235" t="s">
        <v>1</v>
      </c>
      <c r="F1114" s="236" t="s">
        <v>1430</v>
      </c>
      <c r="G1114" s="233"/>
      <c r="H1114" s="237">
        <v>123.53</v>
      </c>
      <c r="I1114" s="238"/>
      <c r="J1114" s="233"/>
      <c r="K1114" s="233"/>
      <c r="L1114" s="239"/>
      <c r="M1114" s="240"/>
      <c r="N1114" s="241"/>
      <c r="O1114" s="241"/>
      <c r="P1114" s="241"/>
      <c r="Q1114" s="241"/>
      <c r="R1114" s="241"/>
      <c r="S1114" s="241"/>
      <c r="T1114" s="242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3" t="s">
        <v>184</v>
      </c>
      <c r="AU1114" s="243" t="s">
        <v>86</v>
      </c>
      <c r="AV1114" s="13" t="s">
        <v>86</v>
      </c>
      <c r="AW1114" s="13" t="s">
        <v>32</v>
      </c>
      <c r="AX1114" s="13" t="s">
        <v>76</v>
      </c>
      <c r="AY1114" s="243" t="s">
        <v>175</v>
      </c>
    </row>
    <row r="1115" s="16" customFormat="1">
      <c r="A1115" s="16"/>
      <c r="B1115" s="279"/>
      <c r="C1115" s="280"/>
      <c r="D1115" s="234" t="s">
        <v>184</v>
      </c>
      <c r="E1115" s="281" t="s">
        <v>1</v>
      </c>
      <c r="F1115" s="282" t="s">
        <v>356</v>
      </c>
      <c r="G1115" s="280"/>
      <c r="H1115" s="283">
        <v>266.95000000000004</v>
      </c>
      <c r="I1115" s="284"/>
      <c r="J1115" s="280"/>
      <c r="K1115" s="280"/>
      <c r="L1115" s="285"/>
      <c r="M1115" s="286"/>
      <c r="N1115" s="287"/>
      <c r="O1115" s="287"/>
      <c r="P1115" s="287"/>
      <c r="Q1115" s="287"/>
      <c r="R1115" s="287"/>
      <c r="S1115" s="287"/>
      <c r="T1115" s="288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T1115" s="289" t="s">
        <v>184</v>
      </c>
      <c r="AU1115" s="289" t="s">
        <v>86</v>
      </c>
      <c r="AV1115" s="16" t="s">
        <v>189</v>
      </c>
      <c r="AW1115" s="16" t="s">
        <v>32</v>
      </c>
      <c r="AX1115" s="16" t="s">
        <v>76</v>
      </c>
      <c r="AY1115" s="289" t="s">
        <v>175</v>
      </c>
    </row>
    <row r="1116" s="15" customFormat="1">
      <c r="A1116" s="15"/>
      <c r="B1116" s="254"/>
      <c r="C1116" s="255"/>
      <c r="D1116" s="234" t="s">
        <v>184</v>
      </c>
      <c r="E1116" s="256" t="s">
        <v>1</v>
      </c>
      <c r="F1116" s="257" t="s">
        <v>201</v>
      </c>
      <c r="G1116" s="255"/>
      <c r="H1116" s="258">
        <v>763.82</v>
      </c>
      <c r="I1116" s="259"/>
      <c r="J1116" s="255"/>
      <c r="K1116" s="255"/>
      <c r="L1116" s="260"/>
      <c r="M1116" s="261"/>
      <c r="N1116" s="262"/>
      <c r="O1116" s="262"/>
      <c r="P1116" s="262"/>
      <c r="Q1116" s="262"/>
      <c r="R1116" s="262"/>
      <c r="S1116" s="262"/>
      <c r="T1116" s="263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T1116" s="264" t="s">
        <v>184</v>
      </c>
      <c r="AU1116" s="264" t="s">
        <v>86</v>
      </c>
      <c r="AV1116" s="15" t="s">
        <v>182</v>
      </c>
      <c r="AW1116" s="15" t="s">
        <v>32</v>
      </c>
      <c r="AX1116" s="15" t="s">
        <v>84</v>
      </c>
      <c r="AY1116" s="264" t="s">
        <v>175</v>
      </c>
    </row>
    <row r="1117" s="12" customFormat="1" ht="22.8" customHeight="1">
      <c r="A1117" s="12"/>
      <c r="B1117" s="203"/>
      <c r="C1117" s="204"/>
      <c r="D1117" s="205" t="s">
        <v>75</v>
      </c>
      <c r="E1117" s="217" t="s">
        <v>1473</v>
      </c>
      <c r="F1117" s="217" t="s">
        <v>1474</v>
      </c>
      <c r="G1117" s="204"/>
      <c r="H1117" s="204"/>
      <c r="I1117" s="207"/>
      <c r="J1117" s="218">
        <f>BK1117</f>
        <v>0</v>
      </c>
      <c r="K1117" s="204"/>
      <c r="L1117" s="209"/>
      <c r="M1117" s="210"/>
      <c r="N1117" s="211"/>
      <c r="O1117" s="211"/>
      <c r="P1117" s="212">
        <f>SUM(P1118:P1339)</f>
        <v>0</v>
      </c>
      <c r="Q1117" s="211"/>
      <c r="R1117" s="212">
        <f>SUM(R1118:R1339)</f>
        <v>254.77967076999997</v>
      </c>
      <c r="S1117" s="211"/>
      <c r="T1117" s="213">
        <f>SUM(T1118:T1339)</f>
        <v>0</v>
      </c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R1117" s="214" t="s">
        <v>86</v>
      </c>
      <c r="AT1117" s="215" t="s">
        <v>75</v>
      </c>
      <c r="AU1117" s="215" t="s">
        <v>84</v>
      </c>
      <c r="AY1117" s="214" t="s">
        <v>175</v>
      </c>
      <c r="BK1117" s="216">
        <f>SUM(BK1118:BK1339)</f>
        <v>0</v>
      </c>
    </row>
    <row r="1118" s="2" customFormat="1" ht="24.15" customHeight="1">
      <c r="A1118" s="39"/>
      <c r="B1118" s="40"/>
      <c r="C1118" s="219" t="s">
        <v>1475</v>
      </c>
      <c r="D1118" s="219" t="s">
        <v>177</v>
      </c>
      <c r="E1118" s="220" t="s">
        <v>1476</v>
      </c>
      <c r="F1118" s="221" t="s">
        <v>1477</v>
      </c>
      <c r="G1118" s="222" t="s">
        <v>180</v>
      </c>
      <c r="H1118" s="223">
        <v>127.217</v>
      </c>
      <c r="I1118" s="224"/>
      <c r="J1118" s="225">
        <f>ROUND(I1118*H1118,2)</f>
        <v>0</v>
      </c>
      <c r="K1118" s="221" t="s">
        <v>181</v>
      </c>
      <c r="L1118" s="45"/>
      <c r="M1118" s="226" t="s">
        <v>1</v>
      </c>
      <c r="N1118" s="227" t="s">
        <v>41</v>
      </c>
      <c r="O1118" s="92"/>
      <c r="P1118" s="228">
        <f>O1118*H1118</f>
        <v>0</v>
      </c>
      <c r="Q1118" s="228">
        <v>0.02551</v>
      </c>
      <c r="R1118" s="228">
        <f>Q1118*H1118</f>
        <v>3.24530567</v>
      </c>
      <c r="S1118" s="228">
        <v>0</v>
      </c>
      <c r="T1118" s="229">
        <f>S1118*H1118</f>
        <v>0</v>
      </c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R1118" s="230" t="s">
        <v>262</v>
      </c>
      <c r="AT1118" s="230" t="s">
        <v>177</v>
      </c>
      <c r="AU1118" s="230" t="s">
        <v>86</v>
      </c>
      <c r="AY1118" s="18" t="s">
        <v>175</v>
      </c>
      <c r="BE1118" s="231">
        <f>IF(N1118="základní",J1118,0)</f>
        <v>0</v>
      </c>
      <c r="BF1118" s="231">
        <f>IF(N1118="snížená",J1118,0)</f>
        <v>0</v>
      </c>
      <c r="BG1118" s="231">
        <f>IF(N1118="zákl. přenesená",J1118,0)</f>
        <v>0</v>
      </c>
      <c r="BH1118" s="231">
        <f>IF(N1118="sníž. přenesená",J1118,0)</f>
        <v>0</v>
      </c>
      <c r="BI1118" s="231">
        <f>IF(N1118="nulová",J1118,0)</f>
        <v>0</v>
      </c>
      <c r="BJ1118" s="18" t="s">
        <v>84</v>
      </c>
      <c r="BK1118" s="231">
        <f>ROUND(I1118*H1118,2)</f>
        <v>0</v>
      </c>
      <c r="BL1118" s="18" t="s">
        <v>262</v>
      </c>
      <c r="BM1118" s="230" t="s">
        <v>1478</v>
      </c>
    </row>
    <row r="1119" s="13" customFormat="1">
      <c r="A1119" s="13"/>
      <c r="B1119" s="232"/>
      <c r="C1119" s="233"/>
      <c r="D1119" s="234" t="s">
        <v>184</v>
      </c>
      <c r="E1119" s="235" t="s">
        <v>1</v>
      </c>
      <c r="F1119" s="236" t="s">
        <v>1479</v>
      </c>
      <c r="G1119" s="233"/>
      <c r="H1119" s="237">
        <v>4.401</v>
      </c>
      <c r="I1119" s="238"/>
      <c r="J1119" s="233"/>
      <c r="K1119" s="233"/>
      <c r="L1119" s="239"/>
      <c r="M1119" s="240"/>
      <c r="N1119" s="241"/>
      <c r="O1119" s="241"/>
      <c r="P1119" s="241"/>
      <c r="Q1119" s="241"/>
      <c r="R1119" s="241"/>
      <c r="S1119" s="241"/>
      <c r="T1119" s="242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3" t="s">
        <v>184</v>
      </c>
      <c r="AU1119" s="243" t="s">
        <v>86</v>
      </c>
      <c r="AV1119" s="13" t="s">
        <v>86</v>
      </c>
      <c r="AW1119" s="13" t="s">
        <v>32</v>
      </c>
      <c r="AX1119" s="13" t="s">
        <v>76</v>
      </c>
      <c r="AY1119" s="243" t="s">
        <v>175</v>
      </c>
    </row>
    <row r="1120" s="13" customFormat="1">
      <c r="A1120" s="13"/>
      <c r="B1120" s="232"/>
      <c r="C1120" s="233"/>
      <c r="D1120" s="234" t="s">
        <v>184</v>
      </c>
      <c r="E1120" s="235" t="s">
        <v>1</v>
      </c>
      <c r="F1120" s="236" t="s">
        <v>1480</v>
      </c>
      <c r="G1120" s="233"/>
      <c r="H1120" s="237">
        <v>14.233</v>
      </c>
      <c r="I1120" s="238"/>
      <c r="J1120" s="233"/>
      <c r="K1120" s="233"/>
      <c r="L1120" s="239"/>
      <c r="M1120" s="240"/>
      <c r="N1120" s="241"/>
      <c r="O1120" s="241"/>
      <c r="P1120" s="241"/>
      <c r="Q1120" s="241"/>
      <c r="R1120" s="241"/>
      <c r="S1120" s="241"/>
      <c r="T1120" s="242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43" t="s">
        <v>184</v>
      </c>
      <c r="AU1120" s="243" t="s">
        <v>86</v>
      </c>
      <c r="AV1120" s="13" t="s">
        <v>86</v>
      </c>
      <c r="AW1120" s="13" t="s">
        <v>32</v>
      </c>
      <c r="AX1120" s="13" t="s">
        <v>76</v>
      </c>
      <c r="AY1120" s="243" t="s">
        <v>175</v>
      </c>
    </row>
    <row r="1121" s="13" customFormat="1">
      <c r="A1121" s="13"/>
      <c r="B1121" s="232"/>
      <c r="C1121" s="233"/>
      <c r="D1121" s="234" t="s">
        <v>184</v>
      </c>
      <c r="E1121" s="235" t="s">
        <v>1</v>
      </c>
      <c r="F1121" s="236" t="s">
        <v>1481</v>
      </c>
      <c r="G1121" s="233"/>
      <c r="H1121" s="237">
        <v>26</v>
      </c>
      <c r="I1121" s="238"/>
      <c r="J1121" s="233"/>
      <c r="K1121" s="233"/>
      <c r="L1121" s="239"/>
      <c r="M1121" s="240"/>
      <c r="N1121" s="241"/>
      <c r="O1121" s="241"/>
      <c r="P1121" s="241"/>
      <c r="Q1121" s="241"/>
      <c r="R1121" s="241"/>
      <c r="S1121" s="241"/>
      <c r="T1121" s="242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43" t="s">
        <v>184</v>
      </c>
      <c r="AU1121" s="243" t="s">
        <v>86</v>
      </c>
      <c r="AV1121" s="13" t="s">
        <v>86</v>
      </c>
      <c r="AW1121" s="13" t="s">
        <v>32</v>
      </c>
      <c r="AX1121" s="13" t="s">
        <v>76</v>
      </c>
      <c r="AY1121" s="243" t="s">
        <v>175</v>
      </c>
    </row>
    <row r="1122" s="13" customFormat="1">
      <c r="A1122" s="13"/>
      <c r="B1122" s="232"/>
      <c r="C1122" s="233"/>
      <c r="D1122" s="234" t="s">
        <v>184</v>
      </c>
      <c r="E1122" s="235" t="s">
        <v>1</v>
      </c>
      <c r="F1122" s="236" t="s">
        <v>1482</v>
      </c>
      <c r="G1122" s="233"/>
      <c r="H1122" s="237">
        <v>82.583</v>
      </c>
      <c r="I1122" s="238"/>
      <c r="J1122" s="233"/>
      <c r="K1122" s="233"/>
      <c r="L1122" s="239"/>
      <c r="M1122" s="240"/>
      <c r="N1122" s="241"/>
      <c r="O1122" s="241"/>
      <c r="P1122" s="241"/>
      <c r="Q1122" s="241"/>
      <c r="R1122" s="241"/>
      <c r="S1122" s="241"/>
      <c r="T1122" s="242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3" t="s">
        <v>184</v>
      </c>
      <c r="AU1122" s="243" t="s">
        <v>86</v>
      </c>
      <c r="AV1122" s="13" t="s">
        <v>86</v>
      </c>
      <c r="AW1122" s="13" t="s">
        <v>32</v>
      </c>
      <c r="AX1122" s="13" t="s">
        <v>76</v>
      </c>
      <c r="AY1122" s="243" t="s">
        <v>175</v>
      </c>
    </row>
    <row r="1123" s="15" customFormat="1">
      <c r="A1123" s="15"/>
      <c r="B1123" s="254"/>
      <c r="C1123" s="255"/>
      <c r="D1123" s="234" t="s">
        <v>184</v>
      </c>
      <c r="E1123" s="256" t="s">
        <v>1</v>
      </c>
      <c r="F1123" s="257" t="s">
        <v>201</v>
      </c>
      <c r="G1123" s="255"/>
      <c r="H1123" s="258">
        <v>127.217</v>
      </c>
      <c r="I1123" s="259"/>
      <c r="J1123" s="255"/>
      <c r="K1123" s="255"/>
      <c r="L1123" s="260"/>
      <c r="M1123" s="261"/>
      <c r="N1123" s="262"/>
      <c r="O1123" s="262"/>
      <c r="P1123" s="262"/>
      <c r="Q1123" s="262"/>
      <c r="R1123" s="262"/>
      <c r="S1123" s="262"/>
      <c r="T1123" s="263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T1123" s="264" t="s">
        <v>184</v>
      </c>
      <c r="AU1123" s="264" t="s">
        <v>86</v>
      </c>
      <c r="AV1123" s="15" t="s">
        <v>182</v>
      </c>
      <c r="AW1123" s="15" t="s">
        <v>32</v>
      </c>
      <c r="AX1123" s="15" t="s">
        <v>84</v>
      </c>
      <c r="AY1123" s="264" t="s">
        <v>175</v>
      </c>
    </row>
    <row r="1124" s="2" customFormat="1" ht="24.15" customHeight="1">
      <c r="A1124" s="39"/>
      <c r="B1124" s="40"/>
      <c r="C1124" s="219" t="s">
        <v>1483</v>
      </c>
      <c r="D1124" s="219" t="s">
        <v>177</v>
      </c>
      <c r="E1124" s="220" t="s">
        <v>1484</v>
      </c>
      <c r="F1124" s="221" t="s">
        <v>1485</v>
      </c>
      <c r="G1124" s="222" t="s">
        <v>180</v>
      </c>
      <c r="H1124" s="223">
        <v>258.42399999999996</v>
      </c>
      <c r="I1124" s="224"/>
      <c r="J1124" s="225">
        <f>ROUND(I1124*H1124,2)</f>
        <v>0</v>
      </c>
      <c r="K1124" s="221" t="s">
        <v>181</v>
      </c>
      <c r="L1124" s="45"/>
      <c r="M1124" s="226" t="s">
        <v>1</v>
      </c>
      <c r="N1124" s="227" t="s">
        <v>41</v>
      </c>
      <c r="O1124" s="92"/>
      <c r="P1124" s="228">
        <f>O1124*H1124</f>
        <v>0</v>
      </c>
      <c r="Q1124" s="228">
        <v>0.02614</v>
      </c>
      <c r="R1124" s="228">
        <f>Q1124*H1124</f>
        <v>6.7552033599999992</v>
      </c>
      <c r="S1124" s="228">
        <v>0</v>
      </c>
      <c r="T1124" s="229">
        <f>S1124*H1124</f>
        <v>0</v>
      </c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R1124" s="230" t="s">
        <v>262</v>
      </c>
      <c r="AT1124" s="230" t="s">
        <v>177</v>
      </c>
      <c r="AU1124" s="230" t="s">
        <v>86</v>
      </c>
      <c r="AY1124" s="18" t="s">
        <v>175</v>
      </c>
      <c r="BE1124" s="231">
        <f>IF(N1124="základní",J1124,0)</f>
        <v>0</v>
      </c>
      <c r="BF1124" s="231">
        <f>IF(N1124="snížená",J1124,0)</f>
        <v>0</v>
      </c>
      <c r="BG1124" s="231">
        <f>IF(N1124="zákl. přenesená",J1124,0)</f>
        <v>0</v>
      </c>
      <c r="BH1124" s="231">
        <f>IF(N1124="sníž. přenesená",J1124,0)</f>
        <v>0</v>
      </c>
      <c r="BI1124" s="231">
        <f>IF(N1124="nulová",J1124,0)</f>
        <v>0</v>
      </c>
      <c r="BJ1124" s="18" t="s">
        <v>84</v>
      </c>
      <c r="BK1124" s="231">
        <f>ROUND(I1124*H1124,2)</f>
        <v>0</v>
      </c>
      <c r="BL1124" s="18" t="s">
        <v>262</v>
      </c>
      <c r="BM1124" s="230" t="s">
        <v>1486</v>
      </c>
    </row>
    <row r="1125" s="13" customFormat="1">
      <c r="A1125" s="13"/>
      <c r="B1125" s="232"/>
      <c r="C1125" s="233"/>
      <c r="D1125" s="234" t="s">
        <v>184</v>
      </c>
      <c r="E1125" s="235" t="s">
        <v>1</v>
      </c>
      <c r="F1125" s="236" t="s">
        <v>1487</v>
      </c>
      <c r="G1125" s="233"/>
      <c r="H1125" s="237">
        <v>8.08</v>
      </c>
      <c r="I1125" s="238"/>
      <c r="J1125" s="233"/>
      <c r="K1125" s="233"/>
      <c r="L1125" s="239"/>
      <c r="M1125" s="240"/>
      <c r="N1125" s="241"/>
      <c r="O1125" s="241"/>
      <c r="P1125" s="241"/>
      <c r="Q1125" s="241"/>
      <c r="R1125" s="241"/>
      <c r="S1125" s="241"/>
      <c r="T1125" s="242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3" t="s">
        <v>184</v>
      </c>
      <c r="AU1125" s="243" t="s">
        <v>86</v>
      </c>
      <c r="AV1125" s="13" t="s">
        <v>86</v>
      </c>
      <c r="AW1125" s="13" t="s">
        <v>32</v>
      </c>
      <c r="AX1125" s="13" t="s">
        <v>76</v>
      </c>
      <c r="AY1125" s="243" t="s">
        <v>175</v>
      </c>
    </row>
    <row r="1126" s="13" customFormat="1">
      <c r="A1126" s="13"/>
      <c r="B1126" s="232"/>
      <c r="C1126" s="233"/>
      <c r="D1126" s="234" t="s">
        <v>184</v>
      </c>
      <c r="E1126" s="235" t="s">
        <v>1</v>
      </c>
      <c r="F1126" s="236" t="s">
        <v>1488</v>
      </c>
      <c r="G1126" s="233"/>
      <c r="H1126" s="237">
        <v>18.88</v>
      </c>
      <c r="I1126" s="238"/>
      <c r="J1126" s="233"/>
      <c r="K1126" s="233"/>
      <c r="L1126" s="239"/>
      <c r="M1126" s="240"/>
      <c r="N1126" s="241"/>
      <c r="O1126" s="241"/>
      <c r="P1126" s="241"/>
      <c r="Q1126" s="241"/>
      <c r="R1126" s="241"/>
      <c r="S1126" s="241"/>
      <c r="T1126" s="242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43" t="s">
        <v>184</v>
      </c>
      <c r="AU1126" s="243" t="s">
        <v>86</v>
      </c>
      <c r="AV1126" s="13" t="s">
        <v>86</v>
      </c>
      <c r="AW1126" s="13" t="s">
        <v>32</v>
      </c>
      <c r="AX1126" s="13" t="s">
        <v>76</v>
      </c>
      <c r="AY1126" s="243" t="s">
        <v>175</v>
      </c>
    </row>
    <row r="1127" s="16" customFormat="1">
      <c r="A1127" s="16"/>
      <c r="B1127" s="279"/>
      <c r="C1127" s="280"/>
      <c r="D1127" s="234" t="s">
        <v>184</v>
      </c>
      <c r="E1127" s="281" t="s">
        <v>1</v>
      </c>
      <c r="F1127" s="282" t="s">
        <v>356</v>
      </c>
      <c r="G1127" s="280"/>
      <c r="H1127" s="283">
        <v>26.96</v>
      </c>
      <c r="I1127" s="284"/>
      <c r="J1127" s="280"/>
      <c r="K1127" s="280"/>
      <c r="L1127" s="285"/>
      <c r="M1127" s="286"/>
      <c r="N1127" s="287"/>
      <c r="O1127" s="287"/>
      <c r="P1127" s="287"/>
      <c r="Q1127" s="287"/>
      <c r="R1127" s="287"/>
      <c r="S1127" s="287"/>
      <c r="T1127" s="288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T1127" s="289" t="s">
        <v>184</v>
      </c>
      <c r="AU1127" s="289" t="s">
        <v>86</v>
      </c>
      <c r="AV1127" s="16" t="s">
        <v>189</v>
      </c>
      <c r="AW1127" s="16" t="s">
        <v>32</v>
      </c>
      <c r="AX1127" s="16" t="s">
        <v>76</v>
      </c>
      <c r="AY1127" s="289" t="s">
        <v>175</v>
      </c>
    </row>
    <row r="1128" s="13" customFormat="1">
      <c r="A1128" s="13"/>
      <c r="B1128" s="232"/>
      <c r="C1128" s="233"/>
      <c r="D1128" s="234" t="s">
        <v>184</v>
      </c>
      <c r="E1128" s="235" t="s">
        <v>1</v>
      </c>
      <c r="F1128" s="236" t="s">
        <v>1489</v>
      </c>
      <c r="G1128" s="233"/>
      <c r="H1128" s="237">
        <v>38.56</v>
      </c>
      <c r="I1128" s="238"/>
      <c r="J1128" s="233"/>
      <c r="K1128" s="233"/>
      <c r="L1128" s="239"/>
      <c r="M1128" s="240"/>
      <c r="N1128" s="241"/>
      <c r="O1128" s="241"/>
      <c r="P1128" s="241"/>
      <c r="Q1128" s="241"/>
      <c r="R1128" s="241"/>
      <c r="S1128" s="241"/>
      <c r="T1128" s="242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43" t="s">
        <v>184</v>
      </c>
      <c r="AU1128" s="243" t="s">
        <v>86</v>
      </c>
      <c r="AV1128" s="13" t="s">
        <v>86</v>
      </c>
      <c r="AW1128" s="13" t="s">
        <v>32</v>
      </c>
      <c r="AX1128" s="13" t="s">
        <v>76</v>
      </c>
      <c r="AY1128" s="243" t="s">
        <v>175</v>
      </c>
    </row>
    <row r="1129" s="16" customFormat="1">
      <c r="A1129" s="16"/>
      <c r="B1129" s="279"/>
      <c r="C1129" s="280"/>
      <c r="D1129" s="234" t="s">
        <v>184</v>
      </c>
      <c r="E1129" s="281" t="s">
        <v>1</v>
      </c>
      <c r="F1129" s="282" t="s">
        <v>356</v>
      </c>
      <c r="G1129" s="280"/>
      <c r="H1129" s="283">
        <v>38.56</v>
      </c>
      <c r="I1129" s="284"/>
      <c r="J1129" s="280"/>
      <c r="K1129" s="280"/>
      <c r="L1129" s="285"/>
      <c r="M1129" s="286"/>
      <c r="N1129" s="287"/>
      <c r="O1129" s="287"/>
      <c r="P1129" s="287"/>
      <c r="Q1129" s="287"/>
      <c r="R1129" s="287"/>
      <c r="S1129" s="287"/>
      <c r="T1129" s="288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T1129" s="289" t="s">
        <v>184</v>
      </c>
      <c r="AU1129" s="289" t="s">
        <v>86</v>
      </c>
      <c r="AV1129" s="16" t="s">
        <v>189</v>
      </c>
      <c r="AW1129" s="16" t="s">
        <v>32</v>
      </c>
      <c r="AX1129" s="16" t="s">
        <v>76</v>
      </c>
      <c r="AY1129" s="289" t="s">
        <v>175</v>
      </c>
    </row>
    <row r="1130" s="13" customFormat="1">
      <c r="A1130" s="13"/>
      <c r="B1130" s="232"/>
      <c r="C1130" s="233"/>
      <c r="D1130" s="234" t="s">
        <v>184</v>
      </c>
      <c r="E1130" s="235" t="s">
        <v>1</v>
      </c>
      <c r="F1130" s="236" t="s">
        <v>1490</v>
      </c>
      <c r="G1130" s="233"/>
      <c r="H1130" s="237">
        <v>39.4</v>
      </c>
      <c r="I1130" s="238"/>
      <c r="J1130" s="233"/>
      <c r="K1130" s="233"/>
      <c r="L1130" s="239"/>
      <c r="M1130" s="240"/>
      <c r="N1130" s="241"/>
      <c r="O1130" s="241"/>
      <c r="P1130" s="241"/>
      <c r="Q1130" s="241"/>
      <c r="R1130" s="241"/>
      <c r="S1130" s="241"/>
      <c r="T1130" s="242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3" t="s">
        <v>184</v>
      </c>
      <c r="AU1130" s="243" t="s">
        <v>86</v>
      </c>
      <c r="AV1130" s="13" t="s">
        <v>86</v>
      </c>
      <c r="AW1130" s="13" t="s">
        <v>32</v>
      </c>
      <c r="AX1130" s="13" t="s">
        <v>76</v>
      </c>
      <c r="AY1130" s="243" t="s">
        <v>175</v>
      </c>
    </row>
    <row r="1131" s="13" customFormat="1">
      <c r="A1131" s="13"/>
      <c r="B1131" s="232"/>
      <c r="C1131" s="233"/>
      <c r="D1131" s="234" t="s">
        <v>184</v>
      </c>
      <c r="E1131" s="235" t="s">
        <v>1</v>
      </c>
      <c r="F1131" s="236" t="s">
        <v>1491</v>
      </c>
      <c r="G1131" s="233"/>
      <c r="H1131" s="237">
        <v>81.84</v>
      </c>
      <c r="I1131" s="238"/>
      <c r="J1131" s="233"/>
      <c r="K1131" s="233"/>
      <c r="L1131" s="239"/>
      <c r="M1131" s="240"/>
      <c r="N1131" s="241"/>
      <c r="O1131" s="241"/>
      <c r="P1131" s="241"/>
      <c r="Q1131" s="241"/>
      <c r="R1131" s="241"/>
      <c r="S1131" s="241"/>
      <c r="T1131" s="242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3" t="s">
        <v>184</v>
      </c>
      <c r="AU1131" s="243" t="s">
        <v>86</v>
      </c>
      <c r="AV1131" s="13" t="s">
        <v>86</v>
      </c>
      <c r="AW1131" s="13" t="s">
        <v>32</v>
      </c>
      <c r="AX1131" s="13" t="s">
        <v>76</v>
      </c>
      <c r="AY1131" s="243" t="s">
        <v>175</v>
      </c>
    </row>
    <row r="1132" s="16" customFormat="1">
      <c r="A1132" s="16"/>
      <c r="B1132" s="279"/>
      <c r="C1132" s="280"/>
      <c r="D1132" s="234" t="s">
        <v>184</v>
      </c>
      <c r="E1132" s="281" t="s">
        <v>1</v>
      </c>
      <c r="F1132" s="282" t="s">
        <v>356</v>
      </c>
      <c r="G1132" s="280"/>
      <c r="H1132" s="283">
        <v>121.24000000000002</v>
      </c>
      <c r="I1132" s="284"/>
      <c r="J1132" s="280"/>
      <c r="K1132" s="280"/>
      <c r="L1132" s="285"/>
      <c r="M1132" s="286"/>
      <c r="N1132" s="287"/>
      <c r="O1132" s="287"/>
      <c r="P1132" s="287"/>
      <c r="Q1132" s="287"/>
      <c r="R1132" s="287"/>
      <c r="S1132" s="287"/>
      <c r="T1132" s="288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T1132" s="289" t="s">
        <v>184</v>
      </c>
      <c r="AU1132" s="289" t="s">
        <v>86</v>
      </c>
      <c r="AV1132" s="16" t="s">
        <v>189</v>
      </c>
      <c r="AW1132" s="16" t="s">
        <v>32</v>
      </c>
      <c r="AX1132" s="16" t="s">
        <v>76</v>
      </c>
      <c r="AY1132" s="289" t="s">
        <v>175</v>
      </c>
    </row>
    <row r="1133" s="13" customFormat="1">
      <c r="A1133" s="13"/>
      <c r="B1133" s="232"/>
      <c r="C1133" s="233"/>
      <c r="D1133" s="234" t="s">
        <v>184</v>
      </c>
      <c r="E1133" s="235" t="s">
        <v>1</v>
      </c>
      <c r="F1133" s="236" t="s">
        <v>1492</v>
      </c>
      <c r="G1133" s="233"/>
      <c r="H1133" s="237">
        <v>20.2</v>
      </c>
      <c r="I1133" s="238"/>
      <c r="J1133" s="233"/>
      <c r="K1133" s="233"/>
      <c r="L1133" s="239"/>
      <c r="M1133" s="240"/>
      <c r="N1133" s="241"/>
      <c r="O1133" s="241"/>
      <c r="P1133" s="241"/>
      <c r="Q1133" s="241"/>
      <c r="R1133" s="241"/>
      <c r="S1133" s="241"/>
      <c r="T1133" s="24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3" t="s">
        <v>184</v>
      </c>
      <c r="AU1133" s="243" t="s">
        <v>86</v>
      </c>
      <c r="AV1133" s="13" t="s">
        <v>86</v>
      </c>
      <c r="AW1133" s="13" t="s">
        <v>32</v>
      </c>
      <c r="AX1133" s="13" t="s">
        <v>76</v>
      </c>
      <c r="AY1133" s="243" t="s">
        <v>175</v>
      </c>
    </row>
    <row r="1134" s="16" customFormat="1">
      <c r="A1134" s="16"/>
      <c r="B1134" s="279"/>
      <c r="C1134" s="280"/>
      <c r="D1134" s="234" t="s">
        <v>184</v>
      </c>
      <c r="E1134" s="281" t="s">
        <v>1</v>
      </c>
      <c r="F1134" s="282" t="s">
        <v>356</v>
      </c>
      <c r="G1134" s="280"/>
      <c r="H1134" s="283">
        <v>20.2</v>
      </c>
      <c r="I1134" s="284"/>
      <c r="J1134" s="280"/>
      <c r="K1134" s="280"/>
      <c r="L1134" s="285"/>
      <c r="M1134" s="286"/>
      <c r="N1134" s="287"/>
      <c r="O1134" s="287"/>
      <c r="P1134" s="287"/>
      <c r="Q1134" s="287"/>
      <c r="R1134" s="287"/>
      <c r="S1134" s="287"/>
      <c r="T1134" s="288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T1134" s="289" t="s">
        <v>184</v>
      </c>
      <c r="AU1134" s="289" t="s">
        <v>86</v>
      </c>
      <c r="AV1134" s="16" t="s">
        <v>189</v>
      </c>
      <c r="AW1134" s="16" t="s">
        <v>32</v>
      </c>
      <c r="AX1134" s="16" t="s">
        <v>76</v>
      </c>
      <c r="AY1134" s="289" t="s">
        <v>175</v>
      </c>
    </row>
    <row r="1135" s="13" customFormat="1">
      <c r="A1135" s="13"/>
      <c r="B1135" s="232"/>
      <c r="C1135" s="233"/>
      <c r="D1135" s="234" t="s">
        <v>184</v>
      </c>
      <c r="E1135" s="235" t="s">
        <v>1</v>
      </c>
      <c r="F1135" s="236" t="s">
        <v>1493</v>
      </c>
      <c r="G1135" s="233"/>
      <c r="H1135" s="237">
        <v>51.464</v>
      </c>
      <c r="I1135" s="238"/>
      <c r="J1135" s="233"/>
      <c r="K1135" s="233"/>
      <c r="L1135" s="239"/>
      <c r="M1135" s="240"/>
      <c r="N1135" s="241"/>
      <c r="O1135" s="241"/>
      <c r="P1135" s="241"/>
      <c r="Q1135" s="241"/>
      <c r="R1135" s="241"/>
      <c r="S1135" s="241"/>
      <c r="T1135" s="242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3" t="s">
        <v>184</v>
      </c>
      <c r="AU1135" s="243" t="s">
        <v>86</v>
      </c>
      <c r="AV1135" s="13" t="s">
        <v>86</v>
      </c>
      <c r="AW1135" s="13" t="s">
        <v>32</v>
      </c>
      <c r="AX1135" s="13" t="s">
        <v>76</v>
      </c>
      <c r="AY1135" s="243" t="s">
        <v>175</v>
      </c>
    </row>
    <row r="1136" s="16" customFormat="1">
      <c r="A1136" s="16"/>
      <c r="B1136" s="279"/>
      <c r="C1136" s="280"/>
      <c r="D1136" s="234" t="s">
        <v>184</v>
      </c>
      <c r="E1136" s="281" t="s">
        <v>1</v>
      </c>
      <c r="F1136" s="282" t="s">
        <v>356</v>
      </c>
      <c r="G1136" s="280"/>
      <c r="H1136" s="283">
        <v>51.464</v>
      </c>
      <c r="I1136" s="284"/>
      <c r="J1136" s="280"/>
      <c r="K1136" s="280"/>
      <c r="L1136" s="285"/>
      <c r="M1136" s="286"/>
      <c r="N1136" s="287"/>
      <c r="O1136" s="287"/>
      <c r="P1136" s="287"/>
      <c r="Q1136" s="287"/>
      <c r="R1136" s="287"/>
      <c r="S1136" s="287"/>
      <c r="T1136" s="288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T1136" s="289" t="s">
        <v>184</v>
      </c>
      <c r="AU1136" s="289" t="s">
        <v>86</v>
      </c>
      <c r="AV1136" s="16" t="s">
        <v>189</v>
      </c>
      <c r="AW1136" s="16" t="s">
        <v>32</v>
      </c>
      <c r="AX1136" s="16" t="s">
        <v>76</v>
      </c>
      <c r="AY1136" s="289" t="s">
        <v>175</v>
      </c>
    </row>
    <row r="1137" s="15" customFormat="1">
      <c r="A1137" s="15"/>
      <c r="B1137" s="254"/>
      <c r="C1137" s="255"/>
      <c r="D1137" s="234" t="s">
        <v>184</v>
      </c>
      <c r="E1137" s="256" t="s">
        <v>1</v>
      </c>
      <c r="F1137" s="257" t="s">
        <v>201</v>
      </c>
      <c r="G1137" s="255"/>
      <c r="H1137" s="258">
        <v>258.42399999999996</v>
      </c>
      <c r="I1137" s="259"/>
      <c r="J1137" s="255"/>
      <c r="K1137" s="255"/>
      <c r="L1137" s="260"/>
      <c r="M1137" s="261"/>
      <c r="N1137" s="262"/>
      <c r="O1137" s="262"/>
      <c r="P1137" s="262"/>
      <c r="Q1137" s="262"/>
      <c r="R1137" s="262"/>
      <c r="S1137" s="262"/>
      <c r="T1137" s="263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T1137" s="264" t="s">
        <v>184</v>
      </c>
      <c r="AU1137" s="264" t="s">
        <v>86</v>
      </c>
      <c r="AV1137" s="15" t="s">
        <v>182</v>
      </c>
      <c r="AW1137" s="15" t="s">
        <v>32</v>
      </c>
      <c r="AX1137" s="15" t="s">
        <v>84</v>
      </c>
      <c r="AY1137" s="264" t="s">
        <v>175</v>
      </c>
    </row>
    <row r="1138" s="2" customFormat="1" ht="24.15" customHeight="1">
      <c r="A1138" s="39"/>
      <c r="B1138" s="40"/>
      <c r="C1138" s="219" t="s">
        <v>1494</v>
      </c>
      <c r="D1138" s="219" t="s">
        <v>177</v>
      </c>
      <c r="E1138" s="220" t="s">
        <v>1495</v>
      </c>
      <c r="F1138" s="221" t="s">
        <v>1496</v>
      </c>
      <c r="G1138" s="222" t="s">
        <v>180</v>
      </c>
      <c r="H1138" s="223">
        <v>156.734</v>
      </c>
      <c r="I1138" s="224"/>
      <c r="J1138" s="225">
        <f>ROUND(I1138*H1138,2)</f>
        <v>0</v>
      </c>
      <c r="K1138" s="221" t="s">
        <v>181</v>
      </c>
      <c r="L1138" s="45"/>
      <c r="M1138" s="226" t="s">
        <v>1</v>
      </c>
      <c r="N1138" s="227" t="s">
        <v>41</v>
      </c>
      <c r="O1138" s="92"/>
      <c r="P1138" s="228">
        <f>O1138*H1138</f>
        <v>0</v>
      </c>
      <c r="Q1138" s="228">
        <v>0.04571</v>
      </c>
      <c r="R1138" s="228">
        <f>Q1138*H1138</f>
        <v>7.1643111400000008</v>
      </c>
      <c r="S1138" s="228">
        <v>0</v>
      </c>
      <c r="T1138" s="229">
        <f>S1138*H1138</f>
        <v>0</v>
      </c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R1138" s="230" t="s">
        <v>262</v>
      </c>
      <c r="AT1138" s="230" t="s">
        <v>177</v>
      </c>
      <c r="AU1138" s="230" t="s">
        <v>86</v>
      </c>
      <c r="AY1138" s="18" t="s">
        <v>175</v>
      </c>
      <c r="BE1138" s="231">
        <f>IF(N1138="základní",J1138,0)</f>
        <v>0</v>
      </c>
      <c r="BF1138" s="231">
        <f>IF(N1138="snížená",J1138,0)</f>
        <v>0</v>
      </c>
      <c r="BG1138" s="231">
        <f>IF(N1138="zákl. přenesená",J1138,0)</f>
        <v>0</v>
      </c>
      <c r="BH1138" s="231">
        <f>IF(N1138="sníž. přenesená",J1138,0)</f>
        <v>0</v>
      </c>
      <c r="BI1138" s="231">
        <f>IF(N1138="nulová",J1138,0)</f>
        <v>0</v>
      </c>
      <c r="BJ1138" s="18" t="s">
        <v>84</v>
      </c>
      <c r="BK1138" s="231">
        <f>ROUND(I1138*H1138,2)</f>
        <v>0</v>
      </c>
      <c r="BL1138" s="18" t="s">
        <v>262</v>
      </c>
      <c r="BM1138" s="230" t="s">
        <v>1497</v>
      </c>
    </row>
    <row r="1139" s="13" customFormat="1">
      <c r="A1139" s="13"/>
      <c r="B1139" s="232"/>
      <c r="C1139" s="233"/>
      <c r="D1139" s="234" t="s">
        <v>184</v>
      </c>
      <c r="E1139" s="235" t="s">
        <v>1</v>
      </c>
      <c r="F1139" s="236" t="s">
        <v>1498</v>
      </c>
      <c r="G1139" s="233"/>
      <c r="H1139" s="237">
        <v>123.734</v>
      </c>
      <c r="I1139" s="238"/>
      <c r="J1139" s="233"/>
      <c r="K1139" s="233"/>
      <c r="L1139" s="239"/>
      <c r="M1139" s="240"/>
      <c r="N1139" s="241"/>
      <c r="O1139" s="241"/>
      <c r="P1139" s="241"/>
      <c r="Q1139" s="241"/>
      <c r="R1139" s="241"/>
      <c r="S1139" s="241"/>
      <c r="T1139" s="242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3" t="s">
        <v>184</v>
      </c>
      <c r="AU1139" s="243" t="s">
        <v>86</v>
      </c>
      <c r="AV1139" s="13" t="s">
        <v>86</v>
      </c>
      <c r="AW1139" s="13" t="s">
        <v>32</v>
      </c>
      <c r="AX1139" s="13" t="s">
        <v>76</v>
      </c>
      <c r="AY1139" s="243" t="s">
        <v>175</v>
      </c>
    </row>
    <row r="1140" s="13" customFormat="1">
      <c r="A1140" s="13"/>
      <c r="B1140" s="232"/>
      <c r="C1140" s="233"/>
      <c r="D1140" s="234" t="s">
        <v>184</v>
      </c>
      <c r="E1140" s="235" t="s">
        <v>1</v>
      </c>
      <c r="F1140" s="236" t="s">
        <v>1499</v>
      </c>
      <c r="G1140" s="233"/>
      <c r="H1140" s="237">
        <v>33</v>
      </c>
      <c r="I1140" s="238"/>
      <c r="J1140" s="233"/>
      <c r="K1140" s="233"/>
      <c r="L1140" s="239"/>
      <c r="M1140" s="240"/>
      <c r="N1140" s="241"/>
      <c r="O1140" s="241"/>
      <c r="P1140" s="241"/>
      <c r="Q1140" s="241"/>
      <c r="R1140" s="241"/>
      <c r="S1140" s="241"/>
      <c r="T1140" s="242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3" t="s">
        <v>184</v>
      </c>
      <c r="AU1140" s="243" t="s">
        <v>86</v>
      </c>
      <c r="AV1140" s="13" t="s">
        <v>86</v>
      </c>
      <c r="AW1140" s="13" t="s">
        <v>32</v>
      </c>
      <c r="AX1140" s="13" t="s">
        <v>76</v>
      </c>
      <c r="AY1140" s="243" t="s">
        <v>175</v>
      </c>
    </row>
    <row r="1141" s="15" customFormat="1">
      <c r="A1141" s="15"/>
      <c r="B1141" s="254"/>
      <c r="C1141" s="255"/>
      <c r="D1141" s="234" t="s">
        <v>184</v>
      </c>
      <c r="E1141" s="256" t="s">
        <v>1</v>
      </c>
      <c r="F1141" s="257" t="s">
        <v>201</v>
      </c>
      <c r="G1141" s="255"/>
      <c r="H1141" s="258">
        <v>156.73399999999997</v>
      </c>
      <c r="I1141" s="259"/>
      <c r="J1141" s="255"/>
      <c r="K1141" s="255"/>
      <c r="L1141" s="260"/>
      <c r="M1141" s="261"/>
      <c r="N1141" s="262"/>
      <c r="O1141" s="262"/>
      <c r="P1141" s="262"/>
      <c r="Q1141" s="262"/>
      <c r="R1141" s="262"/>
      <c r="S1141" s="262"/>
      <c r="T1141" s="263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T1141" s="264" t="s">
        <v>184</v>
      </c>
      <c r="AU1141" s="264" t="s">
        <v>86</v>
      </c>
      <c r="AV1141" s="15" t="s">
        <v>182</v>
      </c>
      <c r="AW1141" s="15" t="s">
        <v>32</v>
      </c>
      <c r="AX1141" s="15" t="s">
        <v>84</v>
      </c>
      <c r="AY1141" s="264" t="s">
        <v>175</v>
      </c>
    </row>
    <row r="1142" s="2" customFormat="1" ht="24.15" customHeight="1">
      <c r="A1142" s="39"/>
      <c r="B1142" s="40"/>
      <c r="C1142" s="219" t="s">
        <v>1500</v>
      </c>
      <c r="D1142" s="219" t="s">
        <v>177</v>
      </c>
      <c r="E1142" s="220" t="s">
        <v>1501</v>
      </c>
      <c r="F1142" s="221" t="s">
        <v>1502</v>
      </c>
      <c r="G1142" s="222" t="s">
        <v>180</v>
      </c>
      <c r="H1142" s="223">
        <v>75.78</v>
      </c>
      <c r="I1142" s="224"/>
      <c r="J1142" s="225">
        <f>ROUND(I1142*H1142,2)</f>
        <v>0</v>
      </c>
      <c r="K1142" s="221" t="s">
        <v>181</v>
      </c>
      <c r="L1142" s="45"/>
      <c r="M1142" s="226" t="s">
        <v>1</v>
      </c>
      <c r="N1142" s="227" t="s">
        <v>41</v>
      </c>
      <c r="O1142" s="92"/>
      <c r="P1142" s="228">
        <f>O1142*H1142</f>
        <v>0</v>
      </c>
      <c r="Q1142" s="228">
        <v>0.05026</v>
      </c>
      <c r="R1142" s="228">
        <f>Q1142*H1142</f>
        <v>3.8087028</v>
      </c>
      <c r="S1142" s="228">
        <v>0</v>
      </c>
      <c r="T1142" s="229">
        <f>S1142*H1142</f>
        <v>0</v>
      </c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R1142" s="230" t="s">
        <v>262</v>
      </c>
      <c r="AT1142" s="230" t="s">
        <v>177</v>
      </c>
      <c r="AU1142" s="230" t="s">
        <v>86</v>
      </c>
      <c r="AY1142" s="18" t="s">
        <v>175</v>
      </c>
      <c r="BE1142" s="231">
        <f>IF(N1142="základní",J1142,0)</f>
        <v>0</v>
      </c>
      <c r="BF1142" s="231">
        <f>IF(N1142="snížená",J1142,0)</f>
        <v>0</v>
      </c>
      <c r="BG1142" s="231">
        <f>IF(N1142="zákl. přenesená",J1142,0)</f>
        <v>0</v>
      </c>
      <c r="BH1142" s="231">
        <f>IF(N1142="sníž. přenesená",J1142,0)</f>
        <v>0</v>
      </c>
      <c r="BI1142" s="231">
        <f>IF(N1142="nulová",J1142,0)</f>
        <v>0</v>
      </c>
      <c r="BJ1142" s="18" t="s">
        <v>84</v>
      </c>
      <c r="BK1142" s="231">
        <f>ROUND(I1142*H1142,2)</f>
        <v>0</v>
      </c>
      <c r="BL1142" s="18" t="s">
        <v>262</v>
      </c>
      <c r="BM1142" s="230" t="s">
        <v>1503</v>
      </c>
    </row>
    <row r="1143" s="13" customFormat="1">
      <c r="A1143" s="13"/>
      <c r="B1143" s="232"/>
      <c r="C1143" s="233"/>
      <c r="D1143" s="234" t="s">
        <v>184</v>
      </c>
      <c r="E1143" s="235" t="s">
        <v>1</v>
      </c>
      <c r="F1143" s="236" t="s">
        <v>1504</v>
      </c>
      <c r="G1143" s="233"/>
      <c r="H1143" s="237">
        <v>8.2</v>
      </c>
      <c r="I1143" s="238"/>
      <c r="J1143" s="233"/>
      <c r="K1143" s="233"/>
      <c r="L1143" s="239"/>
      <c r="M1143" s="240"/>
      <c r="N1143" s="241"/>
      <c r="O1143" s="241"/>
      <c r="P1143" s="241"/>
      <c r="Q1143" s="241"/>
      <c r="R1143" s="241"/>
      <c r="S1143" s="241"/>
      <c r="T1143" s="242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3" t="s">
        <v>184</v>
      </c>
      <c r="AU1143" s="243" t="s">
        <v>86</v>
      </c>
      <c r="AV1143" s="13" t="s">
        <v>86</v>
      </c>
      <c r="AW1143" s="13" t="s">
        <v>32</v>
      </c>
      <c r="AX1143" s="13" t="s">
        <v>76</v>
      </c>
      <c r="AY1143" s="243" t="s">
        <v>175</v>
      </c>
    </row>
    <row r="1144" s="13" customFormat="1">
      <c r="A1144" s="13"/>
      <c r="B1144" s="232"/>
      <c r="C1144" s="233"/>
      <c r="D1144" s="234" t="s">
        <v>184</v>
      </c>
      <c r="E1144" s="235" t="s">
        <v>1</v>
      </c>
      <c r="F1144" s="236" t="s">
        <v>1505</v>
      </c>
      <c r="G1144" s="233"/>
      <c r="H1144" s="237">
        <v>8.2</v>
      </c>
      <c r="I1144" s="238"/>
      <c r="J1144" s="233"/>
      <c r="K1144" s="233"/>
      <c r="L1144" s="239"/>
      <c r="M1144" s="240"/>
      <c r="N1144" s="241"/>
      <c r="O1144" s="241"/>
      <c r="P1144" s="241"/>
      <c r="Q1144" s="241"/>
      <c r="R1144" s="241"/>
      <c r="S1144" s="241"/>
      <c r="T1144" s="24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3" t="s">
        <v>184</v>
      </c>
      <c r="AU1144" s="243" t="s">
        <v>86</v>
      </c>
      <c r="AV1144" s="13" t="s">
        <v>86</v>
      </c>
      <c r="AW1144" s="13" t="s">
        <v>32</v>
      </c>
      <c r="AX1144" s="13" t="s">
        <v>76</v>
      </c>
      <c r="AY1144" s="243" t="s">
        <v>175</v>
      </c>
    </row>
    <row r="1145" s="13" customFormat="1">
      <c r="A1145" s="13"/>
      <c r="B1145" s="232"/>
      <c r="C1145" s="233"/>
      <c r="D1145" s="234" t="s">
        <v>184</v>
      </c>
      <c r="E1145" s="235" t="s">
        <v>1</v>
      </c>
      <c r="F1145" s="236" t="s">
        <v>1506</v>
      </c>
      <c r="G1145" s="233"/>
      <c r="H1145" s="237">
        <v>59.38</v>
      </c>
      <c r="I1145" s="238"/>
      <c r="J1145" s="233"/>
      <c r="K1145" s="233"/>
      <c r="L1145" s="239"/>
      <c r="M1145" s="240"/>
      <c r="N1145" s="241"/>
      <c r="O1145" s="241"/>
      <c r="P1145" s="241"/>
      <c r="Q1145" s="241"/>
      <c r="R1145" s="241"/>
      <c r="S1145" s="241"/>
      <c r="T1145" s="242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3" t="s">
        <v>184</v>
      </c>
      <c r="AU1145" s="243" t="s">
        <v>86</v>
      </c>
      <c r="AV1145" s="13" t="s">
        <v>86</v>
      </c>
      <c r="AW1145" s="13" t="s">
        <v>32</v>
      </c>
      <c r="AX1145" s="13" t="s">
        <v>76</v>
      </c>
      <c r="AY1145" s="243" t="s">
        <v>175</v>
      </c>
    </row>
    <row r="1146" s="15" customFormat="1">
      <c r="A1146" s="15"/>
      <c r="B1146" s="254"/>
      <c r="C1146" s="255"/>
      <c r="D1146" s="234" t="s">
        <v>184</v>
      </c>
      <c r="E1146" s="256" t="s">
        <v>1</v>
      </c>
      <c r="F1146" s="257" t="s">
        <v>201</v>
      </c>
      <c r="G1146" s="255"/>
      <c r="H1146" s="258">
        <v>75.78</v>
      </c>
      <c r="I1146" s="259"/>
      <c r="J1146" s="255"/>
      <c r="K1146" s="255"/>
      <c r="L1146" s="260"/>
      <c r="M1146" s="261"/>
      <c r="N1146" s="262"/>
      <c r="O1146" s="262"/>
      <c r="P1146" s="262"/>
      <c r="Q1146" s="262"/>
      <c r="R1146" s="262"/>
      <c r="S1146" s="262"/>
      <c r="T1146" s="263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T1146" s="264" t="s">
        <v>184</v>
      </c>
      <c r="AU1146" s="264" t="s">
        <v>86</v>
      </c>
      <c r="AV1146" s="15" t="s">
        <v>182</v>
      </c>
      <c r="AW1146" s="15" t="s">
        <v>32</v>
      </c>
      <c r="AX1146" s="15" t="s">
        <v>84</v>
      </c>
      <c r="AY1146" s="264" t="s">
        <v>175</v>
      </c>
    </row>
    <row r="1147" s="2" customFormat="1" ht="24.15" customHeight="1">
      <c r="A1147" s="39"/>
      <c r="B1147" s="40"/>
      <c r="C1147" s="219" t="s">
        <v>1507</v>
      </c>
      <c r="D1147" s="219" t="s">
        <v>177</v>
      </c>
      <c r="E1147" s="220" t="s">
        <v>1508</v>
      </c>
      <c r="F1147" s="221" t="s">
        <v>1509</v>
      </c>
      <c r="G1147" s="222" t="s">
        <v>180</v>
      </c>
      <c r="H1147" s="223">
        <v>60.04</v>
      </c>
      <c r="I1147" s="224"/>
      <c r="J1147" s="225">
        <f>ROUND(I1147*H1147,2)</f>
        <v>0</v>
      </c>
      <c r="K1147" s="221" t="s">
        <v>181</v>
      </c>
      <c r="L1147" s="45"/>
      <c r="M1147" s="226" t="s">
        <v>1</v>
      </c>
      <c r="N1147" s="227" t="s">
        <v>41</v>
      </c>
      <c r="O1147" s="92"/>
      <c r="P1147" s="228">
        <f>O1147*H1147</f>
        <v>0</v>
      </c>
      <c r="Q1147" s="228">
        <v>0.05341</v>
      </c>
      <c r="R1147" s="228">
        <f>Q1147*H1147</f>
        <v>3.2067364</v>
      </c>
      <c r="S1147" s="228">
        <v>0</v>
      </c>
      <c r="T1147" s="229">
        <f>S1147*H1147</f>
        <v>0</v>
      </c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R1147" s="230" t="s">
        <v>262</v>
      </c>
      <c r="AT1147" s="230" t="s">
        <v>177</v>
      </c>
      <c r="AU1147" s="230" t="s">
        <v>86</v>
      </c>
      <c r="AY1147" s="18" t="s">
        <v>175</v>
      </c>
      <c r="BE1147" s="231">
        <f>IF(N1147="základní",J1147,0)</f>
        <v>0</v>
      </c>
      <c r="BF1147" s="231">
        <f>IF(N1147="snížená",J1147,0)</f>
        <v>0</v>
      </c>
      <c r="BG1147" s="231">
        <f>IF(N1147="zákl. přenesená",J1147,0)</f>
        <v>0</v>
      </c>
      <c r="BH1147" s="231">
        <f>IF(N1147="sníž. přenesená",J1147,0)</f>
        <v>0</v>
      </c>
      <c r="BI1147" s="231">
        <f>IF(N1147="nulová",J1147,0)</f>
        <v>0</v>
      </c>
      <c r="BJ1147" s="18" t="s">
        <v>84</v>
      </c>
      <c r="BK1147" s="231">
        <f>ROUND(I1147*H1147,2)</f>
        <v>0</v>
      </c>
      <c r="BL1147" s="18" t="s">
        <v>262</v>
      </c>
      <c r="BM1147" s="230" t="s">
        <v>1510</v>
      </c>
    </row>
    <row r="1148" s="13" customFormat="1">
      <c r="A1148" s="13"/>
      <c r="B1148" s="232"/>
      <c r="C1148" s="233"/>
      <c r="D1148" s="234" t="s">
        <v>184</v>
      </c>
      <c r="E1148" s="235" t="s">
        <v>1</v>
      </c>
      <c r="F1148" s="236" t="s">
        <v>1511</v>
      </c>
      <c r="G1148" s="233"/>
      <c r="H1148" s="237">
        <v>11.7</v>
      </c>
      <c r="I1148" s="238"/>
      <c r="J1148" s="233"/>
      <c r="K1148" s="233"/>
      <c r="L1148" s="239"/>
      <c r="M1148" s="240"/>
      <c r="N1148" s="241"/>
      <c r="O1148" s="241"/>
      <c r="P1148" s="241"/>
      <c r="Q1148" s="241"/>
      <c r="R1148" s="241"/>
      <c r="S1148" s="241"/>
      <c r="T1148" s="242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3" t="s">
        <v>184</v>
      </c>
      <c r="AU1148" s="243" t="s">
        <v>86</v>
      </c>
      <c r="AV1148" s="13" t="s">
        <v>86</v>
      </c>
      <c r="AW1148" s="13" t="s">
        <v>32</v>
      </c>
      <c r="AX1148" s="13" t="s">
        <v>76</v>
      </c>
      <c r="AY1148" s="243" t="s">
        <v>175</v>
      </c>
    </row>
    <row r="1149" s="13" customFormat="1">
      <c r="A1149" s="13"/>
      <c r="B1149" s="232"/>
      <c r="C1149" s="233"/>
      <c r="D1149" s="234" t="s">
        <v>184</v>
      </c>
      <c r="E1149" s="235" t="s">
        <v>1</v>
      </c>
      <c r="F1149" s="236" t="s">
        <v>1512</v>
      </c>
      <c r="G1149" s="233"/>
      <c r="H1149" s="237">
        <v>11.539999999999998</v>
      </c>
      <c r="I1149" s="238"/>
      <c r="J1149" s="233"/>
      <c r="K1149" s="233"/>
      <c r="L1149" s="239"/>
      <c r="M1149" s="240"/>
      <c r="N1149" s="241"/>
      <c r="O1149" s="241"/>
      <c r="P1149" s="241"/>
      <c r="Q1149" s="241"/>
      <c r="R1149" s="241"/>
      <c r="S1149" s="241"/>
      <c r="T1149" s="242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3" t="s">
        <v>184</v>
      </c>
      <c r="AU1149" s="243" t="s">
        <v>86</v>
      </c>
      <c r="AV1149" s="13" t="s">
        <v>86</v>
      </c>
      <c r="AW1149" s="13" t="s">
        <v>32</v>
      </c>
      <c r="AX1149" s="13" t="s">
        <v>76</v>
      </c>
      <c r="AY1149" s="243" t="s">
        <v>175</v>
      </c>
    </row>
    <row r="1150" s="13" customFormat="1">
      <c r="A1150" s="13"/>
      <c r="B1150" s="232"/>
      <c r="C1150" s="233"/>
      <c r="D1150" s="234" t="s">
        <v>184</v>
      </c>
      <c r="E1150" s="235" t="s">
        <v>1</v>
      </c>
      <c r="F1150" s="236" t="s">
        <v>1513</v>
      </c>
      <c r="G1150" s="233"/>
      <c r="H1150" s="237">
        <v>25.48</v>
      </c>
      <c r="I1150" s="238"/>
      <c r="J1150" s="233"/>
      <c r="K1150" s="233"/>
      <c r="L1150" s="239"/>
      <c r="M1150" s="240"/>
      <c r="N1150" s="241"/>
      <c r="O1150" s="241"/>
      <c r="P1150" s="241"/>
      <c r="Q1150" s="241"/>
      <c r="R1150" s="241"/>
      <c r="S1150" s="241"/>
      <c r="T1150" s="242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3" t="s">
        <v>184</v>
      </c>
      <c r="AU1150" s="243" t="s">
        <v>86</v>
      </c>
      <c r="AV1150" s="13" t="s">
        <v>86</v>
      </c>
      <c r="AW1150" s="13" t="s">
        <v>32</v>
      </c>
      <c r="AX1150" s="13" t="s">
        <v>76</v>
      </c>
      <c r="AY1150" s="243" t="s">
        <v>175</v>
      </c>
    </row>
    <row r="1151" s="13" customFormat="1">
      <c r="A1151" s="13"/>
      <c r="B1151" s="232"/>
      <c r="C1151" s="233"/>
      <c r="D1151" s="234" t="s">
        <v>184</v>
      </c>
      <c r="E1151" s="235" t="s">
        <v>1</v>
      </c>
      <c r="F1151" s="236" t="s">
        <v>1514</v>
      </c>
      <c r="G1151" s="233"/>
      <c r="H1151" s="237">
        <v>11.32</v>
      </c>
      <c r="I1151" s="238"/>
      <c r="J1151" s="233"/>
      <c r="K1151" s="233"/>
      <c r="L1151" s="239"/>
      <c r="M1151" s="240"/>
      <c r="N1151" s="241"/>
      <c r="O1151" s="241"/>
      <c r="P1151" s="241"/>
      <c r="Q1151" s="241"/>
      <c r="R1151" s="241"/>
      <c r="S1151" s="241"/>
      <c r="T1151" s="242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43" t="s">
        <v>184</v>
      </c>
      <c r="AU1151" s="243" t="s">
        <v>86</v>
      </c>
      <c r="AV1151" s="13" t="s">
        <v>86</v>
      </c>
      <c r="AW1151" s="13" t="s">
        <v>32</v>
      </c>
      <c r="AX1151" s="13" t="s">
        <v>76</v>
      </c>
      <c r="AY1151" s="243" t="s">
        <v>175</v>
      </c>
    </row>
    <row r="1152" s="15" customFormat="1">
      <c r="A1152" s="15"/>
      <c r="B1152" s="254"/>
      <c r="C1152" s="255"/>
      <c r="D1152" s="234" t="s">
        <v>184</v>
      </c>
      <c r="E1152" s="256" t="s">
        <v>1</v>
      </c>
      <c r="F1152" s="257" t="s">
        <v>201</v>
      </c>
      <c r="G1152" s="255"/>
      <c r="H1152" s="258">
        <v>60.04</v>
      </c>
      <c r="I1152" s="259"/>
      <c r="J1152" s="255"/>
      <c r="K1152" s="255"/>
      <c r="L1152" s="260"/>
      <c r="M1152" s="261"/>
      <c r="N1152" s="262"/>
      <c r="O1152" s="262"/>
      <c r="P1152" s="262"/>
      <c r="Q1152" s="262"/>
      <c r="R1152" s="262"/>
      <c r="S1152" s="262"/>
      <c r="T1152" s="263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T1152" s="264" t="s">
        <v>184</v>
      </c>
      <c r="AU1152" s="264" t="s">
        <v>86</v>
      </c>
      <c r="AV1152" s="15" t="s">
        <v>182</v>
      </c>
      <c r="AW1152" s="15" t="s">
        <v>32</v>
      </c>
      <c r="AX1152" s="15" t="s">
        <v>84</v>
      </c>
      <c r="AY1152" s="264" t="s">
        <v>175</v>
      </c>
    </row>
    <row r="1153" s="2" customFormat="1" ht="24.15" customHeight="1">
      <c r="A1153" s="39"/>
      <c r="B1153" s="40"/>
      <c r="C1153" s="219" t="s">
        <v>1515</v>
      </c>
      <c r="D1153" s="219" t="s">
        <v>177</v>
      </c>
      <c r="E1153" s="220" t="s">
        <v>1516</v>
      </c>
      <c r="F1153" s="221" t="s">
        <v>1517</v>
      </c>
      <c r="G1153" s="222" t="s">
        <v>180</v>
      </c>
      <c r="H1153" s="223">
        <v>25.138</v>
      </c>
      <c r="I1153" s="224"/>
      <c r="J1153" s="225">
        <f>ROUND(I1153*H1153,2)</f>
        <v>0</v>
      </c>
      <c r="K1153" s="221" t="s">
        <v>181</v>
      </c>
      <c r="L1153" s="45"/>
      <c r="M1153" s="226" t="s">
        <v>1</v>
      </c>
      <c r="N1153" s="227" t="s">
        <v>41</v>
      </c>
      <c r="O1153" s="92"/>
      <c r="P1153" s="228">
        <f>O1153*H1153</f>
        <v>0</v>
      </c>
      <c r="Q1153" s="228">
        <v>0.04697</v>
      </c>
      <c r="R1153" s="228">
        <f>Q1153*H1153</f>
        <v>1.18073186</v>
      </c>
      <c r="S1153" s="228">
        <v>0</v>
      </c>
      <c r="T1153" s="229">
        <f>S1153*H1153</f>
        <v>0</v>
      </c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R1153" s="230" t="s">
        <v>262</v>
      </c>
      <c r="AT1153" s="230" t="s">
        <v>177</v>
      </c>
      <c r="AU1153" s="230" t="s">
        <v>86</v>
      </c>
      <c r="AY1153" s="18" t="s">
        <v>175</v>
      </c>
      <c r="BE1153" s="231">
        <f>IF(N1153="základní",J1153,0)</f>
        <v>0</v>
      </c>
      <c r="BF1153" s="231">
        <f>IF(N1153="snížená",J1153,0)</f>
        <v>0</v>
      </c>
      <c r="BG1153" s="231">
        <f>IF(N1153="zákl. přenesená",J1153,0)</f>
        <v>0</v>
      </c>
      <c r="BH1153" s="231">
        <f>IF(N1153="sníž. přenesená",J1153,0)</f>
        <v>0</v>
      </c>
      <c r="BI1153" s="231">
        <f>IF(N1153="nulová",J1153,0)</f>
        <v>0</v>
      </c>
      <c r="BJ1153" s="18" t="s">
        <v>84</v>
      </c>
      <c r="BK1153" s="231">
        <f>ROUND(I1153*H1153,2)</f>
        <v>0</v>
      </c>
      <c r="BL1153" s="18" t="s">
        <v>262</v>
      </c>
      <c r="BM1153" s="230" t="s">
        <v>1518</v>
      </c>
    </row>
    <row r="1154" s="13" customFormat="1">
      <c r="A1154" s="13"/>
      <c r="B1154" s="232"/>
      <c r="C1154" s="233"/>
      <c r="D1154" s="234" t="s">
        <v>184</v>
      </c>
      <c r="E1154" s="235" t="s">
        <v>1</v>
      </c>
      <c r="F1154" s="236" t="s">
        <v>1519</v>
      </c>
      <c r="G1154" s="233"/>
      <c r="H1154" s="237">
        <v>25.138</v>
      </c>
      <c r="I1154" s="238"/>
      <c r="J1154" s="233"/>
      <c r="K1154" s="233"/>
      <c r="L1154" s="239"/>
      <c r="M1154" s="240"/>
      <c r="N1154" s="241"/>
      <c r="O1154" s="241"/>
      <c r="P1154" s="241"/>
      <c r="Q1154" s="241"/>
      <c r="R1154" s="241"/>
      <c r="S1154" s="241"/>
      <c r="T1154" s="242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3" t="s">
        <v>184</v>
      </c>
      <c r="AU1154" s="243" t="s">
        <v>86</v>
      </c>
      <c r="AV1154" s="13" t="s">
        <v>86</v>
      </c>
      <c r="AW1154" s="13" t="s">
        <v>32</v>
      </c>
      <c r="AX1154" s="13" t="s">
        <v>84</v>
      </c>
      <c r="AY1154" s="243" t="s">
        <v>175</v>
      </c>
    </row>
    <row r="1155" s="2" customFormat="1" ht="37.8" customHeight="1">
      <c r="A1155" s="39"/>
      <c r="B1155" s="40"/>
      <c r="C1155" s="219" t="s">
        <v>1520</v>
      </c>
      <c r="D1155" s="219" t="s">
        <v>177</v>
      </c>
      <c r="E1155" s="220" t="s">
        <v>1521</v>
      </c>
      <c r="F1155" s="221" t="s">
        <v>1522</v>
      </c>
      <c r="G1155" s="222" t="s">
        <v>180</v>
      </c>
      <c r="H1155" s="223">
        <v>37.258</v>
      </c>
      <c r="I1155" s="224"/>
      <c r="J1155" s="225">
        <f>ROUND(I1155*H1155,2)</f>
        <v>0</v>
      </c>
      <c r="K1155" s="221" t="s">
        <v>181</v>
      </c>
      <c r="L1155" s="45"/>
      <c r="M1155" s="226" t="s">
        <v>1</v>
      </c>
      <c r="N1155" s="227" t="s">
        <v>41</v>
      </c>
      <c r="O1155" s="92"/>
      <c r="P1155" s="228">
        <f>O1155*H1155</f>
        <v>0</v>
      </c>
      <c r="Q1155" s="228">
        <v>0.05902</v>
      </c>
      <c r="R1155" s="228">
        <f>Q1155*H1155</f>
        <v>2.1989671600000004</v>
      </c>
      <c r="S1155" s="228">
        <v>0</v>
      </c>
      <c r="T1155" s="229">
        <f>S1155*H1155</f>
        <v>0</v>
      </c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R1155" s="230" t="s">
        <v>262</v>
      </c>
      <c r="AT1155" s="230" t="s">
        <v>177</v>
      </c>
      <c r="AU1155" s="230" t="s">
        <v>86</v>
      </c>
      <c r="AY1155" s="18" t="s">
        <v>175</v>
      </c>
      <c r="BE1155" s="231">
        <f>IF(N1155="základní",J1155,0)</f>
        <v>0</v>
      </c>
      <c r="BF1155" s="231">
        <f>IF(N1155="snížená",J1155,0)</f>
        <v>0</v>
      </c>
      <c r="BG1155" s="231">
        <f>IF(N1155="zákl. přenesená",J1155,0)</f>
        <v>0</v>
      </c>
      <c r="BH1155" s="231">
        <f>IF(N1155="sníž. přenesená",J1155,0)</f>
        <v>0</v>
      </c>
      <c r="BI1155" s="231">
        <f>IF(N1155="nulová",J1155,0)</f>
        <v>0</v>
      </c>
      <c r="BJ1155" s="18" t="s">
        <v>84</v>
      </c>
      <c r="BK1155" s="231">
        <f>ROUND(I1155*H1155,2)</f>
        <v>0</v>
      </c>
      <c r="BL1155" s="18" t="s">
        <v>262</v>
      </c>
      <c r="BM1155" s="230" t="s">
        <v>1523</v>
      </c>
    </row>
    <row r="1156" s="13" customFormat="1">
      <c r="A1156" s="13"/>
      <c r="B1156" s="232"/>
      <c r="C1156" s="233"/>
      <c r="D1156" s="234" t="s">
        <v>184</v>
      </c>
      <c r="E1156" s="235" t="s">
        <v>1</v>
      </c>
      <c r="F1156" s="236" t="s">
        <v>1524</v>
      </c>
      <c r="G1156" s="233"/>
      <c r="H1156" s="237">
        <v>16.765</v>
      </c>
      <c r="I1156" s="238"/>
      <c r="J1156" s="233"/>
      <c r="K1156" s="233"/>
      <c r="L1156" s="239"/>
      <c r="M1156" s="240"/>
      <c r="N1156" s="241"/>
      <c r="O1156" s="241"/>
      <c r="P1156" s="241"/>
      <c r="Q1156" s="241"/>
      <c r="R1156" s="241"/>
      <c r="S1156" s="241"/>
      <c r="T1156" s="242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3" t="s">
        <v>184</v>
      </c>
      <c r="AU1156" s="243" t="s">
        <v>86</v>
      </c>
      <c r="AV1156" s="13" t="s">
        <v>86</v>
      </c>
      <c r="AW1156" s="13" t="s">
        <v>32</v>
      </c>
      <c r="AX1156" s="13" t="s">
        <v>76</v>
      </c>
      <c r="AY1156" s="243" t="s">
        <v>175</v>
      </c>
    </row>
    <row r="1157" s="13" customFormat="1">
      <c r="A1157" s="13"/>
      <c r="B1157" s="232"/>
      <c r="C1157" s="233"/>
      <c r="D1157" s="234" t="s">
        <v>184</v>
      </c>
      <c r="E1157" s="235" t="s">
        <v>1</v>
      </c>
      <c r="F1157" s="236" t="s">
        <v>1525</v>
      </c>
      <c r="G1157" s="233"/>
      <c r="H1157" s="237">
        <v>20.493</v>
      </c>
      <c r="I1157" s="238"/>
      <c r="J1157" s="233"/>
      <c r="K1157" s="233"/>
      <c r="L1157" s="239"/>
      <c r="M1157" s="240"/>
      <c r="N1157" s="241"/>
      <c r="O1157" s="241"/>
      <c r="P1157" s="241"/>
      <c r="Q1157" s="241"/>
      <c r="R1157" s="241"/>
      <c r="S1157" s="241"/>
      <c r="T1157" s="242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3" t="s">
        <v>184</v>
      </c>
      <c r="AU1157" s="243" t="s">
        <v>86</v>
      </c>
      <c r="AV1157" s="13" t="s">
        <v>86</v>
      </c>
      <c r="AW1157" s="13" t="s">
        <v>32</v>
      </c>
      <c r="AX1157" s="13" t="s">
        <v>76</v>
      </c>
      <c r="AY1157" s="243" t="s">
        <v>175</v>
      </c>
    </row>
    <row r="1158" s="15" customFormat="1">
      <c r="A1158" s="15"/>
      <c r="B1158" s="254"/>
      <c r="C1158" s="255"/>
      <c r="D1158" s="234" t="s">
        <v>184</v>
      </c>
      <c r="E1158" s="256" t="s">
        <v>1</v>
      </c>
      <c r="F1158" s="257" t="s">
        <v>201</v>
      </c>
      <c r="G1158" s="255"/>
      <c r="H1158" s="258">
        <v>37.257999999999992</v>
      </c>
      <c r="I1158" s="259"/>
      <c r="J1158" s="255"/>
      <c r="K1158" s="255"/>
      <c r="L1158" s="260"/>
      <c r="M1158" s="261"/>
      <c r="N1158" s="262"/>
      <c r="O1158" s="262"/>
      <c r="P1158" s="262"/>
      <c r="Q1158" s="262"/>
      <c r="R1158" s="262"/>
      <c r="S1158" s="262"/>
      <c r="T1158" s="263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T1158" s="264" t="s">
        <v>184</v>
      </c>
      <c r="AU1158" s="264" t="s">
        <v>86</v>
      </c>
      <c r="AV1158" s="15" t="s">
        <v>182</v>
      </c>
      <c r="AW1158" s="15" t="s">
        <v>32</v>
      </c>
      <c r="AX1158" s="15" t="s">
        <v>84</v>
      </c>
      <c r="AY1158" s="264" t="s">
        <v>175</v>
      </c>
    </row>
    <row r="1159" s="2" customFormat="1" ht="37.8" customHeight="1">
      <c r="A1159" s="39"/>
      <c r="B1159" s="40"/>
      <c r="C1159" s="219" t="s">
        <v>1526</v>
      </c>
      <c r="D1159" s="219" t="s">
        <v>177</v>
      </c>
      <c r="E1159" s="220" t="s">
        <v>1527</v>
      </c>
      <c r="F1159" s="221" t="s">
        <v>1528</v>
      </c>
      <c r="G1159" s="222" t="s">
        <v>180</v>
      </c>
      <c r="H1159" s="223">
        <v>97.445</v>
      </c>
      <c r="I1159" s="224"/>
      <c r="J1159" s="225">
        <f>ROUND(I1159*H1159,2)</f>
        <v>0</v>
      </c>
      <c r="K1159" s="221" t="s">
        <v>181</v>
      </c>
      <c r="L1159" s="45"/>
      <c r="M1159" s="226" t="s">
        <v>1</v>
      </c>
      <c r="N1159" s="227" t="s">
        <v>41</v>
      </c>
      <c r="O1159" s="92"/>
      <c r="P1159" s="228">
        <f>O1159*H1159</f>
        <v>0</v>
      </c>
      <c r="Q1159" s="228">
        <v>0.06052</v>
      </c>
      <c r="R1159" s="228">
        <f>Q1159*H1159</f>
        <v>5.8973713999999992</v>
      </c>
      <c r="S1159" s="228">
        <v>0</v>
      </c>
      <c r="T1159" s="229">
        <f>S1159*H1159</f>
        <v>0</v>
      </c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R1159" s="230" t="s">
        <v>262</v>
      </c>
      <c r="AT1159" s="230" t="s">
        <v>177</v>
      </c>
      <c r="AU1159" s="230" t="s">
        <v>86</v>
      </c>
      <c r="AY1159" s="18" t="s">
        <v>175</v>
      </c>
      <c r="BE1159" s="231">
        <f>IF(N1159="základní",J1159,0)</f>
        <v>0</v>
      </c>
      <c r="BF1159" s="231">
        <f>IF(N1159="snížená",J1159,0)</f>
        <v>0</v>
      </c>
      <c r="BG1159" s="231">
        <f>IF(N1159="zákl. přenesená",J1159,0)</f>
        <v>0</v>
      </c>
      <c r="BH1159" s="231">
        <f>IF(N1159="sníž. přenesená",J1159,0)</f>
        <v>0</v>
      </c>
      <c r="BI1159" s="231">
        <f>IF(N1159="nulová",J1159,0)</f>
        <v>0</v>
      </c>
      <c r="BJ1159" s="18" t="s">
        <v>84</v>
      </c>
      <c r="BK1159" s="231">
        <f>ROUND(I1159*H1159,2)</f>
        <v>0</v>
      </c>
      <c r="BL1159" s="18" t="s">
        <v>262</v>
      </c>
      <c r="BM1159" s="230" t="s">
        <v>1529</v>
      </c>
    </row>
    <row r="1160" s="13" customFormat="1">
      <c r="A1160" s="13"/>
      <c r="B1160" s="232"/>
      <c r="C1160" s="233"/>
      <c r="D1160" s="234" t="s">
        <v>184</v>
      </c>
      <c r="E1160" s="235" t="s">
        <v>1</v>
      </c>
      <c r="F1160" s="236" t="s">
        <v>1530</v>
      </c>
      <c r="G1160" s="233"/>
      <c r="H1160" s="237">
        <v>25.48</v>
      </c>
      <c r="I1160" s="238"/>
      <c r="J1160" s="233"/>
      <c r="K1160" s="233"/>
      <c r="L1160" s="239"/>
      <c r="M1160" s="240"/>
      <c r="N1160" s="241"/>
      <c r="O1160" s="241"/>
      <c r="P1160" s="241"/>
      <c r="Q1160" s="241"/>
      <c r="R1160" s="241"/>
      <c r="S1160" s="241"/>
      <c r="T1160" s="242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43" t="s">
        <v>184</v>
      </c>
      <c r="AU1160" s="243" t="s">
        <v>86</v>
      </c>
      <c r="AV1160" s="13" t="s">
        <v>86</v>
      </c>
      <c r="AW1160" s="13" t="s">
        <v>32</v>
      </c>
      <c r="AX1160" s="13" t="s">
        <v>76</v>
      </c>
      <c r="AY1160" s="243" t="s">
        <v>175</v>
      </c>
    </row>
    <row r="1161" s="13" customFormat="1">
      <c r="A1161" s="13"/>
      <c r="B1161" s="232"/>
      <c r="C1161" s="233"/>
      <c r="D1161" s="234" t="s">
        <v>184</v>
      </c>
      <c r="E1161" s="235" t="s">
        <v>1</v>
      </c>
      <c r="F1161" s="236" t="s">
        <v>1531</v>
      </c>
      <c r="G1161" s="233"/>
      <c r="H1161" s="237">
        <v>25.48</v>
      </c>
      <c r="I1161" s="238"/>
      <c r="J1161" s="233"/>
      <c r="K1161" s="233"/>
      <c r="L1161" s="239"/>
      <c r="M1161" s="240"/>
      <c r="N1161" s="241"/>
      <c r="O1161" s="241"/>
      <c r="P1161" s="241"/>
      <c r="Q1161" s="241"/>
      <c r="R1161" s="241"/>
      <c r="S1161" s="241"/>
      <c r="T1161" s="242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43" t="s">
        <v>184</v>
      </c>
      <c r="AU1161" s="243" t="s">
        <v>86</v>
      </c>
      <c r="AV1161" s="13" t="s">
        <v>86</v>
      </c>
      <c r="AW1161" s="13" t="s">
        <v>32</v>
      </c>
      <c r="AX1161" s="13" t="s">
        <v>76</v>
      </c>
      <c r="AY1161" s="243" t="s">
        <v>175</v>
      </c>
    </row>
    <row r="1162" s="13" customFormat="1">
      <c r="A1162" s="13"/>
      <c r="B1162" s="232"/>
      <c r="C1162" s="233"/>
      <c r="D1162" s="234" t="s">
        <v>184</v>
      </c>
      <c r="E1162" s="235" t="s">
        <v>1</v>
      </c>
      <c r="F1162" s="236" t="s">
        <v>1532</v>
      </c>
      <c r="G1162" s="233"/>
      <c r="H1162" s="237">
        <v>23.88</v>
      </c>
      <c r="I1162" s="238"/>
      <c r="J1162" s="233"/>
      <c r="K1162" s="233"/>
      <c r="L1162" s="239"/>
      <c r="M1162" s="240"/>
      <c r="N1162" s="241"/>
      <c r="O1162" s="241"/>
      <c r="P1162" s="241"/>
      <c r="Q1162" s="241"/>
      <c r="R1162" s="241"/>
      <c r="S1162" s="241"/>
      <c r="T1162" s="242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3" t="s">
        <v>184</v>
      </c>
      <c r="AU1162" s="243" t="s">
        <v>86</v>
      </c>
      <c r="AV1162" s="13" t="s">
        <v>86</v>
      </c>
      <c r="AW1162" s="13" t="s">
        <v>32</v>
      </c>
      <c r="AX1162" s="13" t="s">
        <v>76</v>
      </c>
      <c r="AY1162" s="243" t="s">
        <v>175</v>
      </c>
    </row>
    <row r="1163" s="13" customFormat="1">
      <c r="A1163" s="13"/>
      <c r="B1163" s="232"/>
      <c r="C1163" s="233"/>
      <c r="D1163" s="234" t="s">
        <v>184</v>
      </c>
      <c r="E1163" s="235" t="s">
        <v>1</v>
      </c>
      <c r="F1163" s="236" t="s">
        <v>1533</v>
      </c>
      <c r="G1163" s="233"/>
      <c r="H1163" s="237">
        <v>22.605</v>
      </c>
      <c r="I1163" s="238"/>
      <c r="J1163" s="233"/>
      <c r="K1163" s="233"/>
      <c r="L1163" s="239"/>
      <c r="M1163" s="240"/>
      <c r="N1163" s="241"/>
      <c r="O1163" s="241"/>
      <c r="P1163" s="241"/>
      <c r="Q1163" s="241"/>
      <c r="R1163" s="241"/>
      <c r="S1163" s="241"/>
      <c r="T1163" s="24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3" t="s">
        <v>184</v>
      </c>
      <c r="AU1163" s="243" t="s">
        <v>86</v>
      </c>
      <c r="AV1163" s="13" t="s">
        <v>86</v>
      </c>
      <c r="AW1163" s="13" t="s">
        <v>32</v>
      </c>
      <c r="AX1163" s="13" t="s">
        <v>76</v>
      </c>
      <c r="AY1163" s="243" t="s">
        <v>175</v>
      </c>
    </row>
    <row r="1164" s="15" customFormat="1">
      <c r="A1164" s="15"/>
      <c r="B1164" s="254"/>
      <c r="C1164" s="255"/>
      <c r="D1164" s="234" t="s">
        <v>184</v>
      </c>
      <c r="E1164" s="256" t="s">
        <v>1</v>
      </c>
      <c r="F1164" s="257" t="s">
        <v>201</v>
      </c>
      <c r="G1164" s="255"/>
      <c r="H1164" s="258">
        <v>97.445</v>
      </c>
      <c r="I1164" s="259"/>
      <c r="J1164" s="255"/>
      <c r="K1164" s="255"/>
      <c r="L1164" s="260"/>
      <c r="M1164" s="261"/>
      <c r="N1164" s="262"/>
      <c r="O1164" s="262"/>
      <c r="P1164" s="262"/>
      <c r="Q1164" s="262"/>
      <c r="R1164" s="262"/>
      <c r="S1164" s="262"/>
      <c r="T1164" s="263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T1164" s="264" t="s">
        <v>184</v>
      </c>
      <c r="AU1164" s="264" t="s">
        <v>86</v>
      </c>
      <c r="AV1164" s="15" t="s">
        <v>182</v>
      </c>
      <c r="AW1164" s="15" t="s">
        <v>32</v>
      </c>
      <c r="AX1164" s="15" t="s">
        <v>84</v>
      </c>
      <c r="AY1164" s="264" t="s">
        <v>175</v>
      </c>
    </row>
    <row r="1165" s="2" customFormat="1" ht="37.8" customHeight="1">
      <c r="A1165" s="39"/>
      <c r="B1165" s="40"/>
      <c r="C1165" s="219" t="s">
        <v>1534</v>
      </c>
      <c r="D1165" s="219" t="s">
        <v>177</v>
      </c>
      <c r="E1165" s="220" t="s">
        <v>1535</v>
      </c>
      <c r="F1165" s="221" t="s">
        <v>1536</v>
      </c>
      <c r="G1165" s="222" t="s">
        <v>180</v>
      </c>
      <c r="H1165" s="223">
        <v>148.01</v>
      </c>
      <c r="I1165" s="224"/>
      <c r="J1165" s="225">
        <f>ROUND(I1165*H1165,2)</f>
        <v>0</v>
      </c>
      <c r="K1165" s="221" t="s">
        <v>181</v>
      </c>
      <c r="L1165" s="45"/>
      <c r="M1165" s="226" t="s">
        <v>1</v>
      </c>
      <c r="N1165" s="227" t="s">
        <v>41</v>
      </c>
      <c r="O1165" s="92"/>
      <c r="P1165" s="228">
        <f>O1165*H1165</f>
        <v>0</v>
      </c>
      <c r="Q1165" s="228">
        <v>0.02964</v>
      </c>
      <c r="R1165" s="228">
        <f>Q1165*H1165</f>
        <v>4.3870163999999992</v>
      </c>
      <c r="S1165" s="228">
        <v>0</v>
      </c>
      <c r="T1165" s="229">
        <f>S1165*H1165</f>
        <v>0</v>
      </c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R1165" s="230" t="s">
        <v>262</v>
      </c>
      <c r="AT1165" s="230" t="s">
        <v>177</v>
      </c>
      <c r="AU1165" s="230" t="s">
        <v>86</v>
      </c>
      <c r="AY1165" s="18" t="s">
        <v>175</v>
      </c>
      <c r="BE1165" s="231">
        <f>IF(N1165="základní",J1165,0)</f>
        <v>0</v>
      </c>
      <c r="BF1165" s="231">
        <f>IF(N1165="snížená",J1165,0)</f>
        <v>0</v>
      </c>
      <c r="BG1165" s="231">
        <f>IF(N1165="zákl. přenesená",J1165,0)</f>
        <v>0</v>
      </c>
      <c r="BH1165" s="231">
        <f>IF(N1165="sníž. přenesená",J1165,0)</f>
        <v>0</v>
      </c>
      <c r="BI1165" s="231">
        <f>IF(N1165="nulová",J1165,0)</f>
        <v>0</v>
      </c>
      <c r="BJ1165" s="18" t="s">
        <v>84</v>
      </c>
      <c r="BK1165" s="231">
        <f>ROUND(I1165*H1165,2)</f>
        <v>0</v>
      </c>
      <c r="BL1165" s="18" t="s">
        <v>262</v>
      </c>
      <c r="BM1165" s="230" t="s">
        <v>1537</v>
      </c>
    </row>
    <row r="1166" s="13" customFormat="1">
      <c r="A1166" s="13"/>
      <c r="B1166" s="232"/>
      <c r="C1166" s="233"/>
      <c r="D1166" s="234" t="s">
        <v>184</v>
      </c>
      <c r="E1166" s="235" t="s">
        <v>1</v>
      </c>
      <c r="F1166" s="236" t="s">
        <v>1538</v>
      </c>
      <c r="G1166" s="233"/>
      <c r="H1166" s="237">
        <v>66.379999999999992</v>
      </c>
      <c r="I1166" s="238"/>
      <c r="J1166" s="233"/>
      <c r="K1166" s="233"/>
      <c r="L1166" s="239"/>
      <c r="M1166" s="240"/>
      <c r="N1166" s="241"/>
      <c r="O1166" s="241"/>
      <c r="P1166" s="241"/>
      <c r="Q1166" s="241"/>
      <c r="R1166" s="241"/>
      <c r="S1166" s="241"/>
      <c r="T1166" s="242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43" t="s">
        <v>184</v>
      </c>
      <c r="AU1166" s="243" t="s">
        <v>86</v>
      </c>
      <c r="AV1166" s="13" t="s">
        <v>86</v>
      </c>
      <c r="AW1166" s="13" t="s">
        <v>32</v>
      </c>
      <c r="AX1166" s="13" t="s">
        <v>76</v>
      </c>
      <c r="AY1166" s="243" t="s">
        <v>175</v>
      </c>
    </row>
    <row r="1167" s="13" customFormat="1">
      <c r="A1167" s="13"/>
      <c r="B1167" s="232"/>
      <c r="C1167" s="233"/>
      <c r="D1167" s="234" t="s">
        <v>184</v>
      </c>
      <c r="E1167" s="235" t="s">
        <v>1</v>
      </c>
      <c r="F1167" s="236" t="s">
        <v>1539</v>
      </c>
      <c r="G1167" s="233"/>
      <c r="H1167" s="237">
        <v>5.85</v>
      </c>
      <c r="I1167" s="238"/>
      <c r="J1167" s="233"/>
      <c r="K1167" s="233"/>
      <c r="L1167" s="239"/>
      <c r="M1167" s="240"/>
      <c r="N1167" s="241"/>
      <c r="O1167" s="241"/>
      <c r="P1167" s="241"/>
      <c r="Q1167" s="241"/>
      <c r="R1167" s="241"/>
      <c r="S1167" s="241"/>
      <c r="T1167" s="242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43" t="s">
        <v>184</v>
      </c>
      <c r="AU1167" s="243" t="s">
        <v>86</v>
      </c>
      <c r="AV1167" s="13" t="s">
        <v>86</v>
      </c>
      <c r="AW1167" s="13" t="s">
        <v>32</v>
      </c>
      <c r="AX1167" s="13" t="s">
        <v>76</v>
      </c>
      <c r="AY1167" s="243" t="s">
        <v>175</v>
      </c>
    </row>
    <row r="1168" s="13" customFormat="1">
      <c r="A1168" s="13"/>
      <c r="B1168" s="232"/>
      <c r="C1168" s="233"/>
      <c r="D1168" s="234" t="s">
        <v>184</v>
      </c>
      <c r="E1168" s="235" t="s">
        <v>1</v>
      </c>
      <c r="F1168" s="236" t="s">
        <v>1540</v>
      </c>
      <c r="G1168" s="233"/>
      <c r="H1168" s="237">
        <v>9.7</v>
      </c>
      <c r="I1168" s="238"/>
      <c r="J1168" s="233"/>
      <c r="K1168" s="233"/>
      <c r="L1168" s="239"/>
      <c r="M1168" s="240"/>
      <c r="N1168" s="241"/>
      <c r="O1168" s="241"/>
      <c r="P1168" s="241"/>
      <c r="Q1168" s="241"/>
      <c r="R1168" s="241"/>
      <c r="S1168" s="241"/>
      <c r="T1168" s="242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3" t="s">
        <v>184</v>
      </c>
      <c r="AU1168" s="243" t="s">
        <v>86</v>
      </c>
      <c r="AV1168" s="13" t="s">
        <v>86</v>
      </c>
      <c r="AW1168" s="13" t="s">
        <v>32</v>
      </c>
      <c r="AX1168" s="13" t="s">
        <v>76</v>
      </c>
      <c r="AY1168" s="243" t="s">
        <v>175</v>
      </c>
    </row>
    <row r="1169" s="13" customFormat="1">
      <c r="A1169" s="13"/>
      <c r="B1169" s="232"/>
      <c r="C1169" s="233"/>
      <c r="D1169" s="234" t="s">
        <v>184</v>
      </c>
      <c r="E1169" s="235" t="s">
        <v>1</v>
      </c>
      <c r="F1169" s="236" t="s">
        <v>1541</v>
      </c>
      <c r="G1169" s="233"/>
      <c r="H1169" s="237">
        <v>44.4</v>
      </c>
      <c r="I1169" s="238"/>
      <c r="J1169" s="233"/>
      <c r="K1169" s="233"/>
      <c r="L1169" s="239"/>
      <c r="M1169" s="240"/>
      <c r="N1169" s="241"/>
      <c r="O1169" s="241"/>
      <c r="P1169" s="241"/>
      <c r="Q1169" s="241"/>
      <c r="R1169" s="241"/>
      <c r="S1169" s="241"/>
      <c r="T1169" s="242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3" t="s">
        <v>184</v>
      </c>
      <c r="AU1169" s="243" t="s">
        <v>86</v>
      </c>
      <c r="AV1169" s="13" t="s">
        <v>86</v>
      </c>
      <c r="AW1169" s="13" t="s">
        <v>32</v>
      </c>
      <c r="AX1169" s="13" t="s">
        <v>76</v>
      </c>
      <c r="AY1169" s="243" t="s">
        <v>175</v>
      </c>
    </row>
    <row r="1170" s="13" customFormat="1">
      <c r="A1170" s="13"/>
      <c r="B1170" s="232"/>
      <c r="C1170" s="233"/>
      <c r="D1170" s="234" t="s">
        <v>184</v>
      </c>
      <c r="E1170" s="235" t="s">
        <v>1</v>
      </c>
      <c r="F1170" s="236" t="s">
        <v>1542</v>
      </c>
      <c r="G1170" s="233"/>
      <c r="H1170" s="237">
        <v>21.68</v>
      </c>
      <c r="I1170" s="238"/>
      <c r="J1170" s="233"/>
      <c r="K1170" s="233"/>
      <c r="L1170" s="239"/>
      <c r="M1170" s="240"/>
      <c r="N1170" s="241"/>
      <c r="O1170" s="241"/>
      <c r="P1170" s="241"/>
      <c r="Q1170" s="241"/>
      <c r="R1170" s="241"/>
      <c r="S1170" s="241"/>
      <c r="T1170" s="242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3" t="s">
        <v>184</v>
      </c>
      <c r="AU1170" s="243" t="s">
        <v>86</v>
      </c>
      <c r="AV1170" s="13" t="s">
        <v>86</v>
      </c>
      <c r="AW1170" s="13" t="s">
        <v>32</v>
      </c>
      <c r="AX1170" s="13" t="s">
        <v>76</v>
      </c>
      <c r="AY1170" s="243" t="s">
        <v>175</v>
      </c>
    </row>
    <row r="1171" s="15" customFormat="1">
      <c r="A1171" s="15"/>
      <c r="B1171" s="254"/>
      <c r="C1171" s="255"/>
      <c r="D1171" s="234" t="s">
        <v>184</v>
      </c>
      <c r="E1171" s="256" t="s">
        <v>1</v>
      </c>
      <c r="F1171" s="257" t="s">
        <v>201</v>
      </c>
      <c r="G1171" s="255"/>
      <c r="H1171" s="258">
        <v>148.01</v>
      </c>
      <c r="I1171" s="259"/>
      <c r="J1171" s="255"/>
      <c r="K1171" s="255"/>
      <c r="L1171" s="260"/>
      <c r="M1171" s="261"/>
      <c r="N1171" s="262"/>
      <c r="O1171" s="262"/>
      <c r="P1171" s="262"/>
      <c r="Q1171" s="262"/>
      <c r="R1171" s="262"/>
      <c r="S1171" s="262"/>
      <c r="T1171" s="263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T1171" s="264" t="s">
        <v>184</v>
      </c>
      <c r="AU1171" s="264" t="s">
        <v>86</v>
      </c>
      <c r="AV1171" s="15" t="s">
        <v>182</v>
      </c>
      <c r="AW1171" s="15" t="s">
        <v>32</v>
      </c>
      <c r="AX1171" s="15" t="s">
        <v>84</v>
      </c>
      <c r="AY1171" s="264" t="s">
        <v>175</v>
      </c>
    </row>
    <row r="1172" s="2" customFormat="1" ht="24.15" customHeight="1">
      <c r="A1172" s="39"/>
      <c r="B1172" s="40"/>
      <c r="C1172" s="219" t="s">
        <v>1543</v>
      </c>
      <c r="D1172" s="219" t="s">
        <v>177</v>
      </c>
      <c r="E1172" s="220" t="s">
        <v>1544</v>
      </c>
      <c r="F1172" s="221" t="s">
        <v>1545</v>
      </c>
      <c r="G1172" s="222" t="s">
        <v>180</v>
      </c>
      <c r="H1172" s="223">
        <v>276.07</v>
      </c>
      <c r="I1172" s="224"/>
      <c r="J1172" s="225">
        <f>ROUND(I1172*H1172,2)</f>
        <v>0</v>
      </c>
      <c r="K1172" s="221" t="s">
        <v>181</v>
      </c>
      <c r="L1172" s="45"/>
      <c r="M1172" s="226" t="s">
        <v>1</v>
      </c>
      <c r="N1172" s="227" t="s">
        <v>41</v>
      </c>
      <c r="O1172" s="92"/>
      <c r="P1172" s="228">
        <f>O1172*H1172</f>
        <v>0</v>
      </c>
      <c r="Q1172" s="228">
        <v>0.012200000000000002</v>
      </c>
      <c r="R1172" s="228">
        <f>Q1172*H1172</f>
        <v>3.3680540000000004</v>
      </c>
      <c r="S1172" s="228">
        <v>0</v>
      </c>
      <c r="T1172" s="229">
        <f>S1172*H1172</f>
        <v>0</v>
      </c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R1172" s="230" t="s">
        <v>262</v>
      </c>
      <c r="AT1172" s="230" t="s">
        <v>177</v>
      </c>
      <c r="AU1172" s="230" t="s">
        <v>86</v>
      </c>
      <c r="AY1172" s="18" t="s">
        <v>175</v>
      </c>
      <c r="BE1172" s="231">
        <f>IF(N1172="základní",J1172,0)</f>
        <v>0</v>
      </c>
      <c r="BF1172" s="231">
        <f>IF(N1172="snížená",J1172,0)</f>
        <v>0</v>
      </c>
      <c r="BG1172" s="231">
        <f>IF(N1172="zákl. přenesená",J1172,0)</f>
        <v>0</v>
      </c>
      <c r="BH1172" s="231">
        <f>IF(N1172="sníž. přenesená",J1172,0)</f>
        <v>0</v>
      </c>
      <c r="BI1172" s="231">
        <f>IF(N1172="nulová",J1172,0)</f>
        <v>0</v>
      </c>
      <c r="BJ1172" s="18" t="s">
        <v>84</v>
      </c>
      <c r="BK1172" s="231">
        <f>ROUND(I1172*H1172,2)</f>
        <v>0</v>
      </c>
      <c r="BL1172" s="18" t="s">
        <v>262</v>
      </c>
      <c r="BM1172" s="230" t="s">
        <v>1546</v>
      </c>
    </row>
    <row r="1173" s="14" customFormat="1">
      <c r="A1173" s="14"/>
      <c r="B1173" s="244"/>
      <c r="C1173" s="245"/>
      <c r="D1173" s="234" t="s">
        <v>184</v>
      </c>
      <c r="E1173" s="246" t="s">
        <v>1</v>
      </c>
      <c r="F1173" s="247" t="s">
        <v>1547</v>
      </c>
      <c r="G1173" s="245"/>
      <c r="H1173" s="246" t="s">
        <v>1</v>
      </c>
      <c r="I1173" s="248"/>
      <c r="J1173" s="245"/>
      <c r="K1173" s="245"/>
      <c r="L1173" s="249"/>
      <c r="M1173" s="250"/>
      <c r="N1173" s="251"/>
      <c r="O1173" s="251"/>
      <c r="P1173" s="251"/>
      <c r="Q1173" s="251"/>
      <c r="R1173" s="251"/>
      <c r="S1173" s="251"/>
      <c r="T1173" s="252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3" t="s">
        <v>184</v>
      </c>
      <c r="AU1173" s="253" t="s">
        <v>86</v>
      </c>
      <c r="AV1173" s="14" t="s">
        <v>84</v>
      </c>
      <c r="AW1173" s="14" t="s">
        <v>32</v>
      </c>
      <c r="AX1173" s="14" t="s">
        <v>76</v>
      </c>
      <c r="AY1173" s="253" t="s">
        <v>175</v>
      </c>
    </row>
    <row r="1174" s="13" customFormat="1">
      <c r="A1174" s="13"/>
      <c r="B1174" s="232"/>
      <c r="C1174" s="233"/>
      <c r="D1174" s="234" t="s">
        <v>184</v>
      </c>
      <c r="E1174" s="235" t="s">
        <v>1</v>
      </c>
      <c r="F1174" s="236" t="s">
        <v>1548</v>
      </c>
      <c r="G1174" s="233"/>
      <c r="H1174" s="237">
        <v>44.5</v>
      </c>
      <c r="I1174" s="238"/>
      <c r="J1174" s="233"/>
      <c r="K1174" s="233"/>
      <c r="L1174" s="239"/>
      <c r="M1174" s="240"/>
      <c r="N1174" s="241"/>
      <c r="O1174" s="241"/>
      <c r="P1174" s="241"/>
      <c r="Q1174" s="241"/>
      <c r="R1174" s="241"/>
      <c r="S1174" s="241"/>
      <c r="T1174" s="24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3" t="s">
        <v>184</v>
      </c>
      <c r="AU1174" s="243" t="s">
        <v>86</v>
      </c>
      <c r="AV1174" s="13" t="s">
        <v>86</v>
      </c>
      <c r="AW1174" s="13" t="s">
        <v>32</v>
      </c>
      <c r="AX1174" s="13" t="s">
        <v>76</v>
      </c>
      <c r="AY1174" s="243" t="s">
        <v>175</v>
      </c>
    </row>
    <row r="1175" s="13" customFormat="1">
      <c r="A1175" s="13"/>
      <c r="B1175" s="232"/>
      <c r="C1175" s="233"/>
      <c r="D1175" s="234" t="s">
        <v>184</v>
      </c>
      <c r="E1175" s="235" t="s">
        <v>1</v>
      </c>
      <c r="F1175" s="236" t="s">
        <v>1549</v>
      </c>
      <c r="G1175" s="233"/>
      <c r="H1175" s="237">
        <v>61.44</v>
      </c>
      <c r="I1175" s="238"/>
      <c r="J1175" s="233"/>
      <c r="K1175" s="233"/>
      <c r="L1175" s="239"/>
      <c r="M1175" s="240"/>
      <c r="N1175" s="241"/>
      <c r="O1175" s="241"/>
      <c r="P1175" s="241"/>
      <c r="Q1175" s="241"/>
      <c r="R1175" s="241"/>
      <c r="S1175" s="241"/>
      <c r="T1175" s="242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3" t="s">
        <v>184</v>
      </c>
      <c r="AU1175" s="243" t="s">
        <v>86</v>
      </c>
      <c r="AV1175" s="13" t="s">
        <v>86</v>
      </c>
      <c r="AW1175" s="13" t="s">
        <v>32</v>
      </c>
      <c r="AX1175" s="13" t="s">
        <v>76</v>
      </c>
      <c r="AY1175" s="243" t="s">
        <v>175</v>
      </c>
    </row>
    <row r="1176" s="13" customFormat="1">
      <c r="A1176" s="13"/>
      <c r="B1176" s="232"/>
      <c r="C1176" s="233"/>
      <c r="D1176" s="234" t="s">
        <v>184</v>
      </c>
      <c r="E1176" s="235" t="s">
        <v>1</v>
      </c>
      <c r="F1176" s="236" t="s">
        <v>1550</v>
      </c>
      <c r="G1176" s="233"/>
      <c r="H1176" s="237">
        <v>100.87</v>
      </c>
      <c r="I1176" s="238"/>
      <c r="J1176" s="233"/>
      <c r="K1176" s="233"/>
      <c r="L1176" s="239"/>
      <c r="M1176" s="240"/>
      <c r="N1176" s="241"/>
      <c r="O1176" s="241"/>
      <c r="P1176" s="241"/>
      <c r="Q1176" s="241"/>
      <c r="R1176" s="241"/>
      <c r="S1176" s="241"/>
      <c r="T1176" s="242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43" t="s">
        <v>184</v>
      </c>
      <c r="AU1176" s="243" t="s">
        <v>86</v>
      </c>
      <c r="AV1176" s="13" t="s">
        <v>86</v>
      </c>
      <c r="AW1176" s="13" t="s">
        <v>32</v>
      </c>
      <c r="AX1176" s="13" t="s">
        <v>76</v>
      </c>
      <c r="AY1176" s="243" t="s">
        <v>175</v>
      </c>
    </row>
    <row r="1177" s="13" customFormat="1">
      <c r="A1177" s="13"/>
      <c r="B1177" s="232"/>
      <c r="C1177" s="233"/>
      <c r="D1177" s="234" t="s">
        <v>184</v>
      </c>
      <c r="E1177" s="235" t="s">
        <v>1</v>
      </c>
      <c r="F1177" s="236" t="s">
        <v>1551</v>
      </c>
      <c r="G1177" s="233"/>
      <c r="H1177" s="237">
        <v>69.260000000000008</v>
      </c>
      <c r="I1177" s="238"/>
      <c r="J1177" s="233"/>
      <c r="K1177" s="233"/>
      <c r="L1177" s="239"/>
      <c r="M1177" s="240"/>
      <c r="N1177" s="241"/>
      <c r="O1177" s="241"/>
      <c r="P1177" s="241"/>
      <c r="Q1177" s="241"/>
      <c r="R1177" s="241"/>
      <c r="S1177" s="241"/>
      <c r="T1177" s="242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43" t="s">
        <v>184</v>
      </c>
      <c r="AU1177" s="243" t="s">
        <v>86</v>
      </c>
      <c r="AV1177" s="13" t="s">
        <v>86</v>
      </c>
      <c r="AW1177" s="13" t="s">
        <v>32</v>
      </c>
      <c r="AX1177" s="13" t="s">
        <v>76</v>
      </c>
      <c r="AY1177" s="243" t="s">
        <v>175</v>
      </c>
    </row>
    <row r="1178" s="15" customFormat="1">
      <c r="A1178" s="15"/>
      <c r="B1178" s="254"/>
      <c r="C1178" s="255"/>
      <c r="D1178" s="234" t="s">
        <v>184</v>
      </c>
      <c r="E1178" s="256" t="s">
        <v>1</v>
      </c>
      <c r="F1178" s="257" t="s">
        <v>201</v>
      </c>
      <c r="G1178" s="255"/>
      <c r="H1178" s="258">
        <v>276.07</v>
      </c>
      <c r="I1178" s="259"/>
      <c r="J1178" s="255"/>
      <c r="K1178" s="255"/>
      <c r="L1178" s="260"/>
      <c r="M1178" s="261"/>
      <c r="N1178" s="262"/>
      <c r="O1178" s="262"/>
      <c r="P1178" s="262"/>
      <c r="Q1178" s="262"/>
      <c r="R1178" s="262"/>
      <c r="S1178" s="262"/>
      <c r="T1178" s="263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T1178" s="264" t="s">
        <v>184</v>
      </c>
      <c r="AU1178" s="264" t="s">
        <v>86</v>
      </c>
      <c r="AV1178" s="15" t="s">
        <v>182</v>
      </c>
      <c r="AW1178" s="15" t="s">
        <v>32</v>
      </c>
      <c r="AX1178" s="15" t="s">
        <v>84</v>
      </c>
      <c r="AY1178" s="264" t="s">
        <v>175</v>
      </c>
    </row>
    <row r="1179" s="2" customFormat="1" ht="24.15" customHeight="1">
      <c r="A1179" s="39"/>
      <c r="B1179" s="40"/>
      <c r="C1179" s="219" t="s">
        <v>1552</v>
      </c>
      <c r="D1179" s="219" t="s">
        <v>177</v>
      </c>
      <c r="E1179" s="220" t="s">
        <v>1553</v>
      </c>
      <c r="F1179" s="221" t="s">
        <v>1554</v>
      </c>
      <c r="G1179" s="222" t="s">
        <v>180</v>
      </c>
      <c r="H1179" s="223">
        <v>120.76</v>
      </c>
      <c r="I1179" s="224"/>
      <c r="J1179" s="225">
        <f>ROUND(I1179*H1179,2)</f>
        <v>0</v>
      </c>
      <c r="K1179" s="221" t="s">
        <v>181</v>
      </c>
      <c r="L1179" s="45"/>
      <c r="M1179" s="226" t="s">
        <v>1</v>
      </c>
      <c r="N1179" s="227" t="s">
        <v>41</v>
      </c>
      <c r="O1179" s="92"/>
      <c r="P1179" s="228">
        <f>O1179*H1179</f>
        <v>0</v>
      </c>
      <c r="Q1179" s="228">
        <v>0.0126</v>
      </c>
      <c r="R1179" s="228">
        <f>Q1179*H1179</f>
        <v>1.521576</v>
      </c>
      <c r="S1179" s="228">
        <v>0</v>
      </c>
      <c r="T1179" s="229">
        <f>S1179*H1179</f>
        <v>0</v>
      </c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R1179" s="230" t="s">
        <v>262</v>
      </c>
      <c r="AT1179" s="230" t="s">
        <v>177</v>
      </c>
      <c r="AU1179" s="230" t="s">
        <v>86</v>
      </c>
      <c r="AY1179" s="18" t="s">
        <v>175</v>
      </c>
      <c r="BE1179" s="231">
        <f>IF(N1179="základní",J1179,0)</f>
        <v>0</v>
      </c>
      <c r="BF1179" s="231">
        <f>IF(N1179="snížená",J1179,0)</f>
        <v>0</v>
      </c>
      <c r="BG1179" s="231">
        <f>IF(N1179="zákl. přenesená",J1179,0)</f>
        <v>0</v>
      </c>
      <c r="BH1179" s="231">
        <f>IF(N1179="sníž. přenesená",J1179,0)</f>
        <v>0</v>
      </c>
      <c r="BI1179" s="231">
        <f>IF(N1179="nulová",J1179,0)</f>
        <v>0</v>
      </c>
      <c r="BJ1179" s="18" t="s">
        <v>84</v>
      </c>
      <c r="BK1179" s="231">
        <f>ROUND(I1179*H1179,2)</f>
        <v>0</v>
      </c>
      <c r="BL1179" s="18" t="s">
        <v>262</v>
      </c>
      <c r="BM1179" s="230" t="s">
        <v>1555</v>
      </c>
    </row>
    <row r="1180" s="13" customFormat="1">
      <c r="A1180" s="13"/>
      <c r="B1180" s="232"/>
      <c r="C1180" s="233"/>
      <c r="D1180" s="234" t="s">
        <v>184</v>
      </c>
      <c r="E1180" s="235" t="s">
        <v>1</v>
      </c>
      <c r="F1180" s="236" t="s">
        <v>1556</v>
      </c>
      <c r="G1180" s="233"/>
      <c r="H1180" s="237">
        <v>23.87</v>
      </c>
      <c r="I1180" s="238"/>
      <c r="J1180" s="233"/>
      <c r="K1180" s="233"/>
      <c r="L1180" s="239"/>
      <c r="M1180" s="240"/>
      <c r="N1180" s="241"/>
      <c r="O1180" s="241"/>
      <c r="P1180" s="241"/>
      <c r="Q1180" s="241"/>
      <c r="R1180" s="241"/>
      <c r="S1180" s="241"/>
      <c r="T1180" s="242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43" t="s">
        <v>184</v>
      </c>
      <c r="AU1180" s="243" t="s">
        <v>86</v>
      </c>
      <c r="AV1180" s="13" t="s">
        <v>86</v>
      </c>
      <c r="AW1180" s="13" t="s">
        <v>32</v>
      </c>
      <c r="AX1180" s="13" t="s">
        <v>76</v>
      </c>
      <c r="AY1180" s="243" t="s">
        <v>175</v>
      </c>
    </row>
    <row r="1181" s="13" customFormat="1">
      <c r="A1181" s="13"/>
      <c r="B1181" s="232"/>
      <c r="C1181" s="233"/>
      <c r="D1181" s="234" t="s">
        <v>184</v>
      </c>
      <c r="E1181" s="235" t="s">
        <v>1</v>
      </c>
      <c r="F1181" s="236" t="s">
        <v>1557</v>
      </c>
      <c r="G1181" s="233"/>
      <c r="H1181" s="237">
        <v>30.27</v>
      </c>
      <c r="I1181" s="238"/>
      <c r="J1181" s="233"/>
      <c r="K1181" s="233"/>
      <c r="L1181" s="239"/>
      <c r="M1181" s="240"/>
      <c r="N1181" s="241"/>
      <c r="O1181" s="241"/>
      <c r="P1181" s="241"/>
      <c r="Q1181" s="241"/>
      <c r="R1181" s="241"/>
      <c r="S1181" s="241"/>
      <c r="T1181" s="242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43" t="s">
        <v>184</v>
      </c>
      <c r="AU1181" s="243" t="s">
        <v>86</v>
      </c>
      <c r="AV1181" s="13" t="s">
        <v>86</v>
      </c>
      <c r="AW1181" s="13" t="s">
        <v>32</v>
      </c>
      <c r="AX1181" s="13" t="s">
        <v>76</v>
      </c>
      <c r="AY1181" s="243" t="s">
        <v>175</v>
      </c>
    </row>
    <row r="1182" s="13" customFormat="1">
      <c r="A1182" s="13"/>
      <c r="B1182" s="232"/>
      <c r="C1182" s="233"/>
      <c r="D1182" s="234" t="s">
        <v>184</v>
      </c>
      <c r="E1182" s="235" t="s">
        <v>1</v>
      </c>
      <c r="F1182" s="236" t="s">
        <v>1558</v>
      </c>
      <c r="G1182" s="233"/>
      <c r="H1182" s="237">
        <v>24.02</v>
      </c>
      <c r="I1182" s="238"/>
      <c r="J1182" s="233"/>
      <c r="K1182" s="233"/>
      <c r="L1182" s="239"/>
      <c r="M1182" s="240"/>
      <c r="N1182" s="241"/>
      <c r="O1182" s="241"/>
      <c r="P1182" s="241"/>
      <c r="Q1182" s="241"/>
      <c r="R1182" s="241"/>
      <c r="S1182" s="241"/>
      <c r="T1182" s="24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43" t="s">
        <v>184</v>
      </c>
      <c r="AU1182" s="243" t="s">
        <v>86</v>
      </c>
      <c r="AV1182" s="13" t="s">
        <v>86</v>
      </c>
      <c r="AW1182" s="13" t="s">
        <v>32</v>
      </c>
      <c r="AX1182" s="13" t="s">
        <v>76</v>
      </c>
      <c r="AY1182" s="243" t="s">
        <v>175</v>
      </c>
    </row>
    <row r="1183" s="13" customFormat="1">
      <c r="A1183" s="13"/>
      <c r="B1183" s="232"/>
      <c r="C1183" s="233"/>
      <c r="D1183" s="234" t="s">
        <v>184</v>
      </c>
      <c r="E1183" s="235" t="s">
        <v>1</v>
      </c>
      <c r="F1183" s="236" t="s">
        <v>1559</v>
      </c>
      <c r="G1183" s="233"/>
      <c r="H1183" s="237">
        <v>23.2</v>
      </c>
      <c r="I1183" s="238"/>
      <c r="J1183" s="233"/>
      <c r="K1183" s="233"/>
      <c r="L1183" s="239"/>
      <c r="M1183" s="240"/>
      <c r="N1183" s="241"/>
      <c r="O1183" s="241"/>
      <c r="P1183" s="241"/>
      <c r="Q1183" s="241"/>
      <c r="R1183" s="241"/>
      <c r="S1183" s="241"/>
      <c r="T1183" s="242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3" t="s">
        <v>184</v>
      </c>
      <c r="AU1183" s="243" t="s">
        <v>86</v>
      </c>
      <c r="AV1183" s="13" t="s">
        <v>86</v>
      </c>
      <c r="AW1183" s="13" t="s">
        <v>32</v>
      </c>
      <c r="AX1183" s="13" t="s">
        <v>76</v>
      </c>
      <c r="AY1183" s="243" t="s">
        <v>175</v>
      </c>
    </row>
    <row r="1184" s="13" customFormat="1">
      <c r="A1184" s="13"/>
      <c r="B1184" s="232"/>
      <c r="C1184" s="233"/>
      <c r="D1184" s="234" t="s">
        <v>184</v>
      </c>
      <c r="E1184" s="235" t="s">
        <v>1</v>
      </c>
      <c r="F1184" s="236" t="s">
        <v>1560</v>
      </c>
      <c r="G1184" s="233"/>
      <c r="H1184" s="237">
        <v>19.4</v>
      </c>
      <c r="I1184" s="238"/>
      <c r="J1184" s="233"/>
      <c r="K1184" s="233"/>
      <c r="L1184" s="239"/>
      <c r="M1184" s="240"/>
      <c r="N1184" s="241"/>
      <c r="O1184" s="241"/>
      <c r="P1184" s="241"/>
      <c r="Q1184" s="241"/>
      <c r="R1184" s="241"/>
      <c r="S1184" s="241"/>
      <c r="T1184" s="24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3" t="s">
        <v>184</v>
      </c>
      <c r="AU1184" s="243" t="s">
        <v>86</v>
      </c>
      <c r="AV1184" s="13" t="s">
        <v>86</v>
      </c>
      <c r="AW1184" s="13" t="s">
        <v>32</v>
      </c>
      <c r="AX1184" s="13" t="s">
        <v>76</v>
      </c>
      <c r="AY1184" s="243" t="s">
        <v>175</v>
      </c>
    </row>
    <row r="1185" s="15" customFormat="1">
      <c r="A1185" s="15"/>
      <c r="B1185" s="254"/>
      <c r="C1185" s="255"/>
      <c r="D1185" s="234" t="s">
        <v>184</v>
      </c>
      <c r="E1185" s="256" t="s">
        <v>1</v>
      </c>
      <c r="F1185" s="257" t="s">
        <v>201</v>
      </c>
      <c r="G1185" s="255"/>
      <c r="H1185" s="258">
        <v>120.75999999999998</v>
      </c>
      <c r="I1185" s="259"/>
      <c r="J1185" s="255"/>
      <c r="K1185" s="255"/>
      <c r="L1185" s="260"/>
      <c r="M1185" s="261"/>
      <c r="N1185" s="262"/>
      <c r="O1185" s="262"/>
      <c r="P1185" s="262"/>
      <c r="Q1185" s="262"/>
      <c r="R1185" s="262"/>
      <c r="S1185" s="262"/>
      <c r="T1185" s="263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T1185" s="264" t="s">
        <v>184</v>
      </c>
      <c r="AU1185" s="264" t="s">
        <v>86</v>
      </c>
      <c r="AV1185" s="15" t="s">
        <v>182</v>
      </c>
      <c r="AW1185" s="15" t="s">
        <v>32</v>
      </c>
      <c r="AX1185" s="15" t="s">
        <v>84</v>
      </c>
      <c r="AY1185" s="264" t="s">
        <v>175</v>
      </c>
    </row>
    <row r="1186" s="2" customFormat="1" ht="33" customHeight="1">
      <c r="A1186" s="39"/>
      <c r="B1186" s="40"/>
      <c r="C1186" s="219" t="s">
        <v>1561</v>
      </c>
      <c r="D1186" s="219" t="s">
        <v>177</v>
      </c>
      <c r="E1186" s="220" t="s">
        <v>1562</v>
      </c>
      <c r="F1186" s="221" t="s">
        <v>1563</v>
      </c>
      <c r="G1186" s="222" t="s">
        <v>180</v>
      </c>
      <c r="H1186" s="223">
        <v>415</v>
      </c>
      <c r="I1186" s="224"/>
      <c r="J1186" s="225">
        <f>ROUND(I1186*H1186,2)</f>
        <v>0</v>
      </c>
      <c r="K1186" s="221" t="s">
        <v>181</v>
      </c>
      <c r="L1186" s="45"/>
      <c r="M1186" s="226" t="s">
        <v>1</v>
      </c>
      <c r="N1186" s="227" t="s">
        <v>41</v>
      </c>
      <c r="O1186" s="92"/>
      <c r="P1186" s="228">
        <f>O1186*H1186</f>
        <v>0</v>
      </c>
      <c r="Q1186" s="228">
        <v>0.01201</v>
      </c>
      <c r="R1186" s="228">
        <f>Q1186*H1186</f>
        <v>4.98415</v>
      </c>
      <c r="S1186" s="228">
        <v>0</v>
      </c>
      <c r="T1186" s="229">
        <f>S1186*H1186</f>
        <v>0</v>
      </c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R1186" s="230" t="s">
        <v>262</v>
      </c>
      <c r="AT1186" s="230" t="s">
        <v>177</v>
      </c>
      <c r="AU1186" s="230" t="s">
        <v>86</v>
      </c>
      <c r="AY1186" s="18" t="s">
        <v>175</v>
      </c>
      <c r="BE1186" s="231">
        <f>IF(N1186="základní",J1186,0)</f>
        <v>0</v>
      </c>
      <c r="BF1186" s="231">
        <f>IF(N1186="snížená",J1186,0)</f>
        <v>0</v>
      </c>
      <c r="BG1186" s="231">
        <f>IF(N1186="zákl. přenesená",J1186,0)</f>
        <v>0</v>
      </c>
      <c r="BH1186" s="231">
        <f>IF(N1186="sníž. přenesená",J1186,0)</f>
        <v>0</v>
      </c>
      <c r="BI1186" s="231">
        <f>IF(N1186="nulová",J1186,0)</f>
        <v>0</v>
      </c>
      <c r="BJ1186" s="18" t="s">
        <v>84</v>
      </c>
      <c r="BK1186" s="231">
        <f>ROUND(I1186*H1186,2)</f>
        <v>0</v>
      </c>
      <c r="BL1186" s="18" t="s">
        <v>262</v>
      </c>
      <c r="BM1186" s="230" t="s">
        <v>1564</v>
      </c>
    </row>
    <row r="1187" s="13" customFormat="1">
      <c r="A1187" s="13"/>
      <c r="B1187" s="232"/>
      <c r="C1187" s="233"/>
      <c r="D1187" s="234" t="s">
        <v>184</v>
      </c>
      <c r="E1187" s="235" t="s">
        <v>1</v>
      </c>
      <c r="F1187" s="236" t="s">
        <v>1565</v>
      </c>
      <c r="G1187" s="233"/>
      <c r="H1187" s="237">
        <v>415</v>
      </c>
      <c r="I1187" s="238"/>
      <c r="J1187" s="233"/>
      <c r="K1187" s="233"/>
      <c r="L1187" s="239"/>
      <c r="M1187" s="240"/>
      <c r="N1187" s="241"/>
      <c r="O1187" s="241"/>
      <c r="P1187" s="241"/>
      <c r="Q1187" s="241"/>
      <c r="R1187" s="241"/>
      <c r="S1187" s="241"/>
      <c r="T1187" s="24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3" t="s">
        <v>184</v>
      </c>
      <c r="AU1187" s="243" t="s">
        <v>86</v>
      </c>
      <c r="AV1187" s="13" t="s">
        <v>86</v>
      </c>
      <c r="AW1187" s="13" t="s">
        <v>32</v>
      </c>
      <c r="AX1187" s="13" t="s">
        <v>84</v>
      </c>
      <c r="AY1187" s="243" t="s">
        <v>175</v>
      </c>
    </row>
    <row r="1188" s="2" customFormat="1" ht="33" customHeight="1">
      <c r="A1188" s="39"/>
      <c r="B1188" s="40"/>
      <c r="C1188" s="219" t="s">
        <v>1566</v>
      </c>
      <c r="D1188" s="219" t="s">
        <v>177</v>
      </c>
      <c r="E1188" s="220" t="s">
        <v>1567</v>
      </c>
      <c r="F1188" s="221" t="s">
        <v>1568</v>
      </c>
      <c r="G1188" s="222" t="s">
        <v>180</v>
      </c>
      <c r="H1188" s="223">
        <v>58</v>
      </c>
      <c r="I1188" s="224"/>
      <c r="J1188" s="225">
        <f>ROUND(I1188*H1188,2)</f>
        <v>0</v>
      </c>
      <c r="K1188" s="221" t="s">
        <v>181</v>
      </c>
      <c r="L1188" s="45"/>
      <c r="M1188" s="226" t="s">
        <v>1</v>
      </c>
      <c r="N1188" s="227" t="s">
        <v>41</v>
      </c>
      <c r="O1188" s="92"/>
      <c r="P1188" s="228">
        <f>O1188*H1188</f>
        <v>0</v>
      </c>
      <c r="Q1188" s="228">
        <v>0.01233</v>
      </c>
      <c r="R1188" s="228">
        <f>Q1188*H1188</f>
        <v>0.71514</v>
      </c>
      <c r="S1188" s="228">
        <v>0</v>
      </c>
      <c r="T1188" s="229">
        <f>S1188*H1188</f>
        <v>0</v>
      </c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R1188" s="230" t="s">
        <v>262</v>
      </c>
      <c r="AT1188" s="230" t="s">
        <v>177</v>
      </c>
      <c r="AU1188" s="230" t="s">
        <v>86</v>
      </c>
      <c r="AY1188" s="18" t="s">
        <v>175</v>
      </c>
      <c r="BE1188" s="231">
        <f>IF(N1188="základní",J1188,0)</f>
        <v>0</v>
      </c>
      <c r="BF1188" s="231">
        <f>IF(N1188="snížená",J1188,0)</f>
        <v>0</v>
      </c>
      <c r="BG1188" s="231">
        <f>IF(N1188="zákl. přenesená",J1188,0)</f>
        <v>0</v>
      </c>
      <c r="BH1188" s="231">
        <f>IF(N1188="sníž. přenesená",J1188,0)</f>
        <v>0</v>
      </c>
      <c r="BI1188" s="231">
        <f>IF(N1188="nulová",J1188,0)</f>
        <v>0</v>
      </c>
      <c r="BJ1188" s="18" t="s">
        <v>84</v>
      </c>
      <c r="BK1188" s="231">
        <f>ROUND(I1188*H1188,2)</f>
        <v>0</v>
      </c>
      <c r="BL1188" s="18" t="s">
        <v>262</v>
      </c>
      <c r="BM1188" s="230" t="s">
        <v>1569</v>
      </c>
    </row>
    <row r="1189" s="13" customFormat="1">
      <c r="A1189" s="13"/>
      <c r="B1189" s="232"/>
      <c r="C1189" s="233"/>
      <c r="D1189" s="234" t="s">
        <v>184</v>
      </c>
      <c r="E1189" s="235" t="s">
        <v>1</v>
      </c>
      <c r="F1189" s="236" t="s">
        <v>1570</v>
      </c>
      <c r="G1189" s="233"/>
      <c r="H1189" s="237">
        <v>58</v>
      </c>
      <c r="I1189" s="238"/>
      <c r="J1189" s="233"/>
      <c r="K1189" s="233"/>
      <c r="L1189" s="239"/>
      <c r="M1189" s="240"/>
      <c r="N1189" s="241"/>
      <c r="O1189" s="241"/>
      <c r="P1189" s="241"/>
      <c r="Q1189" s="241"/>
      <c r="R1189" s="241"/>
      <c r="S1189" s="241"/>
      <c r="T1189" s="242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3" t="s">
        <v>184</v>
      </c>
      <c r="AU1189" s="243" t="s">
        <v>86</v>
      </c>
      <c r="AV1189" s="13" t="s">
        <v>86</v>
      </c>
      <c r="AW1189" s="13" t="s">
        <v>32</v>
      </c>
      <c r="AX1189" s="13" t="s">
        <v>84</v>
      </c>
      <c r="AY1189" s="243" t="s">
        <v>175</v>
      </c>
    </row>
    <row r="1190" s="2" customFormat="1" ht="21.75" customHeight="1">
      <c r="A1190" s="39"/>
      <c r="B1190" s="40"/>
      <c r="C1190" s="219" t="s">
        <v>1571</v>
      </c>
      <c r="D1190" s="219" t="s">
        <v>177</v>
      </c>
      <c r="E1190" s="220" t="s">
        <v>1572</v>
      </c>
      <c r="F1190" s="221" t="s">
        <v>1573</v>
      </c>
      <c r="G1190" s="222" t="s">
        <v>180</v>
      </c>
      <c r="H1190" s="223">
        <v>214.827</v>
      </c>
      <c r="I1190" s="224"/>
      <c r="J1190" s="225">
        <f>ROUND(I1190*H1190,2)</f>
        <v>0</v>
      </c>
      <c r="K1190" s="221" t="s">
        <v>181</v>
      </c>
      <c r="L1190" s="45"/>
      <c r="M1190" s="226" t="s">
        <v>1</v>
      </c>
      <c r="N1190" s="227" t="s">
        <v>41</v>
      </c>
      <c r="O1190" s="92"/>
      <c r="P1190" s="228">
        <f>O1190*H1190</f>
        <v>0</v>
      </c>
      <c r="Q1190" s="228">
        <v>0.02654</v>
      </c>
      <c r="R1190" s="228">
        <f>Q1190*H1190</f>
        <v>5.7015085800000008</v>
      </c>
      <c r="S1190" s="228">
        <v>0</v>
      </c>
      <c r="T1190" s="229">
        <f>S1190*H1190</f>
        <v>0</v>
      </c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R1190" s="230" t="s">
        <v>262</v>
      </c>
      <c r="AT1190" s="230" t="s">
        <v>177</v>
      </c>
      <c r="AU1190" s="230" t="s">
        <v>86</v>
      </c>
      <c r="AY1190" s="18" t="s">
        <v>175</v>
      </c>
      <c r="BE1190" s="231">
        <f>IF(N1190="základní",J1190,0)</f>
        <v>0</v>
      </c>
      <c r="BF1190" s="231">
        <f>IF(N1190="snížená",J1190,0)</f>
        <v>0</v>
      </c>
      <c r="BG1190" s="231">
        <f>IF(N1190="zákl. přenesená",J1190,0)</f>
        <v>0</v>
      </c>
      <c r="BH1190" s="231">
        <f>IF(N1190="sníž. přenesená",J1190,0)</f>
        <v>0</v>
      </c>
      <c r="BI1190" s="231">
        <f>IF(N1190="nulová",J1190,0)</f>
        <v>0</v>
      </c>
      <c r="BJ1190" s="18" t="s">
        <v>84</v>
      </c>
      <c r="BK1190" s="231">
        <f>ROUND(I1190*H1190,2)</f>
        <v>0</v>
      </c>
      <c r="BL1190" s="18" t="s">
        <v>262</v>
      </c>
      <c r="BM1190" s="230" t="s">
        <v>1574</v>
      </c>
    </row>
    <row r="1191" s="13" customFormat="1">
      <c r="A1191" s="13"/>
      <c r="B1191" s="232"/>
      <c r="C1191" s="233"/>
      <c r="D1191" s="234" t="s">
        <v>184</v>
      </c>
      <c r="E1191" s="235" t="s">
        <v>1</v>
      </c>
      <c r="F1191" s="236" t="s">
        <v>1575</v>
      </c>
      <c r="G1191" s="233"/>
      <c r="H1191" s="237">
        <v>43.065</v>
      </c>
      <c r="I1191" s="238"/>
      <c r="J1191" s="233"/>
      <c r="K1191" s="233"/>
      <c r="L1191" s="239"/>
      <c r="M1191" s="240"/>
      <c r="N1191" s="241"/>
      <c r="O1191" s="241"/>
      <c r="P1191" s="241"/>
      <c r="Q1191" s="241"/>
      <c r="R1191" s="241"/>
      <c r="S1191" s="241"/>
      <c r="T1191" s="242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3" t="s">
        <v>184</v>
      </c>
      <c r="AU1191" s="243" t="s">
        <v>86</v>
      </c>
      <c r="AV1191" s="13" t="s">
        <v>86</v>
      </c>
      <c r="AW1191" s="13" t="s">
        <v>32</v>
      </c>
      <c r="AX1191" s="13" t="s">
        <v>76</v>
      </c>
      <c r="AY1191" s="243" t="s">
        <v>175</v>
      </c>
    </row>
    <row r="1192" s="13" customFormat="1">
      <c r="A1192" s="13"/>
      <c r="B1192" s="232"/>
      <c r="C1192" s="233"/>
      <c r="D1192" s="234" t="s">
        <v>184</v>
      </c>
      <c r="E1192" s="235" t="s">
        <v>1</v>
      </c>
      <c r="F1192" s="236" t="s">
        <v>1576</v>
      </c>
      <c r="G1192" s="233"/>
      <c r="H1192" s="237">
        <v>43.11</v>
      </c>
      <c r="I1192" s="238"/>
      <c r="J1192" s="233"/>
      <c r="K1192" s="233"/>
      <c r="L1192" s="239"/>
      <c r="M1192" s="240"/>
      <c r="N1192" s="241"/>
      <c r="O1192" s="241"/>
      <c r="P1192" s="241"/>
      <c r="Q1192" s="241"/>
      <c r="R1192" s="241"/>
      <c r="S1192" s="241"/>
      <c r="T1192" s="242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43" t="s">
        <v>184</v>
      </c>
      <c r="AU1192" s="243" t="s">
        <v>86</v>
      </c>
      <c r="AV1192" s="13" t="s">
        <v>86</v>
      </c>
      <c r="AW1192" s="13" t="s">
        <v>32</v>
      </c>
      <c r="AX1192" s="13" t="s">
        <v>76</v>
      </c>
      <c r="AY1192" s="243" t="s">
        <v>175</v>
      </c>
    </row>
    <row r="1193" s="13" customFormat="1">
      <c r="A1193" s="13"/>
      <c r="B1193" s="232"/>
      <c r="C1193" s="233"/>
      <c r="D1193" s="234" t="s">
        <v>184</v>
      </c>
      <c r="E1193" s="235" t="s">
        <v>1</v>
      </c>
      <c r="F1193" s="236" t="s">
        <v>1577</v>
      </c>
      <c r="G1193" s="233"/>
      <c r="H1193" s="237">
        <v>43.11</v>
      </c>
      <c r="I1193" s="238"/>
      <c r="J1193" s="233"/>
      <c r="K1193" s="233"/>
      <c r="L1193" s="239"/>
      <c r="M1193" s="240"/>
      <c r="N1193" s="241"/>
      <c r="O1193" s="241"/>
      <c r="P1193" s="241"/>
      <c r="Q1193" s="241"/>
      <c r="R1193" s="241"/>
      <c r="S1193" s="241"/>
      <c r="T1193" s="242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3" t="s">
        <v>184</v>
      </c>
      <c r="AU1193" s="243" t="s">
        <v>86</v>
      </c>
      <c r="AV1193" s="13" t="s">
        <v>86</v>
      </c>
      <c r="AW1193" s="13" t="s">
        <v>32</v>
      </c>
      <c r="AX1193" s="13" t="s">
        <v>76</v>
      </c>
      <c r="AY1193" s="243" t="s">
        <v>175</v>
      </c>
    </row>
    <row r="1194" s="13" customFormat="1">
      <c r="A1194" s="13"/>
      <c r="B1194" s="232"/>
      <c r="C1194" s="233"/>
      <c r="D1194" s="234" t="s">
        <v>184</v>
      </c>
      <c r="E1194" s="235" t="s">
        <v>1</v>
      </c>
      <c r="F1194" s="236" t="s">
        <v>1578</v>
      </c>
      <c r="G1194" s="233"/>
      <c r="H1194" s="237">
        <v>49.11</v>
      </c>
      <c r="I1194" s="238"/>
      <c r="J1194" s="233"/>
      <c r="K1194" s="233"/>
      <c r="L1194" s="239"/>
      <c r="M1194" s="240"/>
      <c r="N1194" s="241"/>
      <c r="O1194" s="241"/>
      <c r="P1194" s="241"/>
      <c r="Q1194" s="241"/>
      <c r="R1194" s="241"/>
      <c r="S1194" s="241"/>
      <c r="T1194" s="242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3" t="s">
        <v>184</v>
      </c>
      <c r="AU1194" s="243" t="s">
        <v>86</v>
      </c>
      <c r="AV1194" s="13" t="s">
        <v>86</v>
      </c>
      <c r="AW1194" s="13" t="s">
        <v>32</v>
      </c>
      <c r="AX1194" s="13" t="s">
        <v>76</v>
      </c>
      <c r="AY1194" s="243" t="s">
        <v>175</v>
      </c>
    </row>
    <row r="1195" s="13" customFormat="1">
      <c r="A1195" s="13"/>
      <c r="B1195" s="232"/>
      <c r="C1195" s="233"/>
      <c r="D1195" s="234" t="s">
        <v>184</v>
      </c>
      <c r="E1195" s="235" t="s">
        <v>1</v>
      </c>
      <c r="F1195" s="236" t="s">
        <v>1579</v>
      </c>
      <c r="G1195" s="233"/>
      <c r="H1195" s="237">
        <v>14.4</v>
      </c>
      <c r="I1195" s="238"/>
      <c r="J1195" s="233"/>
      <c r="K1195" s="233"/>
      <c r="L1195" s="239"/>
      <c r="M1195" s="240"/>
      <c r="N1195" s="241"/>
      <c r="O1195" s="241"/>
      <c r="P1195" s="241"/>
      <c r="Q1195" s="241"/>
      <c r="R1195" s="241"/>
      <c r="S1195" s="241"/>
      <c r="T1195" s="242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3" t="s">
        <v>184</v>
      </c>
      <c r="AU1195" s="243" t="s">
        <v>86</v>
      </c>
      <c r="AV1195" s="13" t="s">
        <v>86</v>
      </c>
      <c r="AW1195" s="13" t="s">
        <v>32</v>
      </c>
      <c r="AX1195" s="13" t="s">
        <v>76</v>
      </c>
      <c r="AY1195" s="243" t="s">
        <v>175</v>
      </c>
    </row>
    <row r="1196" s="13" customFormat="1">
      <c r="A1196" s="13"/>
      <c r="B1196" s="232"/>
      <c r="C1196" s="233"/>
      <c r="D1196" s="234" t="s">
        <v>184</v>
      </c>
      <c r="E1196" s="235" t="s">
        <v>1</v>
      </c>
      <c r="F1196" s="236" t="s">
        <v>1580</v>
      </c>
      <c r="G1196" s="233"/>
      <c r="H1196" s="237">
        <v>22.032</v>
      </c>
      <c r="I1196" s="238"/>
      <c r="J1196" s="233"/>
      <c r="K1196" s="233"/>
      <c r="L1196" s="239"/>
      <c r="M1196" s="240"/>
      <c r="N1196" s="241"/>
      <c r="O1196" s="241"/>
      <c r="P1196" s="241"/>
      <c r="Q1196" s="241"/>
      <c r="R1196" s="241"/>
      <c r="S1196" s="241"/>
      <c r="T1196" s="242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3" t="s">
        <v>184</v>
      </c>
      <c r="AU1196" s="243" t="s">
        <v>86</v>
      </c>
      <c r="AV1196" s="13" t="s">
        <v>86</v>
      </c>
      <c r="AW1196" s="13" t="s">
        <v>32</v>
      </c>
      <c r="AX1196" s="13" t="s">
        <v>76</v>
      </c>
      <c r="AY1196" s="243" t="s">
        <v>175</v>
      </c>
    </row>
    <row r="1197" s="15" customFormat="1">
      <c r="A1197" s="15"/>
      <c r="B1197" s="254"/>
      <c r="C1197" s="255"/>
      <c r="D1197" s="234" t="s">
        <v>184</v>
      </c>
      <c r="E1197" s="256" t="s">
        <v>1</v>
      </c>
      <c r="F1197" s="257" t="s">
        <v>201</v>
      </c>
      <c r="G1197" s="255"/>
      <c r="H1197" s="258">
        <v>214.827</v>
      </c>
      <c r="I1197" s="259"/>
      <c r="J1197" s="255"/>
      <c r="K1197" s="255"/>
      <c r="L1197" s="260"/>
      <c r="M1197" s="261"/>
      <c r="N1197" s="262"/>
      <c r="O1197" s="262"/>
      <c r="P1197" s="262"/>
      <c r="Q1197" s="262"/>
      <c r="R1197" s="262"/>
      <c r="S1197" s="262"/>
      <c r="T1197" s="263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T1197" s="264" t="s">
        <v>184</v>
      </c>
      <c r="AU1197" s="264" t="s">
        <v>86</v>
      </c>
      <c r="AV1197" s="15" t="s">
        <v>182</v>
      </c>
      <c r="AW1197" s="15" t="s">
        <v>32</v>
      </c>
      <c r="AX1197" s="15" t="s">
        <v>84</v>
      </c>
      <c r="AY1197" s="264" t="s">
        <v>175</v>
      </c>
    </row>
    <row r="1198" s="2" customFormat="1" ht="33" customHeight="1">
      <c r="A1198" s="39"/>
      <c r="B1198" s="40"/>
      <c r="C1198" s="219" t="s">
        <v>1581</v>
      </c>
      <c r="D1198" s="219" t="s">
        <v>177</v>
      </c>
      <c r="E1198" s="220" t="s">
        <v>1582</v>
      </c>
      <c r="F1198" s="221" t="s">
        <v>1583</v>
      </c>
      <c r="G1198" s="222" t="s">
        <v>180</v>
      </c>
      <c r="H1198" s="223">
        <v>496.91</v>
      </c>
      <c r="I1198" s="224"/>
      <c r="J1198" s="225">
        <f>ROUND(I1198*H1198,2)</f>
        <v>0</v>
      </c>
      <c r="K1198" s="221" t="s">
        <v>1</v>
      </c>
      <c r="L1198" s="45"/>
      <c r="M1198" s="226" t="s">
        <v>1</v>
      </c>
      <c r="N1198" s="227" t="s">
        <v>41</v>
      </c>
      <c r="O1198" s="92"/>
      <c r="P1198" s="228">
        <f>O1198*H1198</f>
        <v>0</v>
      </c>
      <c r="Q1198" s="228">
        <v>0.03882</v>
      </c>
      <c r="R1198" s="228">
        <f>Q1198*H1198</f>
        <v>19.290046200000004</v>
      </c>
      <c r="S1198" s="228">
        <v>0</v>
      </c>
      <c r="T1198" s="229">
        <f>S1198*H1198</f>
        <v>0</v>
      </c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R1198" s="230" t="s">
        <v>262</v>
      </c>
      <c r="AT1198" s="230" t="s">
        <v>177</v>
      </c>
      <c r="AU1198" s="230" t="s">
        <v>86</v>
      </c>
      <c r="AY1198" s="18" t="s">
        <v>175</v>
      </c>
      <c r="BE1198" s="231">
        <f>IF(N1198="základní",J1198,0)</f>
        <v>0</v>
      </c>
      <c r="BF1198" s="231">
        <f>IF(N1198="snížená",J1198,0)</f>
        <v>0</v>
      </c>
      <c r="BG1198" s="231">
        <f>IF(N1198="zákl. přenesená",J1198,0)</f>
        <v>0</v>
      </c>
      <c r="BH1198" s="231">
        <f>IF(N1198="sníž. přenesená",J1198,0)</f>
        <v>0</v>
      </c>
      <c r="BI1198" s="231">
        <f>IF(N1198="nulová",J1198,0)</f>
        <v>0</v>
      </c>
      <c r="BJ1198" s="18" t="s">
        <v>84</v>
      </c>
      <c r="BK1198" s="231">
        <f>ROUND(I1198*H1198,2)</f>
        <v>0</v>
      </c>
      <c r="BL1198" s="18" t="s">
        <v>262</v>
      </c>
      <c r="BM1198" s="230" t="s">
        <v>1584</v>
      </c>
    </row>
    <row r="1199" s="2" customFormat="1">
      <c r="A1199" s="39"/>
      <c r="B1199" s="40"/>
      <c r="C1199" s="41"/>
      <c r="D1199" s="234" t="s">
        <v>266</v>
      </c>
      <c r="E1199" s="41"/>
      <c r="F1199" s="275" t="s">
        <v>1585</v>
      </c>
      <c r="G1199" s="41"/>
      <c r="H1199" s="41"/>
      <c r="I1199" s="276"/>
      <c r="J1199" s="41"/>
      <c r="K1199" s="41"/>
      <c r="L1199" s="45"/>
      <c r="M1199" s="277"/>
      <c r="N1199" s="278"/>
      <c r="O1199" s="92"/>
      <c r="P1199" s="92"/>
      <c r="Q1199" s="92"/>
      <c r="R1199" s="92"/>
      <c r="S1199" s="92"/>
      <c r="T1199" s="93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T1199" s="18" t="s">
        <v>266</v>
      </c>
      <c r="AU1199" s="18" t="s">
        <v>86</v>
      </c>
    </row>
    <row r="1200" s="14" customFormat="1">
      <c r="A1200" s="14"/>
      <c r="B1200" s="244"/>
      <c r="C1200" s="245"/>
      <c r="D1200" s="234" t="s">
        <v>184</v>
      </c>
      <c r="E1200" s="246" t="s">
        <v>1</v>
      </c>
      <c r="F1200" s="247" t="s">
        <v>1361</v>
      </c>
      <c r="G1200" s="245"/>
      <c r="H1200" s="246" t="s">
        <v>1</v>
      </c>
      <c r="I1200" s="248"/>
      <c r="J1200" s="245"/>
      <c r="K1200" s="245"/>
      <c r="L1200" s="249"/>
      <c r="M1200" s="250"/>
      <c r="N1200" s="251"/>
      <c r="O1200" s="251"/>
      <c r="P1200" s="251"/>
      <c r="Q1200" s="251"/>
      <c r="R1200" s="251"/>
      <c r="S1200" s="251"/>
      <c r="T1200" s="252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3" t="s">
        <v>184</v>
      </c>
      <c r="AU1200" s="253" t="s">
        <v>86</v>
      </c>
      <c r="AV1200" s="14" t="s">
        <v>84</v>
      </c>
      <c r="AW1200" s="14" t="s">
        <v>32</v>
      </c>
      <c r="AX1200" s="14" t="s">
        <v>76</v>
      </c>
      <c r="AY1200" s="253" t="s">
        <v>175</v>
      </c>
    </row>
    <row r="1201" s="13" customFormat="1">
      <c r="A1201" s="13"/>
      <c r="B1201" s="232"/>
      <c r="C1201" s="233"/>
      <c r="D1201" s="234" t="s">
        <v>184</v>
      </c>
      <c r="E1201" s="235" t="s">
        <v>1</v>
      </c>
      <c r="F1201" s="236" t="s">
        <v>1586</v>
      </c>
      <c r="G1201" s="233"/>
      <c r="H1201" s="237">
        <v>66.03</v>
      </c>
      <c r="I1201" s="238"/>
      <c r="J1201" s="233"/>
      <c r="K1201" s="233"/>
      <c r="L1201" s="239"/>
      <c r="M1201" s="240"/>
      <c r="N1201" s="241"/>
      <c r="O1201" s="241"/>
      <c r="P1201" s="241"/>
      <c r="Q1201" s="241"/>
      <c r="R1201" s="241"/>
      <c r="S1201" s="241"/>
      <c r="T1201" s="242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3" t="s">
        <v>184</v>
      </c>
      <c r="AU1201" s="243" t="s">
        <v>86</v>
      </c>
      <c r="AV1201" s="13" t="s">
        <v>86</v>
      </c>
      <c r="AW1201" s="13" t="s">
        <v>32</v>
      </c>
      <c r="AX1201" s="13" t="s">
        <v>76</v>
      </c>
      <c r="AY1201" s="243" t="s">
        <v>175</v>
      </c>
    </row>
    <row r="1202" s="16" customFormat="1">
      <c r="A1202" s="16"/>
      <c r="B1202" s="279"/>
      <c r="C1202" s="280"/>
      <c r="D1202" s="234" t="s">
        <v>184</v>
      </c>
      <c r="E1202" s="281" t="s">
        <v>1</v>
      </c>
      <c r="F1202" s="282" t="s">
        <v>356</v>
      </c>
      <c r="G1202" s="280"/>
      <c r="H1202" s="283">
        <v>66.03</v>
      </c>
      <c r="I1202" s="284"/>
      <c r="J1202" s="280"/>
      <c r="K1202" s="280"/>
      <c r="L1202" s="285"/>
      <c r="M1202" s="286"/>
      <c r="N1202" s="287"/>
      <c r="O1202" s="287"/>
      <c r="P1202" s="287"/>
      <c r="Q1202" s="287"/>
      <c r="R1202" s="287"/>
      <c r="S1202" s="287"/>
      <c r="T1202" s="288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T1202" s="289" t="s">
        <v>184</v>
      </c>
      <c r="AU1202" s="289" t="s">
        <v>86</v>
      </c>
      <c r="AV1202" s="16" t="s">
        <v>189</v>
      </c>
      <c r="AW1202" s="16" t="s">
        <v>32</v>
      </c>
      <c r="AX1202" s="16" t="s">
        <v>76</v>
      </c>
      <c r="AY1202" s="289" t="s">
        <v>175</v>
      </c>
    </row>
    <row r="1203" s="13" customFormat="1">
      <c r="A1203" s="13"/>
      <c r="B1203" s="232"/>
      <c r="C1203" s="233"/>
      <c r="D1203" s="234" t="s">
        <v>184</v>
      </c>
      <c r="E1203" s="235" t="s">
        <v>1</v>
      </c>
      <c r="F1203" s="236" t="s">
        <v>801</v>
      </c>
      <c r="G1203" s="233"/>
      <c r="H1203" s="237">
        <v>135.80000000000002</v>
      </c>
      <c r="I1203" s="238"/>
      <c r="J1203" s="233"/>
      <c r="K1203" s="233"/>
      <c r="L1203" s="239"/>
      <c r="M1203" s="240"/>
      <c r="N1203" s="241"/>
      <c r="O1203" s="241"/>
      <c r="P1203" s="241"/>
      <c r="Q1203" s="241"/>
      <c r="R1203" s="241"/>
      <c r="S1203" s="241"/>
      <c r="T1203" s="242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3" t="s">
        <v>184</v>
      </c>
      <c r="AU1203" s="243" t="s">
        <v>86</v>
      </c>
      <c r="AV1203" s="13" t="s">
        <v>86</v>
      </c>
      <c r="AW1203" s="13" t="s">
        <v>32</v>
      </c>
      <c r="AX1203" s="13" t="s">
        <v>76</v>
      </c>
      <c r="AY1203" s="243" t="s">
        <v>175</v>
      </c>
    </row>
    <row r="1204" s="13" customFormat="1">
      <c r="A1204" s="13"/>
      <c r="B1204" s="232"/>
      <c r="C1204" s="233"/>
      <c r="D1204" s="234" t="s">
        <v>184</v>
      </c>
      <c r="E1204" s="235" t="s">
        <v>1</v>
      </c>
      <c r="F1204" s="236" t="s">
        <v>1587</v>
      </c>
      <c r="G1204" s="233"/>
      <c r="H1204" s="237">
        <v>64.89</v>
      </c>
      <c r="I1204" s="238"/>
      <c r="J1204" s="233"/>
      <c r="K1204" s="233"/>
      <c r="L1204" s="239"/>
      <c r="M1204" s="240"/>
      <c r="N1204" s="241"/>
      <c r="O1204" s="241"/>
      <c r="P1204" s="241"/>
      <c r="Q1204" s="241"/>
      <c r="R1204" s="241"/>
      <c r="S1204" s="241"/>
      <c r="T1204" s="242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3" t="s">
        <v>184</v>
      </c>
      <c r="AU1204" s="243" t="s">
        <v>86</v>
      </c>
      <c r="AV1204" s="13" t="s">
        <v>86</v>
      </c>
      <c r="AW1204" s="13" t="s">
        <v>32</v>
      </c>
      <c r="AX1204" s="13" t="s">
        <v>76</v>
      </c>
      <c r="AY1204" s="243" t="s">
        <v>175</v>
      </c>
    </row>
    <row r="1205" s="13" customFormat="1">
      <c r="A1205" s="13"/>
      <c r="B1205" s="232"/>
      <c r="C1205" s="233"/>
      <c r="D1205" s="234" t="s">
        <v>184</v>
      </c>
      <c r="E1205" s="235" t="s">
        <v>1</v>
      </c>
      <c r="F1205" s="236" t="s">
        <v>1588</v>
      </c>
      <c r="G1205" s="233"/>
      <c r="H1205" s="237">
        <v>6.13</v>
      </c>
      <c r="I1205" s="238"/>
      <c r="J1205" s="233"/>
      <c r="K1205" s="233"/>
      <c r="L1205" s="239"/>
      <c r="M1205" s="240"/>
      <c r="N1205" s="241"/>
      <c r="O1205" s="241"/>
      <c r="P1205" s="241"/>
      <c r="Q1205" s="241"/>
      <c r="R1205" s="241"/>
      <c r="S1205" s="241"/>
      <c r="T1205" s="242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3" t="s">
        <v>184</v>
      </c>
      <c r="AU1205" s="243" t="s">
        <v>86</v>
      </c>
      <c r="AV1205" s="13" t="s">
        <v>86</v>
      </c>
      <c r="AW1205" s="13" t="s">
        <v>32</v>
      </c>
      <c r="AX1205" s="13" t="s">
        <v>76</v>
      </c>
      <c r="AY1205" s="243" t="s">
        <v>175</v>
      </c>
    </row>
    <row r="1206" s="16" customFormat="1">
      <c r="A1206" s="16"/>
      <c r="B1206" s="279"/>
      <c r="C1206" s="280"/>
      <c r="D1206" s="234" t="s">
        <v>184</v>
      </c>
      <c r="E1206" s="281" t="s">
        <v>1</v>
      </c>
      <c r="F1206" s="282" t="s">
        <v>356</v>
      </c>
      <c r="G1206" s="280"/>
      <c r="H1206" s="283">
        <v>206.82</v>
      </c>
      <c r="I1206" s="284"/>
      <c r="J1206" s="280"/>
      <c r="K1206" s="280"/>
      <c r="L1206" s="285"/>
      <c r="M1206" s="286"/>
      <c r="N1206" s="287"/>
      <c r="O1206" s="287"/>
      <c r="P1206" s="287"/>
      <c r="Q1206" s="287"/>
      <c r="R1206" s="287"/>
      <c r="S1206" s="287"/>
      <c r="T1206" s="288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T1206" s="289" t="s">
        <v>184</v>
      </c>
      <c r="AU1206" s="289" t="s">
        <v>86</v>
      </c>
      <c r="AV1206" s="16" t="s">
        <v>189</v>
      </c>
      <c r="AW1206" s="16" t="s">
        <v>32</v>
      </c>
      <c r="AX1206" s="16" t="s">
        <v>76</v>
      </c>
      <c r="AY1206" s="289" t="s">
        <v>175</v>
      </c>
    </row>
    <row r="1207" s="14" customFormat="1">
      <c r="A1207" s="14"/>
      <c r="B1207" s="244"/>
      <c r="C1207" s="245"/>
      <c r="D1207" s="234" t="s">
        <v>184</v>
      </c>
      <c r="E1207" s="246" t="s">
        <v>1</v>
      </c>
      <c r="F1207" s="247" t="s">
        <v>1589</v>
      </c>
      <c r="G1207" s="245"/>
      <c r="H1207" s="246" t="s">
        <v>1</v>
      </c>
      <c r="I1207" s="248"/>
      <c r="J1207" s="245"/>
      <c r="K1207" s="245"/>
      <c r="L1207" s="249"/>
      <c r="M1207" s="250"/>
      <c r="N1207" s="251"/>
      <c r="O1207" s="251"/>
      <c r="P1207" s="251"/>
      <c r="Q1207" s="251"/>
      <c r="R1207" s="251"/>
      <c r="S1207" s="251"/>
      <c r="T1207" s="252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53" t="s">
        <v>184</v>
      </c>
      <c r="AU1207" s="253" t="s">
        <v>86</v>
      </c>
      <c r="AV1207" s="14" t="s">
        <v>84</v>
      </c>
      <c r="AW1207" s="14" t="s">
        <v>32</v>
      </c>
      <c r="AX1207" s="14" t="s">
        <v>76</v>
      </c>
      <c r="AY1207" s="253" t="s">
        <v>175</v>
      </c>
    </row>
    <row r="1208" s="13" customFormat="1">
      <c r="A1208" s="13"/>
      <c r="B1208" s="232"/>
      <c r="C1208" s="233"/>
      <c r="D1208" s="234" t="s">
        <v>184</v>
      </c>
      <c r="E1208" s="235" t="s">
        <v>1</v>
      </c>
      <c r="F1208" s="236" t="s">
        <v>1590</v>
      </c>
      <c r="G1208" s="233"/>
      <c r="H1208" s="237">
        <v>65.599999999999992</v>
      </c>
      <c r="I1208" s="238"/>
      <c r="J1208" s="233"/>
      <c r="K1208" s="233"/>
      <c r="L1208" s="239"/>
      <c r="M1208" s="240"/>
      <c r="N1208" s="241"/>
      <c r="O1208" s="241"/>
      <c r="P1208" s="241"/>
      <c r="Q1208" s="241"/>
      <c r="R1208" s="241"/>
      <c r="S1208" s="241"/>
      <c r="T1208" s="242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43" t="s">
        <v>184</v>
      </c>
      <c r="AU1208" s="243" t="s">
        <v>86</v>
      </c>
      <c r="AV1208" s="13" t="s">
        <v>86</v>
      </c>
      <c r="AW1208" s="13" t="s">
        <v>32</v>
      </c>
      <c r="AX1208" s="13" t="s">
        <v>76</v>
      </c>
      <c r="AY1208" s="243" t="s">
        <v>175</v>
      </c>
    </row>
    <row r="1209" s="16" customFormat="1">
      <c r="A1209" s="16"/>
      <c r="B1209" s="279"/>
      <c r="C1209" s="280"/>
      <c r="D1209" s="234" t="s">
        <v>184</v>
      </c>
      <c r="E1209" s="281" t="s">
        <v>1</v>
      </c>
      <c r="F1209" s="282" t="s">
        <v>356</v>
      </c>
      <c r="G1209" s="280"/>
      <c r="H1209" s="283">
        <v>65.599999999999992</v>
      </c>
      <c r="I1209" s="284"/>
      <c r="J1209" s="280"/>
      <c r="K1209" s="280"/>
      <c r="L1209" s="285"/>
      <c r="M1209" s="286"/>
      <c r="N1209" s="287"/>
      <c r="O1209" s="287"/>
      <c r="P1209" s="287"/>
      <c r="Q1209" s="287"/>
      <c r="R1209" s="287"/>
      <c r="S1209" s="287"/>
      <c r="T1209" s="288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T1209" s="289" t="s">
        <v>184</v>
      </c>
      <c r="AU1209" s="289" t="s">
        <v>86</v>
      </c>
      <c r="AV1209" s="16" t="s">
        <v>189</v>
      </c>
      <c r="AW1209" s="16" t="s">
        <v>32</v>
      </c>
      <c r="AX1209" s="16" t="s">
        <v>76</v>
      </c>
      <c r="AY1209" s="289" t="s">
        <v>175</v>
      </c>
    </row>
    <row r="1210" s="14" customFormat="1">
      <c r="A1210" s="14"/>
      <c r="B1210" s="244"/>
      <c r="C1210" s="245"/>
      <c r="D1210" s="234" t="s">
        <v>184</v>
      </c>
      <c r="E1210" s="246" t="s">
        <v>1</v>
      </c>
      <c r="F1210" s="247" t="s">
        <v>806</v>
      </c>
      <c r="G1210" s="245"/>
      <c r="H1210" s="246" t="s">
        <v>1</v>
      </c>
      <c r="I1210" s="248"/>
      <c r="J1210" s="245"/>
      <c r="K1210" s="245"/>
      <c r="L1210" s="249"/>
      <c r="M1210" s="250"/>
      <c r="N1210" s="251"/>
      <c r="O1210" s="251"/>
      <c r="P1210" s="251"/>
      <c r="Q1210" s="251"/>
      <c r="R1210" s="251"/>
      <c r="S1210" s="251"/>
      <c r="T1210" s="252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3" t="s">
        <v>184</v>
      </c>
      <c r="AU1210" s="253" t="s">
        <v>86</v>
      </c>
      <c r="AV1210" s="14" t="s">
        <v>84</v>
      </c>
      <c r="AW1210" s="14" t="s">
        <v>32</v>
      </c>
      <c r="AX1210" s="14" t="s">
        <v>76</v>
      </c>
      <c r="AY1210" s="253" t="s">
        <v>175</v>
      </c>
    </row>
    <row r="1211" s="13" customFormat="1">
      <c r="A1211" s="13"/>
      <c r="B1211" s="232"/>
      <c r="C1211" s="233"/>
      <c r="D1211" s="234" t="s">
        <v>184</v>
      </c>
      <c r="E1211" s="235" t="s">
        <v>1</v>
      </c>
      <c r="F1211" s="236" t="s">
        <v>1591</v>
      </c>
      <c r="G1211" s="233"/>
      <c r="H1211" s="237">
        <v>73.39</v>
      </c>
      <c r="I1211" s="238"/>
      <c r="J1211" s="233"/>
      <c r="K1211" s="233"/>
      <c r="L1211" s="239"/>
      <c r="M1211" s="240"/>
      <c r="N1211" s="241"/>
      <c r="O1211" s="241"/>
      <c r="P1211" s="241"/>
      <c r="Q1211" s="241"/>
      <c r="R1211" s="241"/>
      <c r="S1211" s="241"/>
      <c r="T1211" s="242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3" t="s">
        <v>184</v>
      </c>
      <c r="AU1211" s="243" t="s">
        <v>86</v>
      </c>
      <c r="AV1211" s="13" t="s">
        <v>86</v>
      </c>
      <c r="AW1211" s="13" t="s">
        <v>32</v>
      </c>
      <c r="AX1211" s="13" t="s">
        <v>76</v>
      </c>
      <c r="AY1211" s="243" t="s">
        <v>175</v>
      </c>
    </row>
    <row r="1212" s="16" customFormat="1">
      <c r="A1212" s="16"/>
      <c r="B1212" s="279"/>
      <c r="C1212" s="280"/>
      <c r="D1212" s="234" t="s">
        <v>184</v>
      </c>
      <c r="E1212" s="281" t="s">
        <v>1</v>
      </c>
      <c r="F1212" s="282" t="s">
        <v>356</v>
      </c>
      <c r="G1212" s="280"/>
      <c r="H1212" s="283">
        <v>73.39</v>
      </c>
      <c r="I1212" s="284"/>
      <c r="J1212" s="280"/>
      <c r="K1212" s="280"/>
      <c r="L1212" s="285"/>
      <c r="M1212" s="286"/>
      <c r="N1212" s="287"/>
      <c r="O1212" s="287"/>
      <c r="P1212" s="287"/>
      <c r="Q1212" s="287"/>
      <c r="R1212" s="287"/>
      <c r="S1212" s="287"/>
      <c r="T1212" s="288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T1212" s="289" t="s">
        <v>184</v>
      </c>
      <c r="AU1212" s="289" t="s">
        <v>86</v>
      </c>
      <c r="AV1212" s="16" t="s">
        <v>189</v>
      </c>
      <c r="AW1212" s="16" t="s">
        <v>32</v>
      </c>
      <c r="AX1212" s="16" t="s">
        <v>76</v>
      </c>
      <c r="AY1212" s="289" t="s">
        <v>175</v>
      </c>
    </row>
    <row r="1213" s="14" customFormat="1">
      <c r="A1213" s="14"/>
      <c r="B1213" s="244"/>
      <c r="C1213" s="245"/>
      <c r="D1213" s="234" t="s">
        <v>184</v>
      </c>
      <c r="E1213" s="246" t="s">
        <v>1</v>
      </c>
      <c r="F1213" s="247" t="s">
        <v>1592</v>
      </c>
      <c r="G1213" s="245"/>
      <c r="H1213" s="246" t="s">
        <v>1</v>
      </c>
      <c r="I1213" s="248"/>
      <c r="J1213" s="245"/>
      <c r="K1213" s="245"/>
      <c r="L1213" s="249"/>
      <c r="M1213" s="250"/>
      <c r="N1213" s="251"/>
      <c r="O1213" s="251"/>
      <c r="P1213" s="251"/>
      <c r="Q1213" s="251"/>
      <c r="R1213" s="251"/>
      <c r="S1213" s="251"/>
      <c r="T1213" s="252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53" t="s">
        <v>184</v>
      </c>
      <c r="AU1213" s="253" t="s">
        <v>86</v>
      </c>
      <c r="AV1213" s="14" t="s">
        <v>84</v>
      </c>
      <c r="AW1213" s="14" t="s">
        <v>32</v>
      </c>
      <c r="AX1213" s="14" t="s">
        <v>76</v>
      </c>
      <c r="AY1213" s="253" t="s">
        <v>175</v>
      </c>
    </row>
    <row r="1214" s="13" customFormat="1">
      <c r="A1214" s="13"/>
      <c r="B1214" s="232"/>
      <c r="C1214" s="233"/>
      <c r="D1214" s="234" t="s">
        <v>184</v>
      </c>
      <c r="E1214" s="235" t="s">
        <v>1</v>
      </c>
      <c r="F1214" s="236" t="s">
        <v>1593</v>
      </c>
      <c r="G1214" s="233"/>
      <c r="H1214" s="237">
        <v>34.689999999999996</v>
      </c>
      <c r="I1214" s="238"/>
      <c r="J1214" s="233"/>
      <c r="K1214" s="233"/>
      <c r="L1214" s="239"/>
      <c r="M1214" s="240"/>
      <c r="N1214" s="241"/>
      <c r="O1214" s="241"/>
      <c r="P1214" s="241"/>
      <c r="Q1214" s="241"/>
      <c r="R1214" s="241"/>
      <c r="S1214" s="241"/>
      <c r="T1214" s="242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3" t="s">
        <v>184</v>
      </c>
      <c r="AU1214" s="243" t="s">
        <v>86</v>
      </c>
      <c r="AV1214" s="13" t="s">
        <v>86</v>
      </c>
      <c r="AW1214" s="13" t="s">
        <v>32</v>
      </c>
      <c r="AX1214" s="13" t="s">
        <v>76</v>
      </c>
      <c r="AY1214" s="243" t="s">
        <v>175</v>
      </c>
    </row>
    <row r="1215" s="13" customFormat="1">
      <c r="A1215" s="13"/>
      <c r="B1215" s="232"/>
      <c r="C1215" s="233"/>
      <c r="D1215" s="234" t="s">
        <v>184</v>
      </c>
      <c r="E1215" s="235" t="s">
        <v>1</v>
      </c>
      <c r="F1215" s="236" t="s">
        <v>1594</v>
      </c>
      <c r="G1215" s="233"/>
      <c r="H1215" s="237">
        <v>26.2</v>
      </c>
      <c r="I1215" s="238"/>
      <c r="J1215" s="233"/>
      <c r="K1215" s="233"/>
      <c r="L1215" s="239"/>
      <c r="M1215" s="240"/>
      <c r="N1215" s="241"/>
      <c r="O1215" s="241"/>
      <c r="P1215" s="241"/>
      <c r="Q1215" s="241"/>
      <c r="R1215" s="241"/>
      <c r="S1215" s="241"/>
      <c r="T1215" s="242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3" t="s">
        <v>184</v>
      </c>
      <c r="AU1215" s="243" t="s">
        <v>86</v>
      </c>
      <c r="AV1215" s="13" t="s">
        <v>86</v>
      </c>
      <c r="AW1215" s="13" t="s">
        <v>32</v>
      </c>
      <c r="AX1215" s="13" t="s">
        <v>76</v>
      </c>
      <c r="AY1215" s="243" t="s">
        <v>175</v>
      </c>
    </row>
    <row r="1216" s="13" customFormat="1">
      <c r="A1216" s="13"/>
      <c r="B1216" s="232"/>
      <c r="C1216" s="233"/>
      <c r="D1216" s="234" t="s">
        <v>184</v>
      </c>
      <c r="E1216" s="235" t="s">
        <v>1</v>
      </c>
      <c r="F1216" s="236" t="s">
        <v>1595</v>
      </c>
      <c r="G1216" s="233"/>
      <c r="H1216" s="237">
        <v>24.18</v>
      </c>
      <c r="I1216" s="238"/>
      <c r="J1216" s="233"/>
      <c r="K1216" s="233"/>
      <c r="L1216" s="239"/>
      <c r="M1216" s="240"/>
      <c r="N1216" s="241"/>
      <c r="O1216" s="241"/>
      <c r="P1216" s="241"/>
      <c r="Q1216" s="241"/>
      <c r="R1216" s="241"/>
      <c r="S1216" s="241"/>
      <c r="T1216" s="242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43" t="s">
        <v>184</v>
      </c>
      <c r="AU1216" s="243" t="s">
        <v>86</v>
      </c>
      <c r="AV1216" s="13" t="s">
        <v>86</v>
      </c>
      <c r="AW1216" s="13" t="s">
        <v>32</v>
      </c>
      <c r="AX1216" s="13" t="s">
        <v>76</v>
      </c>
      <c r="AY1216" s="243" t="s">
        <v>175</v>
      </c>
    </row>
    <row r="1217" s="16" customFormat="1">
      <c r="A1217" s="16"/>
      <c r="B1217" s="279"/>
      <c r="C1217" s="280"/>
      <c r="D1217" s="234" t="s">
        <v>184</v>
      </c>
      <c r="E1217" s="281" t="s">
        <v>1</v>
      </c>
      <c r="F1217" s="282" t="s">
        <v>356</v>
      </c>
      <c r="G1217" s="280"/>
      <c r="H1217" s="283">
        <v>85.07</v>
      </c>
      <c r="I1217" s="284"/>
      <c r="J1217" s="280"/>
      <c r="K1217" s="280"/>
      <c r="L1217" s="285"/>
      <c r="M1217" s="286"/>
      <c r="N1217" s="287"/>
      <c r="O1217" s="287"/>
      <c r="P1217" s="287"/>
      <c r="Q1217" s="287"/>
      <c r="R1217" s="287"/>
      <c r="S1217" s="287"/>
      <c r="T1217" s="288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T1217" s="289" t="s">
        <v>184</v>
      </c>
      <c r="AU1217" s="289" t="s">
        <v>86</v>
      </c>
      <c r="AV1217" s="16" t="s">
        <v>189</v>
      </c>
      <c r="AW1217" s="16" t="s">
        <v>32</v>
      </c>
      <c r="AX1217" s="16" t="s">
        <v>76</v>
      </c>
      <c r="AY1217" s="289" t="s">
        <v>175</v>
      </c>
    </row>
    <row r="1218" s="15" customFormat="1">
      <c r="A1218" s="15"/>
      <c r="B1218" s="254"/>
      <c r="C1218" s="255"/>
      <c r="D1218" s="234" t="s">
        <v>184</v>
      </c>
      <c r="E1218" s="256" t="s">
        <v>1</v>
      </c>
      <c r="F1218" s="257" t="s">
        <v>201</v>
      </c>
      <c r="G1218" s="255"/>
      <c r="H1218" s="258">
        <v>496.91</v>
      </c>
      <c r="I1218" s="259"/>
      <c r="J1218" s="255"/>
      <c r="K1218" s="255"/>
      <c r="L1218" s="260"/>
      <c r="M1218" s="261"/>
      <c r="N1218" s="262"/>
      <c r="O1218" s="262"/>
      <c r="P1218" s="262"/>
      <c r="Q1218" s="262"/>
      <c r="R1218" s="262"/>
      <c r="S1218" s="262"/>
      <c r="T1218" s="263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T1218" s="264" t="s">
        <v>184</v>
      </c>
      <c r="AU1218" s="264" t="s">
        <v>86</v>
      </c>
      <c r="AV1218" s="15" t="s">
        <v>182</v>
      </c>
      <c r="AW1218" s="15" t="s">
        <v>32</v>
      </c>
      <c r="AX1218" s="15" t="s">
        <v>84</v>
      </c>
      <c r="AY1218" s="264" t="s">
        <v>175</v>
      </c>
    </row>
    <row r="1219" s="2" customFormat="1" ht="33" customHeight="1">
      <c r="A1219" s="39"/>
      <c r="B1219" s="40"/>
      <c r="C1219" s="219" t="s">
        <v>1596</v>
      </c>
      <c r="D1219" s="219" t="s">
        <v>177</v>
      </c>
      <c r="E1219" s="220" t="s">
        <v>1597</v>
      </c>
      <c r="F1219" s="221" t="s">
        <v>1598</v>
      </c>
      <c r="G1219" s="222" t="s">
        <v>180</v>
      </c>
      <c r="H1219" s="223">
        <v>1054.58</v>
      </c>
      <c r="I1219" s="224"/>
      <c r="J1219" s="225">
        <f>ROUND(I1219*H1219,2)</f>
        <v>0</v>
      </c>
      <c r="K1219" s="221" t="s">
        <v>1</v>
      </c>
      <c r="L1219" s="45"/>
      <c r="M1219" s="226" t="s">
        <v>1</v>
      </c>
      <c r="N1219" s="227" t="s">
        <v>41</v>
      </c>
      <c r="O1219" s="92"/>
      <c r="P1219" s="228">
        <f>O1219*H1219</f>
        <v>0</v>
      </c>
      <c r="Q1219" s="228">
        <v>0.03521</v>
      </c>
      <c r="R1219" s="228">
        <f>Q1219*H1219</f>
        <v>37.131761799999992</v>
      </c>
      <c r="S1219" s="228">
        <v>0</v>
      </c>
      <c r="T1219" s="229">
        <f>S1219*H1219</f>
        <v>0</v>
      </c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R1219" s="230" t="s">
        <v>262</v>
      </c>
      <c r="AT1219" s="230" t="s">
        <v>177</v>
      </c>
      <c r="AU1219" s="230" t="s">
        <v>86</v>
      </c>
      <c r="AY1219" s="18" t="s">
        <v>175</v>
      </c>
      <c r="BE1219" s="231">
        <f>IF(N1219="základní",J1219,0)</f>
        <v>0</v>
      </c>
      <c r="BF1219" s="231">
        <f>IF(N1219="snížená",J1219,0)</f>
        <v>0</v>
      </c>
      <c r="BG1219" s="231">
        <f>IF(N1219="zákl. přenesená",J1219,0)</f>
        <v>0</v>
      </c>
      <c r="BH1219" s="231">
        <f>IF(N1219="sníž. přenesená",J1219,0)</f>
        <v>0</v>
      </c>
      <c r="BI1219" s="231">
        <f>IF(N1219="nulová",J1219,0)</f>
        <v>0</v>
      </c>
      <c r="BJ1219" s="18" t="s">
        <v>84</v>
      </c>
      <c r="BK1219" s="231">
        <f>ROUND(I1219*H1219,2)</f>
        <v>0</v>
      </c>
      <c r="BL1219" s="18" t="s">
        <v>262</v>
      </c>
      <c r="BM1219" s="230" t="s">
        <v>1599</v>
      </c>
    </row>
    <row r="1220" s="13" customFormat="1">
      <c r="A1220" s="13"/>
      <c r="B1220" s="232"/>
      <c r="C1220" s="233"/>
      <c r="D1220" s="234" t="s">
        <v>184</v>
      </c>
      <c r="E1220" s="235" t="s">
        <v>1</v>
      </c>
      <c r="F1220" s="236" t="s">
        <v>1600</v>
      </c>
      <c r="G1220" s="233"/>
      <c r="H1220" s="237">
        <v>259.92</v>
      </c>
      <c r="I1220" s="238"/>
      <c r="J1220" s="233"/>
      <c r="K1220" s="233"/>
      <c r="L1220" s="239"/>
      <c r="M1220" s="240"/>
      <c r="N1220" s="241"/>
      <c r="O1220" s="241"/>
      <c r="P1220" s="241"/>
      <c r="Q1220" s="241"/>
      <c r="R1220" s="241"/>
      <c r="S1220" s="241"/>
      <c r="T1220" s="242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3" t="s">
        <v>184</v>
      </c>
      <c r="AU1220" s="243" t="s">
        <v>86</v>
      </c>
      <c r="AV1220" s="13" t="s">
        <v>86</v>
      </c>
      <c r="AW1220" s="13" t="s">
        <v>32</v>
      </c>
      <c r="AX1220" s="13" t="s">
        <v>76</v>
      </c>
      <c r="AY1220" s="243" t="s">
        <v>175</v>
      </c>
    </row>
    <row r="1221" s="13" customFormat="1">
      <c r="A1221" s="13"/>
      <c r="B1221" s="232"/>
      <c r="C1221" s="233"/>
      <c r="D1221" s="234" t="s">
        <v>184</v>
      </c>
      <c r="E1221" s="235" t="s">
        <v>1</v>
      </c>
      <c r="F1221" s="236" t="s">
        <v>1601</v>
      </c>
      <c r="G1221" s="233"/>
      <c r="H1221" s="237">
        <v>270.01</v>
      </c>
      <c r="I1221" s="238"/>
      <c r="J1221" s="233"/>
      <c r="K1221" s="233"/>
      <c r="L1221" s="239"/>
      <c r="M1221" s="240"/>
      <c r="N1221" s="241"/>
      <c r="O1221" s="241"/>
      <c r="P1221" s="241"/>
      <c r="Q1221" s="241"/>
      <c r="R1221" s="241"/>
      <c r="S1221" s="241"/>
      <c r="T1221" s="242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3" t="s">
        <v>184</v>
      </c>
      <c r="AU1221" s="243" t="s">
        <v>86</v>
      </c>
      <c r="AV1221" s="13" t="s">
        <v>86</v>
      </c>
      <c r="AW1221" s="13" t="s">
        <v>32</v>
      </c>
      <c r="AX1221" s="13" t="s">
        <v>76</v>
      </c>
      <c r="AY1221" s="243" t="s">
        <v>175</v>
      </c>
    </row>
    <row r="1222" s="13" customFormat="1">
      <c r="A1222" s="13"/>
      <c r="B1222" s="232"/>
      <c r="C1222" s="233"/>
      <c r="D1222" s="234" t="s">
        <v>184</v>
      </c>
      <c r="E1222" s="235" t="s">
        <v>1</v>
      </c>
      <c r="F1222" s="236" t="s">
        <v>1602</v>
      </c>
      <c r="G1222" s="233"/>
      <c r="H1222" s="237">
        <v>246.69</v>
      </c>
      <c r="I1222" s="238"/>
      <c r="J1222" s="233"/>
      <c r="K1222" s="233"/>
      <c r="L1222" s="239"/>
      <c r="M1222" s="240"/>
      <c r="N1222" s="241"/>
      <c r="O1222" s="241"/>
      <c r="P1222" s="241"/>
      <c r="Q1222" s="241"/>
      <c r="R1222" s="241"/>
      <c r="S1222" s="241"/>
      <c r="T1222" s="242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3" t="s">
        <v>184</v>
      </c>
      <c r="AU1222" s="243" t="s">
        <v>86</v>
      </c>
      <c r="AV1222" s="13" t="s">
        <v>86</v>
      </c>
      <c r="AW1222" s="13" t="s">
        <v>32</v>
      </c>
      <c r="AX1222" s="13" t="s">
        <v>76</v>
      </c>
      <c r="AY1222" s="243" t="s">
        <v>175</v>
      </c>
    </row>
    <row r="1223" s="13" customFormat="1">
      <c r="A1223" s="13"/>
      <c r="B1223" s="232"/>
      <c r="C1223" s="233"/>
      <c r="D1223" s="234" t="s">
        <v>184</v>
      </c>
      <c r="E1223" s="235" t="s">
        <v>1</v>
      </c>
      <c r="F1223" s="236" t="s">
        <v>1603</v>
      </c>
      <c r="G1223" s="233"/>
      <c r="H1223" s="237">
        <v>277.95999999999996</v>
      </c>
      <c r="I1223" s="238"/>
      <c r="J1223" s="233"/>
      <c r="K1223" s="233"/>
      <c r="L1223" s="239"/>
      <c r="M1223" s="240"/>
      <c r="N1223" s="241"/>
      <c r="O1223" s="241"/>
      <c r="P1223" s="241"/>
      <c r="Q1223" s="241"/>
      <c r="R1223" s="241"/>
      <c r="S1223" s="241"/>
      <c r="T1223" s="242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3" t="s">
        <v>184</v>
      </c>
      <c r="AU1223" s="243" t="s">
        <v>86</v>
      </c>
      <c r="AV1223" s="13" t="s">
        <v>86</v>
      </c>
      <c r="AW1223" s="13" t="s">
        <v>32</v>
      </c>
      <c r="AX1223" s="13" t="s">
        <v>76</v>
      </c>
      <c r="AY1223" s="243" t="s">
        <v>175</v>
      </c>
    </row>
    <row r="1224" s="15" customFormat="1">
      <c r="A1224" s="15"/>
      <c r="B1224" s="254"/>
      <c r="C1224" s="255"/>
      <c r="D1224" s="234" t="s">
        <v>184</v>
      </c>
      <c r="E1224" s="256" t="s">
        <v>1</v>
      </c>
      <c r="F1224" s="257" t="s">
        <v>201</v>
      </c>
      <c r="G1224" s="255"/>
      <c r="H1224" s="258">
        <v>1054.5800000000002</v>
      </c>
      <c r="I1224" s="259"/>
      <c r="J1224" s="255"/>
      <c r="K1224" s="255"/>
      <c r="L1224" s="260"/>
      <c r="M1224" s="261"/>
      <c r="N1224" s="262"/>
      <c r="O1224" s="262"/>
      <c r="P1224" s="262"/>
      <c r="Q1224" s="262"/>
      <c r="R1224" s="262"/>
      <c r="S1224" s="262"/>
      <c r="T1224" s="263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T1224" s="264" t="s">
        <v>184</v>
      </c>
      <c r="AU1224" s="264" t="s">
        <v>86</v>
      </c>
      <c r="AV1224" s="15" t="s">
        <v>182</v>
      </c>
      <c r="AW1224" s="15" t="s">
        <v>32</v>
      </c>
      <c r="AX1224" s="15" t="s">
        <v>84</v>
      </c>
      <c r="AY1224" s="264" t="s">
        <v>175</v>
      </c>
    </row>
    <row r="1225" s="2" customFormat="1" ht="24.15" customHeight="1">
      <c r="A1225" s="39"/>
      <c r="B1225" s="40"/>
      <c r="C1225" s="219" t="s">
        <v>1604</v>
      </c>
      <c r="D1225" s="219" t="s">
        <v>177</v>
      </c>
      <c r="E1225" s="220" t="s">
        <v>1605</v>
      </c>
      <c r="F1225" s="221" t="s">
        <v>1606</v>
      </c>
      <c r="G1225" s="222" t="s">
        <v>180</v>
      </c>
      <c r="H1225" s="223">
        <v>7725.74</v>
      </c>
      <c r="I1225" s="224"/>
      <c r="J1225" s="225">
        <f>ROUND(I1225*H1225,2)</f>
        <v>0</v>
      </c>
      <c r="K1225" s="221" t="s">
        <v>181</v>
      </c>
      <c r="L1225" s="45"/>
      <c r="M1225" s="226" t="s">
        <v>1</v>
      </c>
      <c r="N1225" s="227" t="s">
        <v>41</v>
      </c>
      <c r="O1225" s="92"/>
      <c r="P1225" s="228">
        <f>O1225*H1225</f>
        <v>0</v>
      </c>
      <c r="Q1225" s="228">
        <v>0.005</v>
      </c>
      <c r="R1225" s="228">
        <f>Q1225*H1225</f>
        <v>38.6287</v>
      </c>
      <c r="S1225" s="228">
        <v>0</v>
      </c>
      <c r="T1225" s="229">
        <f>S1225*H1225</f>
        <v>0</v>
      </c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R1225" s="230" t="s">
        <v>262</v>
      </c>
      <c r="AT1225" s="230" t="s">
        <v>177</v>
      </c>
      <c r="AU1225" s="230" t="s">
        <v>86</v>
      </c>
      <c r="AY1225" s="18" t="s">
        <v>175</v>
      </c>
      <c r="BE1225" s="231">
        <f>IF(N1225="základní",J1225,0)</f>
        <v>0</v>
      </c>
      <c r="BF1225" s="231">
        <f>IF(N1225="snížená",J1225,0)</f>
        <v>0</v>
      </c>
      <c r="BG1225" s="231">
        <f>IF(N1225="zákl. přenesená",J1225,0)</f>
        <v>0</v>
      </c>
      <c r="BH1225" s="231">
        <f>IF(N1225="sníž. přenesená",J1225,0)</f>
        <v>0</v>
      </c>
      <c r="BI1225" s="231">
        <f>IF(N1225="nulová",J1225,0)</f>
        <v>0</v>
      </c>
      <c r="BJ1225" s="18" t="s">
        <v>84</v>
      </c>
      <c r="BK1225" s="231">
        <f>ROUND(I1225*H1225,2)</f>
        <v>0</v>
      </c>
      <c r="BL1225" s="18" t="s">
        <v>262</v>
      </c>
      <c r="BM1225" s="230" t="s">
        <v>1607</v>
      </c>
    </row>
    <row r="1226" s="14" customFormat="1">
      <c r="A1226" s="14"/>
      <c r="B1226" s="244"/>
      <c r="C1226" s="245"/>
      <c r="D1226" s="234" t="s">
        <v>184</v>
      </c>
      <c r="E1226" s="246" t="s">
        <v>1</v>
      </c>
      <c r="F1226" s="247" t="s">
        <v>1361</v>
      </c>
      <c r="G1226" s="245"/>
      <c r="H1226" s="246" t="s">
        <v>1</v>
      </c>
      <c r="I1226" s="248"/>
      <c r="J1226" s="245"/>
      <c r="K1226" s="245"/>
      <c r="L1226" s="249"/>
      <c r="M1226" s="250"/>
      <c r="N1226" s="251"/>
      <c r="O1226" s="251"/>
      <c r="P1226" s="251"/>
      <c r="Q1226" s="251"/>
      <c r="R1226" s="251"/>
      <c r="S1226" s="251"/>
      <c r="T1226" s="252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3" t="s">
        <v>184</v>
      </c>
      <c r="AU1226" s="253" t="s">
        <v>86</v>
      </c>
      <c r="AV1226" s="14" t="s">
        <v>84</v>
      </c>
      <c r="AW1226" s="14" t="s">
        <v>32</v>
      </c>
      <c r="AX1226" s="14" t="s">
        <v>76</v>
      </c>
      <c r="AY1226" s="253" t="s">
        <v>175</v>
      </c>
    </row>
    <row r="1227" s="13" customFormat="1">
      <c r="A1227" s="13"/>
      <c r="B1227" s="232"/>
      <c r="C1227" s="233"/>
      <c r="D1227" s="234" t="s">
        <v>184</v>
      </c>
      <c r="E1227" s="235" t="s">
        <v>1</v>
      </c>
      <c r="F1227" s="236" t="s">
        <v>1608</v>
      </c>
      <c r="G1227" s="233"/>
      <c r="H1227" s="237">
        <v>613.74</v>
      </c>
      <c r="I1227" s="238"/>
      <c r="J1227" s="233"/>
      <c r="K1227" s="233"/>
      <c r="L1227" s="239"/>
      <c r="M1227" s="240"/>
      <c r="N1227" s="241"/>
      <c r="O1227" s="241"/>
      <c r="P1227" s="241"/>
      <c r="Q1227" s="241"/>
      <c r="R1227" s="241"/>
      <c r="S1227" s="241"/>
      <c r="T1227" s="242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3" t="s">
        <v>184</v>
      </c>
      <c r="AU1227" s="243" t="s">
        <v>86</v>
      </c>
      <c r="AV1227" s="13" t="s">
        <v>86</v>
      </c>
      <c r="AW1227" s="13" t="s">
        <v>32</v>
      </c>
      <c r="AX1227" s="13" t="s">
        <v>76</v>
      </c>
      <c r="AY1227" s="243" t="s">
        <v>175</v>
      </c>
    </row>
    <row r="1228" s="13" customFormat="1">
      <c r="A1228" s="13"/>
      <c r="B1228" s="232"/>
      <c r="C1228" s="233"/>
      <c r="D1228" s="234" t="s">
        <v>184</v>
      </c>
      <c r="E1228" s="235" t="s">
        <v>1</v>
      </c>
      <c r="F1228" s="236" t="s">
        <v>1609</v>
      </c>
      <c r="G1228" s="233"/>
      <c r="H1228" s="237">
        <v>486.3</v>
      </c>
      <c r="I1228" s="238"/>
      <c r="J1228" s="233"/>
      <c r="K1228" s="233"/>
      <c r="L1228" s="239"/>
      <c r="M1228" s="240"/>
      <c r="N1228" s="241"/>
      <c r="O1228" s="241"/>
      <c r="P1228" s="241"/>
      <c r="Q1228" s="241"/>
      <c r="R1228" s="241"/>
      <c r="S1228" s="241"/>
      <c r="T1228" s="242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3" t="s">
        <v>184</v>
      </c>
      <c r="AU1228" s="243" t="s">
        <v>86</v>
      </c>
      <c r="AV1228" s="13" t="s">
        <v>86</v>
      </c>
      <c r="AW1228" s="13" t="s">
        <v>32</v>
      </c>
      <c r="AX1228" s="13" t="s">
        <v>76</v>
      </c>
      <c r="AY1228" s="243" t="s">
        <v>175</v>
      </c>
    </row>
    <row r="1229" s="16" customFormat="1">
      <c r="A1229" s="16"/>
      <c r="B1229" s="279"/>
      <c r="C1229" s="280"/>
      <c r="D1229" s="234" t="s">
        <v>184</v>
      </c>
      <c r="E1229" s="281" t="s">
        <v>1</v>
      </c>
      <c r="F1229" s="282" t="s">
        <v>356</v>
      </c>
      <c r="G1229" s="280"/>
      <c r="H1229" s="283">
        <v>1100.04</v>
      </c>
      <c r="I1229" s="284"/>
      <c r="J1229" s="280"/>
      <c r="K1229" s="280"/>
      <c r="L1229" s="285"/>
      <c r="M1229" s="286"/>
      <c r="N1229" s="287"/>
      <c r="O1229" s="287"/>
      <c r="P1229" s="287"/>
      <c r="Q1229" s="287"/>
      <c r="R1229" s="287"/>
      <c r="S1229" s="287"/>
      <c r="T1229" s="288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T1229" s="289" t="s">
        <v>184</v>
      </c>
      <c r="AU1229" s="289" t="s">
        <v>86</v>
      </c>
      <c r="AV1229" s="16" t="s">
        <v>189</v>
      </c>
      <c r="AW1229" s="16" t="s">
        <v>32</v>
      </c>
      <c r="AX1229" s="16" t="s">
        <v>76</v>
      </c>
      <c r="AY1229" s="289" t="s">
        <v>175</v>
      </c>
    </row>
    <row r="1230" s="13" customFormat="1">
      <c r="A1230" s="13"/>
      <c r="B1230" s="232"/>
      <c r="C1230" s="233"/>
      <c r="D1230" s="234" t="s">
        <v>184</v>
      </c>
      <c r="E1230" s="235" t="s">
        <v>1</v>
      </c>
      <c r="F1230" s="236" t="s">
        <v>1610</v>
      </c>
      <c r="G1230" s="233"/>
      <c r="H1230" s="237">
        <v>814.8</v>
      </c>
      <c r="I1230" s="238"/>
      <c r="J1230" s="233"/>
      <c r="K1230" s="233"/>
      <c r="L1230" s="239"/>
      <c r="M1230" s="240"/>
      <c r="N1230" s="241"/>
      <c r="O1230" s="241"/>
      <c r="P1230" s="241"/>
      <c r="Q1230" s="241"/>
      <c r="R1230" s="241"/>
      <c r="S1230" s="241"/>
      <c r="T1230" s="242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3" t="s">
        <v>184</v>
      </c>
      <c r="AU1230" s="243" t="s">
        <v>86</v>
      </c>
      <c r="AV1230" s="13" t="s">
        <v>86</v>
      </c>
      <c r="AW1230" s="13" t="s">
        <v>32</v>
      </c>
      <c r="AX1230" s="13" t="s">
        <v>76</v>
      </c>
      <c r="AY1230" s="243" t="s">
        <v>175</v>
      </c>
    </row>
    <row r="1231" s="13" customFormat="1">
      <c r="A1231" s="13"/>
      <c r="B1231" s="232"/>
      <c r="C1231" s="233"/>
      <c r="D1231" s="234" t="s">
        <v>184</v>
      </c>
      <c r="E1231" s="235" t="s">
        <v>1</v>
      </c>
      <c r="F1231" s="236" t="s">
        <v>1611</v>
      </c>
      <c r="G1231" s="233"/>
      <c r="H1231" s="237">
        <v>623.82000000000008</v>
      </c>
      <c r="I1231" s="238"/>
      <c r="J1231" s="233"/>
      <c r="K1231" s="233"/>
      <c r="L1231" s="239"/>
      <c r="M1231" s="240"/>
      <c r="N1231" s="241"/>
      <c r="O1231" s="241"/>
      <c r="P1231" s="241"/>
      <c r="Q1231" s="241"/>
      <c r="R1231" s="241"/>
      <c r="S1231" s="241"/>
      <c r="T1231" s="242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3" t="s">
        <v>184</v>
      </c>
      <c r="AU1231" s="243" t="s">
        <v>86</v>
      </c>
      <c r="AV1231" s="13" t="s">
        <v>86</v>
      </c>
      <c r="AW1231" s="13" t="s">
        <v>32</v>
      </c>
      <c r="AX1231" s="13" t="s">
        <v>76</v>
      </c>
      <c r="AY1231" s="243" t="s">
        <v>175</v>
      </c>
    </row>
    <row r="1232" s="13" customFormat="1">
      <c r="A1232" s="13"/>
      <c r="B1232" s="232"/>
      <c r="C1232" s="233"/>
      <c r="D1232" s="234" t="s">
        <v>184</v>
      </c>
      <c r="E1232" s="235" t="s">
        <v>1</v>
      </c>
      <c r="F1232" s="236" t="s">
        <v>1612</v>
      </c>
      <c r="G1232" s="233"/>
      <c r="H1232" s="237">
        <v>259.56</v>
      </c>
      <c r="I1232" s="238"/>
      <c r="J1232" s="233"/>
      <c r="K1232" s="233"/>
      <c r="L1232" s="239"/>
      <c r="M1232" s="240"/>
      <c r="N1232" s="241"/>
      <c r="O1232" s="241"/>
      <c r="P1232" s="241"/>
      <c r="Q1232" s="241"/>
      <c r="R1232" s="241"/>
      <c r="S1232" s="241"/>
      <c r="T1232" s="242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3" t="s">
        <v>184</v>
      </c>
      <c r="AU1232" s="243" t="s">
        <v>86</v>
      </c>
      <c r="AV1232" s="13" t="s">
        <v>86</v>
      </c>
      <c r="AW1232" s="13" t="s">
        <v>32</v>
      </c>
      <c r="AX1232" s="13" t="s">
        <v>76</v>
      </c>
      <c r="AY1232" s="243" t="s">
        <v>175</v>
      </c>
    </row>
    <row r="1233" s="13" customFormat="1">
      <c r="A1233" s="13"/>
      <c r="B1233" s="232"/>
      <c r="C1233" s="233"/>
      <c r="D1233" s="234" t="s">
        <v>184</v>
      </c>
      <c r="E1233" s="235" t="s">
        <v>1</v>
      </c>
      <c r="F1233" s="236" t="s">
        <v>1613</v>
      </c>
      <c r="G1233" s="233"/>
      <c r="H1233" s="237">
        <v>12.26</v>
      </c>
      <c r="I1233" s="238"/>
      <c r="J1233" s="233"/>
      <c r="K1233" s="233"/>
      <c r="L1233" s="239"/>
      <c r="M1233" s="240"/>
      <c r="N1233" s="241"/>
      <c r="O1233" s="241"/>
      <c r="P1233" s="241"/>
      <c r="Q1233" s="241"/>
      <c r="R1233" s="241"/>
      <c r="S1233" s="241"/>
      <c r="T1233" s="242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43" t="s">
        <v>184</v>
      </c>
      <c r="AU1233" s="243" t="s">
        <v>86</v>
      </c>
      <c r="AV1233" s="13" t="s">
        <v>86</v>
      </c>
      <c r="AW1233" s="13" t="s">
        <v>32</v>
      </c>
      <c r="AX1233" s="13" t="s">
        <v>76</v>
      </c>
      <c r="AY1233" s="243" t="s">
        <v>175</v>
      </c>
    </row>
    <row r="1234" s="13" customFormat="1">
      <c r="A1234" s="13"/>
      <c r="B1234" s="232"/>
      <c r="C1234" s="233"/>
      <c r="D1234" s="234" t="s">
        <v>184</v>
      </c>
      <c r="E1234" s="235" t="s">
        <v>1</v>
      </c>
      <c r="F1234" s="236" t="s">
        <v>1614</v>
      </c>
      <c r="G1234" s="233"/>
      <c r="H1234" s="237">
        <v>96.08</v>
      </c>
      <c r="I1234" s="238"/>
      <c r="J1234" s="233"/>
      <c r="K1234" s="233"/>
      <c r="L1234" s="239"/>
      <c r="M1234" s="240"/>
      <c r="N1234" s="241"/>
      <c r="O1234" s="241"/>
      <c r="P1234" s="241"/>
      <c r="Q1234" s="241"/>
      <c r="R1234" s="241"/>
      <c r="S1234" s="241"/>
      <c r="T1234" s="242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43" t="s">
        <v>184</v>
      </c>
      <c r="AU1234" s="243" t="s">
        <v>86</v>
      </c>
      <c r="AV1234" s="13" t="s">
        <v>86</v>
      </c>
      <c r="AW1234" s="13" t="s">
        <v>32</v>
      </c>
      <c r="AX1234" s="13" t="s">
        <v>76</v>
      </c>
      <c r="AY1234" s="243" t="s">
        <v>175</v>
      </c>
    </row>
    <row r="1235" s="16" customFormat="1">
      <c r="A1235" s="16"/>
      <c r="B1235" s="279"/>
      <c r="C1235" s="280"/>
      <c r="D1235" s="234" t="s">
        <v>184</v>
      </c>
      <c r="E1235" s="281" t="s">
        <v>1</v>
      </c>
      <c r="F1235" s="282" t="s">
        <v>356</v>
      </c>
      <c r="G1235" s="280"/>
      <c r="H1235" s="283">
        <v>1806.5199999999997</v>
      </c>
      <c r="I1235" s="284"/>
      <c r="J1235" s="280"/>
      <c r="K1235" s="280"/>
      <c r="L1235" s="285"/>
      <c r="M1235" s="286"/>
      <c r="N1235" s="287"/>
      <c r="O1235" s="287"/>
      <c r="P1235" s="287"/>
      <c r="Q1235" s="287"/>
      <c r="R1235" s="287"/>
      <c r="S1235" s="287"/>
      <c r="T1235" s="288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T1235" s="289" t="s">
        <v>184</v>
      </c>
      <c r="AU1235" s="289" t="s">
        <v>86</v>
      </c>
      <c r="AV1235" s="16" t="s">
        <v>189</v>
      </c>
      <c r="AW1235" s="16" t="s">
        <v>32</v>
      </c>
      <c r="AX1235" s="16" t="s">
        <v>76</v>
      </c>
      <c r="AY1235" s="289" t="s">
        <v>175</v>
      </c>
    </row>
    <row r="1236" s="14" customFormat="1">
      <c r="A1236" s="14"/>
      <c r="B1236" s="244"/>
      <c r="C1236" s="245"/>
      <c r="D1236" s="234" t="s">
        <v>184</v>
      </c>
      <c r="E1236" s="246" t="s">
        <v>1</v>
      </c>
      <c r="F1236" s="247" t="s">
        <v>1615</v>
      </c>
      <c r="G1236" s="245"/>
      <c r="H1236" s="246" t="s">
        <v>1</v>
      </c>
      <c r="I1236" s="248"/>
      <c r="J1236" s="245"/>
      <c r="K1236" s="245"/>
      <c r="L1236" s="249"/>
      <c r="M1236" s="250"/>
      <c r="N1236" s="251"/>
      <c r="O1236" s="251"/>
      <c r="P1236" s="251"/>
      <c r="Q1236" s="251"/>
      <c r="R1236" s="251"/>
      <c r="S1236" s="251"/>
      <c r="T1236" s="252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3" t="s">
        <v>184</v>
      </c>
      <c r="AU1236" s="253" t="s">
        <v>86</v>
      </c>
      <c r="AV1236" s="14" t="s">
        <v>84</v>
      </c>
      <c r="AW1236" s="14" t="s">
        <v>32</v>
      </c>
      <c r="AX1236" s="14" t="s">
        <v>76</v>
      </c>
      <c r="AY1236" s="253" t="s">
        <v>175</v>
      </c>
    </row>
    <row r="1237" s="13" customFormat="1">
      <c r="A1237" s="13"/>
      <c r="B1237" s="232"/>
      <c r="C1237" s="233"/>
      <c r="D1237" s="234" t="s">
        <v>184</v>
      </c>
      <c r="E1237" s="235" t="s">
        <v>1</v>
      </c>
      <c r="F1237" s="236" t="s">
        <v>1616</v>
      </c>
      <c r="G1237" s="233"/>
      <c r="H1237" s="237">
        <v>809.94</v>
      </c>
      <c r="I1237" s="238"/>
      <c r="J1237" s="233"/>
      <c r="K1237" s="233"/>
      <c r="L1237" s="239"/>
      <c r="M1237" s="240"/>
      <c r="N1237" s="241"/>
      <c r="O1237" s="241"/>
      <c r="P1237" s="241"/>
      <c r="Q1237" s="241"/>
      <c r="R1237" s="241"/>
      <c r="S1237" s="241"/>
      <c r="T1237" s="242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43" t="s">
        <v>184</v>
      </c>
      <c r="AU1237" s="243" t="s">
        <v>86</v>
      </c>
      <c r="AV1237" s="13" t="s">
        <v>86</v>
      </c>
      <c r="AW1237" s="13" t="s">
        <v>32</v>
      </c>
      <c r="AX1237" s="13" t="s">
        <v>76</v>
      </c>
      <c r="AY1237" s="243" t="s">
        <v>175</v>
      </c>
    </row>
    <row r="1238" s="13" customFormat="1">
      <c r="A1238" s="13"/>
      <c r="B1238" s="232"/>
      <c r="C1238" s="233"/>
      <c r="D1238" s="234" t="s">
        <v>184</v>
      </c>
      <c r="E1238" s="235" t="s">
        <v>1</v>
      </c>
      <c r="F1238" s="236" t="s">
        <v>1617</v>
      </c>
      <c r="G1238" s="233"/>
      <c r="H1238" s="237">
        <v>629.1</v>
      </c>
      <c r="I1238" s="238"/>
      <c r="J1238" s="233"/>
      <c r="K1238" s="233"/>
      <c r="L1238" s="239"/>
      <c r="M1238" s="240"/>
      <c r="N1238" s="241"/>
      <c r="O1238" s="241"/>
      <c r="P1238" s="241"/>
      <c r="Q1238" s="241"/>
      <c r="R1238" s="241"/>
      <c r="S1238" s="241"/>
      <c r="T1238" s="242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3" t="s">
        <v>184</v>
      </c>
      <c r="AU1238" s="243" t="s">
        <v>86</v>
      </c>
      <c r="AV1238" s="13" t="s">
        <v>86</v>
      </c>
      <c r="AW1238" s="13" t="s">
        <v>32</v>
      </c>
      <c r="AX1238" s="13" t="s">
        <v>76</v>
      </c>
      <c r="AY1238" s="243" t="s">
        <v>175</v>
      </c>
    </row>
    <row r="1239" s="13" customFormat="1">
      <c r="A1239" s="13"/>
      <c r="B1239" s="232"/>
      <c r="C1239" s="233"/>
      <c r="D1239" s="234" t="s">
        <v>184</v>
      </c>
      <c r="E1239" s="235" t="s">
        <v>1</v>
      </c>
      <c r="F1239" s="236" t="s">
        <v>1618</v>
      </c>
      <c r="G1239" s="233"/>
      <c r="H1239" s="237">
        <v>393.6</v>
      </c>
      <c r="I1239" s="238"/>
      <c r="J1239" s="233"/>
      <c r="K1239" s="233"/>
      <c r="L1239" s="239"/>
      <c r="M1239" s="240"/>
      <c r="N1239" s="241"/>
      <c r="O1239" s="241"/>
      <c r="P1239" s="241"/>
      <c r="Q1239" s="241"/>
      <c r="R1239" s="241"/>
      <c r="S1239" s="241"/>
      <c r="T1239" s="242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43" t="s">
        <v>184</v>
      </c>
      <c r="AU1239" s="243" t="s">
        <v>86</v>
      </c>
      <c r="AV1239" s="13" t="s">
        <v>86</v>
      </c>
      <c r="AW1239" s="13" t="s">
        <v>32</v>
      </c>
      <c r="AX1239" s="13" t="s">
        <v>76</v>
      </c>
      <c r="AY1239" s="243" t="s">
        <v>175</v>
      </c>
    </row>
    <row r="1240" s="13" customFormat="1">
      <c r="A1240" s="13"/>
      <c r="B1240" s="232"/>
      <c r="C1240" s="233"/>
      <c r="D1240" s="234" t="s">
        <v>184</v>
      </c>
      <c r="E1240" s="235" t="s">
        <v>1</v>
      </c>
      <c r="F1240" s="236" t="s">
        <v>1619</v>
      </c>
      <c r="G1240" s="233"/>
      <c r="H1240" s="237">
        <v>27.88</v>
      </c>
      <c r="I1240" s="238"/>
      <c r="J1240" s="233"/>
      <c r="K1240" s="233"/>
      <c r="L1240" s="239"/>
      <c r="M1240" s="240"/>
      <c r="N1240" s="241"/>
      <c r="O1240" s="241"/>
      <c r="P1240" s="241"/>
      <c r="Q1240" s="241"/>
      <c r="R1240" s="241"/>
      <c r="S1240" s="241"/>
      <c r="T1240" s="24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3" t="s">
        <v>184</v>
      </c>
      <c r="AU1240" s="243" t="s">
        <v>86</v>
      </c>
      <c r="AV1240" s="13" t="s">
        <v>86</v>
      </c>
      <c r="AW1240" s="13" t="s">
        <v>32</v>
      </c>
      <c r="AX1240" s="13" t="s">
        <v>76</v>
      </c>
      <c r="AY1240" s="243" t="s">
        <v>175</v>
      </c>
    </row>
    <row r="1241" s="13" customFormat="1">
      <c r="A1241" s="13"/>
      <c r="B1241" s="232"/>
      <c r="C1241" s="233"/>
      <c r="D1241" s="234" t="s">
        <v>184</v>
      </c>
      <c r="E1241" s="235" t="s">
        <v>1</v>
      </c>
      <c r="F1241" s="236" t="s">
        <v>1620</v>
      </c>
      <c r="G1241" s="233"/>
      <c r="H1241" s="237">
        <v>46.4</v>
      </c>
      <c r="I1241" s="238"/>
      <c r="J1241" s="233"/>
      <c r="K1241" s="233"/>
      <c r="L1241" s="239"/>
      <c r="M1241" s="240"/>
      <c r="N1241" s="241"/>
      <c r="O1241" s="241"/>
      <c r="P1241" s="241"/>
      <c r="Q1241" s="241"/>
      <c r="R1241" s="241"/>
      <c r="S1241" s="241"/>
      <c r="T1241" s="242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43" t="s">
        <v>184</v>
      </c>
      <c r="AU1241" s="243" t="s">
        <v>86</v>
      </c>
      <c r="AV1241" s="13" t="s">
        <v>86</v>
      </c>
      <c r="AW1241" s="13" t="s">
        <v>32</v>
      </c>
      <c r="AX1241" s="13" t="s">
        <v>76</v>
      </c>
      <c r="AY1241" s="243" t="s">
        <v>175</v>
      </c>
    </row>
    <row r="1242" s="16" customFormat="1">
      <c r="A1242" s="16"/>
      <c r="B1242" s="279"/>
      <c r="C1242" s="280"/>
      <c r="D1242" s="234" t="s">
        <v>184</v>
      </c>
      <c r="E1242" s="281" t="s">
        <v>1</v>
      </c>
      <c r="F1242" s="282" t="s">
        <v>356</v>
      </c>
      <c r="G1242" s="280"/>
      <c r="H1242" s="283">
        <v>1906.92</v>
      </c>
      <c r="I1242" s="284"/>
      <c r="J1242" s="280"/>
      <c r="K1242" s="280"/>
      <c r="L1242" s="285"/>
      <c r="M1242" s="286"/>
      <c r="N1242" s="287"/>
      <c r="O1242" s="287"/>
      <c r="P1242" s="287"/>
      <c r="Q1242" s="287"/>
      <c r="R1242" s="287"/>
      <c r="S1242" s="287"/>
      <c r="T1242" s="288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T1242" s="289" t="s">
        <v>184</v>
      </c>
      <c r="AU1242" s="289" t="s">
        <v>86</v>
      </c>
      <c r="AV1242" s="16" t="s">
        <v>189</v>
      </c>
      <c r="AW1242" s="16" t="s">
        <v>32</v>
      </c>
      <c r="AX1242" s="16" t="s">
        <v>76</v>
      </c>
      <c r="AY1242" s="289" t="s">
        <v>175</v>
      </c>
    </row>
    <row r="1243" s="14" customFormat="1">
      <c r="A1243" s="14"/>
      <c r="B1243" s="244"/>
      <c r="C1243" s="245"/>
      <c r="D1243" s="234" t="s">
        <v>184</v>
      </c>
      <c r="E1243" s="246" t="s">
        <v>1</v>
      </c>
      <c r="F1243" s="247" t="s">
        <v>806</v>
      </c>
      <c r="G1243" s="245"/>
      <c r="H1243" s="246" t="s">
        <v>1</v>
      </c>
      <c r="I1243" s="248"/>
      <c r="J1243" s="245"/>
      <c r="K1243" s="245"/>
      <c r="L1243" s="249"/>
      <c r="M1243" s="250"/>
      <c r="N1243" s="251"/>
      <c r="O1243" s="251"/>
      <c r="P1243" s="251"/>
      <c r="Q1243" s="251"/>
      <c r="R1243" s="251"/>
      <c r="S1243" s="251"/>
      <c r="T1243" s="252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3" t="s">
        <v>184</v>
      </c>
      <c r="AU1243" s="253" t="s">
        <v>86</v>
      </c>
      <c r="AV1243" s="14" t="s">
        <v>84</v>
      </c>
      <c r="AW1243" s="14" t="s">
        <v>32</v>
      </c>
      <c r="AX1243" s="14" t="s">
        <v>76</v>
      </c>
      <c r="AY1243" s="253" t="s">
        <v>175</v>
      </c>
    </row>
    <row r="1244" s="13" customFormat="1">
      <c r="A1244" s="13"/>
      <c r="B1244" s="232"/>
      <c r="C1244" s="233"/>
      <c r="D1244" s="234" t="s">
        <v>184</v>
      </c>
      <c r="E1244" s="235" t="s">
        <v>1</v>
      </c>
      <c r="F1244" s="236" t="s">
        <v>1621</v>
      </c>
      <c r="G1244" s="233"/>
      <c r="H1244" s="237">
        <v>814.98</v>
      </c>
      <c r="I1244" s="238"/>
      <c r="J1244" s="233"/>
      <c r="K1244" s="233"/>
      <c r="L1244" s="239"/>
      <c r="M1244" s="240"/>
      <c r="N1244" s="241"/>
      <c r="O1244" s="241"/>
      <c r="P1244" s="241"/>
      <c r="Q1244" s="241"/>
      <c r="R1244" s="241"/>
      <c r="S1244" s="241"/>
      <c r="T1244" s="24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3" t="s">
        <v>184</v>
      </c>
      <c r="AU1244" s="243" t="s">
        <v>86</v>
      </c>
      <c r="AV1244" s="13" t="s">
        <v>86</v>
      </c>
      <c r="AW1244" s="13" t="s">
        <v>32</v>
      </c>
      <c r="AX1244" s="13" t="s">
        <v>76</v>
      </c>
      <c r="AY1244" s="243" t="s">
        <v>175</v>
      </c>
    </row>
    <row r="1245" s="13" customFormat="1">
      <c r="A1245" s="13"/>
      <c r="B1245" s="232"/>
      <c r="C1245" s="233"/>
      <c r="D1245" s="234" t="s">
        <v>184</v>
      </c>
      <c r="E1245" s="235" t="s">
        <v>1</v>
      </c>
      <c r="F1245" s="236" t="s">
        <v>1622</v>
      </c>
      <c r="G1245" s="233"/>
      <c r="H1245" s="237">
        <v>542.88</v>
      </c>
      <c r="I1245" s="238"/>
      <c r="J1245" s="233"/>
      <c r="K1245" s="233"/>
      <c r="L1245" s="239"/>
      <c r="M1245" s="240"/>
      <c r="N1245" s="241"/>
      <c r="O1245" s="241"/>
      <c r="P1245" s="241"/>
      <c r="Q1245" s="241"/>
      <c r="R1245" s="241"/>
      <c r="S1245" s="241"/>
      <c r="T1245" s="242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43" t="s">
        <v>184</v>
      </c>
      <c r="AU1245" s="243" t="s">
        <v>86</v>
      </c>
      <c r="AV1245" s="13" t="s">
        <v>86</v>
      </c>
      <c r="AW1245" s="13" t="s">
        <v>32</v>
      </c>
      <c r="AX1245" s="13" t="s">
        <v>76</v>
      </c>
      <c r="AY1245" s="243" t="s">
        <v>175</v>
      </c>
    </row>
    <row r="1246" s="13" customFormat="1">
      <c r="A1246" s="13"/>
      <c r="B1246" s="232"/>
      <c r="C1246" s="233"/>
      <c r="D1246" s="234" t="s">
        <v>184</v>
      </c>
      <c r="E1246" s="235" t="s">
        <v>1</v>
      </c>
      <c r="F1246" s="236" t="s">
        <v>1623</v>
      </c>
      <c r="G1246" s="233"/>
      <c r="H1246" s="237">
        <v>115.98</v>
      </c>
      <c r="I1246" s="238"/>
      <c r="J1246" s="233"/>
      <c r="K1246" s="233"/>
      <c r="L1246" s="239"/>
      <c r="M1246" s="240"/>
      <c r="N1246" s="241"/>
      <c r="O1246" s="241"/>
      <c r="P1246" s="241"/>
      <c r="Q1246" s="241"/>
      <c r="R1246" s="241"/>
      <c r="S1246" s="241"/>
      <c r="T1246" s="242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43" t="s">
        <v>184</v>
      </c>
      <c r="AU1246" s="243" t="s">
        <v>86</v>
      </c>
      <c r="AV1246" s="13" t="s">
        <v>86</v>
      </c>
      <c r="AW1246" s="13" t="s">
        <v>32</v>
      </c>
      <c r="AX1246" s="13" t="s">
        <v>76</v>
      </c>
      <c r="AY1246" s="243" t="s">
        <v>175</v>
      </c>
    </row>
    <row r="1247" s="13" customFormat="1">
      <c r="A1247" s="13"/>
      <c r="B1247" s="232"/>
      <c r="C1247" s="233"/>
      <c r="D1247" s="234" t="s">
        <v>184</v>
      </c>
      <c r="E1247" s="235" t="s">
        <v>1</v>
      </c>
      <c r="F1247" s="236" t="s">
        <v>1624</v>
      </c>
      <c r="G1247" s="233"/>
      <c r="H1247" s="237">
        <v>293.56</v>
      </c>
      <c r="I1247" s="238"/>
      <c r="J1247" s="233"/>
      <c r="K1247" s="233"/>
      <c r="L1247" s="239"/>
      <c r="M1247" s="240"/>
      <c r="N1247" s="241"/>
      <c r="O1247" s="241"/>
      <c r="P1247" s="241"/>
      <c r="Q1247" s="241"/>
      <c r="R1247" s="241"/>
      <c r="S1247" s="241"/>
      <c r="T1247" s="242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3" t="s">
        <v>184</v>
      </c>
      <c r="AU1247" s="243" t="s">
        <v>86</v>
      </c>
      <c r="AV1247" s="13" t="s">
        <v>86</v>
      </c>
      <c r="AW1247" s="13" t="s">
        <v>32</v>
      </c>
      <c r="AX1247" s="13" t="s">
        <v>76</v>
      </c>
      <c r="AY1247" s="243" t="s">
        <v>175</v>
      </c>
    </row>
    <row r="1248" s="13" customFormat="1">
      <c r="A1248" s="13"/>
      <c r="B1248" s="232"/>
      <c r="C1248" s="233"/>
      <c r="D1248" s="234" t="s">
        <v>184</v>
      </c>
      <c r="E1248" s="235" t="s">
        <v>1</v>
      </c>
      <c r="F1248" s="236" t="s">
        <v>1625</v>
      </c>
      <c r="G1248" s="233"/>
      <c r="H1248" s="237">
        <v>38.8</v>
      </c>
      <c r="I1248" s="238"/>
      <c r="J1248" s="233"/>
      <c r="K1248" s="233"/>
      <c r="L1248" s="239"/>
      <c r="M1248" s="240"/>
      <c r="N1248" s="241"/>
      <c r="O1248" s="241"/>
      <c r="P1248" s="241"/>
      <c r="Q1248" s="241"/>
      <c r="R1248" s="241"/>
      <c r="S1248" s="241"/>
      <c r="T1248" s="24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3" t="s">
        <v>184</v>
      </c>
      <c r="AU1248" s="243" t="s">
        <v>86</v>
      </c>
      <c r="AV1248" s="13" t="s">
        <v>86</v>
      </c>
      <c r="AW1248" s="13" t="s">
        <v>32</v>
      </c>
      <c r="AX1248" s="13" t="s">
        <v>76</v>
      </c>
      <c r="AY1248" s="243" t="s">
        <v>175</v>
      </c>
    </row>
    <row r="1249" s="16" customFormat="1">
      <c r="A1249" s="16"/>
      <c r="B1249" s="279"/>
      <c r="C1249" s="280"/>
      <c r="D1249" s="234" t="s">
        <v>184</v>
      </c>
      <c r="E1249" s="281" t="s">
        <v>1</v>
      </c>
      <c r="F1249" s="282" t="s">
        <v>356</v>
      </c>
      <c r="G1249" s="280"/>
      <c r="H1249" s="283">
        <v>1806.2</v>
      </c>
      <c r="I1249" s="284"/>
      <c r="J1249" s="280"/>
      <c r="K1249" s="280"/>
      <c r="L1249" s="285"/>
      <c r="M1249" s="286"/>
      <c r="N1249" s="287"/>
      <c r="O1249" s="287"/>
      <c r="P1249" s="287"/>
      <c r="Q1249" s="287"/>
      <c r="R1249" s="287"/>
      <c r="S1249" s="287"/>
      <c r="T1249" s="288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T1249" s="289" t="s">
        <v>184</v>
      </c>
      <c r="AU1249" s="289" t="s">
        <v>86</v>
      </c>
      <c r="AV1249" s="16" t="s">
        <v>189</v>
      </c>
      <c r="AW1249" s="16" t="s">
        <v>32</v>
      </c>
      <c r="AX1249" s="16" t="s">
        <v>76</v>
      </c>
      <c r="AY1249" s="289" t="s">
        <v>175</v>
      </c>
    </row>
    <row r="1250" s="14" customFormat="1">
      <c r="A1250" s="14"/>
      <c r="B1250" s="244"/>
      <c r="C1250" s="245"/>
      <c r="D1250" s="234" t="s">
        <v>184</v>
      </c>
      <c r="E1250" s="246" t="s">
        <v>1</v>
      </c>
      <c r="F1250" s="247" t="s">
        <v>1592</v>
      </c>
      <c r="G1250" s="245"/>
      <c r="H1250" s="246" t="s">
        <v>1</v>
      </c>
      <c r="I1250" s="248"/>
      <c r="J1250" s="245"/>
      <c r="K1250" s="245"/>
      <c r="L1250" s="249"/>
      <c r="M1250" s="250"/>
      <c r="N1250" s="251"/>
      <c r="O1250" s="251"/>
      <c r="P1250" s="251"/>
      <c r="Q1250" s="251"/>
      <c r="R1250" s="251"/>
      <c r="S1250" s="251"/>
      <c r="T1250" s="252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3" t="s">
        <v>184</v>
      </c>
      <c r="AU1250" s="253" t="s">
        <v>86</v>
      </c>
      <c r="AV1250" s="14" t="s">
        <v>84</v>
      </c>
      <c r="AW1250" s="14" t="s">
        <v>32</v>
      </c>
      <c r="AX1250" s="14" t="s">
        <v>76</v>
      </c>
      <c r="AY1250" s="253" t="s">
        <v>175</v>
      </c>
    </row>
    <row r="1251" s="13" customFormat="1">
      <c r="A1251" s="13"/>
      <c r="B1251" s="232"/>
      <c r="C1251" s="233"/>
      <c r="D1251" s="234" t="s">
        <v>184</v>
      </c>
      <c r="E1251" s="235" t="s">
        <v>1</v>
      </c>
      <c r="F1251" s="236" t="s">
        <v>1626</v>
      </c>
      <c r="G1251" s="233"/>
      <c r="H1251" s="237">
        <v>69.379999999999992</v>
      </c>
      <c r="I1251" s="238"/>
      <c r="J1251" s="233"/>
      <c r="K1251" s="233"/>
      <c r="L1251" s="239"/>
      <c r="M1251" s="240"/>
      <c r="N1251" s="241"/>
      <c r="O1251" s="241"/>
      <c r="P1251" s="241"/>
      <c r="Q1251" s="241"/>
      <c r="R1251" s="241"/>
      <c r="S1251" s="241"/>
      <c r="T1251" s="242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43" t="s">
        <v>184</v>
      </c>
      <c r="AU1251" s="243" t="s">
        <v>86</v>
      </c>
      <c r="AV1251" s="13" t="s">
        <v>86</v>
      </c>
      <c r="AW1251" s="13" t="s">
        <v>32</v>
      </c>
      <c r="AX1251" s="13" t="s">
        <v>76</v>
      </c>
      <c r="AY1251" s="243" t="s">
        <v>175</v>
      </c>
    </row>
    <row r="1252" s="13" customFormat="1">
      <c r="A1252" s="13"/>
      <c r="B1252" s="232"/>
      <c r="C1252" s="233"/>
      <c r="D1252" s="234" t="s">
        <v>184</v>
      </c>
      <c r="E1252" s="235" t="s">
        <v>1</v>
      </c>
      <c r="F1252" s="236" t="s">
        <v>1627</v>
      </c>
      <c r="G1252" s="233"/>
      <c r="H1252" s="237">
        <v>835.16</v>
      </c>
      <c r="I1252" s="238"/>
      <c r="J1252" s="233"/>
      <c r="K1252" s="233"/>
      <c r="L1252" s="239"/>
      <c r="M1252" s="240"/>
      <c r="N1252" s="241"/>
      <c r="O1252" s="241"/>
      <c r="P1252" s="241"/>
      <c r="Q1252" s="241"/>
      <c r="R1252" s="241"/>
      <c r="S1252" s="241"/>
      <c r="T1252" s="242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3" t="s">
        <v>184</v>
      </c>
      <c r="AU1252" s="243" t="s">
        <v>86</v>
      </c>
      <c r="AV1252" s="13" t="s">
        <v>86</v>
      </c>
      <c r="AW1252" s="13" t="s">
        <v>32</v>
      </c>
      <c r="AX1252" s="13" t="s">
        <v>76</v>
      </c>
      <c r="AY1252" s="243" t="s">
        <v>175</v>
      </c>
    </row>
    <row r="1253" s="13" customFormat="1">
      <c r="A1253" s="13"/>
      <c r="B1253" s="232"/>
      <c r="C1253" s="233"/>
      <c r="D1253" s="234" t="s">
        <v>184</v>
      </c>
      <c r="E1253" s="235" t="s">
        <v>1</v>
      </c>
      <c r="F1253" s="236" t="s">
        <v>1628</v>
      </c>
      <c r="G1253" s="233"/>
      <c r="H1253" s="237">
        <v>104.8</v>
      </c>
      <c r="I1253" s="238"/>
      <c r="J1253" s="233"/>
      <c r="K1253" s="233"/>
      <c r="L1253" s="239"/>
      <c r="M1253" s="240"/>
      <c r="N1253" s="241"/>
      <c r="O1253" s="241"/>
      <c r="P1253" s="241"/>
      <c r="Q1253" s="241"/>
      <c r="R1253" s="241"/>
      <c r="S1253" s="241"/>
      <c r="T1253" s="242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3" t="s">
        <v>184</v>
      </c>
      <c r="AU1253" s="243" t="s">
        <v>86</v>
      </c>
      <c r="AV1253" s="13" t="s">
        <v>86</v>
      </c>
      <c r="AW1253" s="13" t="s">
        <v>32</v>
      </c>
      <c r="AX1253" s="13" t="s">
        <v>76</v>
      </c>
      <c r="AY1253" s="243" t="s">
        <v>175</v>
      </c>
    </row>
    <row r="1254" s="13" customFormat="1">
      <c r="A1254" s="13"/>
      <c r="B1254" s="232"/>
      <c r="C1254" s="233"/>
      <c r="D1254" s="234" t="s">
        <v>184</v>
      </c>
      <c r="E1254" s="235" t="s">
        <v>1</v>
      </c>
      <c r="F1254" s="236" t="s">
        <v>1629</v>
      </c>
      <c r="G1254" s="233"/>
      <c r="H1254" s="237">
        <v>96.72</v>
      </c>
      <c r="I1254" s="238"/>
      <c r="J1254" s="233"/>
      <c r="K1254" s="233"/>
      <c r="L1254" s="239"/>
      <c r="M1254" s="240"/>
      <c r="N1254" s="241"/>
      <c r="O1254" s="241"/>
      <c r="P1254" s="241"/>
      <c r="Q1254" s="241"/>
      <c r="R1254" s="241"/>
      <c r="S1254" s="241"/>
      <c r="T1254" s="24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3" t="s">
        <v>184</v>
      </c>
      <c r="AU1254" s="243" t="s">
        <v>86</v>
      </c>
      <c r="AV1254" s="13" t="s">
        <v>86</v>
      </c>
      <c r="AW1254" s="13" t="s">
        <v>32</v>
      </c>
      <c r="AX1254" s="13" t="s">
        <v>76</v>
      </c>
      <c r="AY1254" s="243" t="s">
        <v>175</v>
      </c>
    </row>
    <row r="1255" s="16" customFormat="1">
      <c r="A1255" s="16"/>
      <c r="B1255" s="279"/>
      <c r="C1255" s="280"/>
      <c r="D1255" s="234" t="s">
        <v>184</v>
      </c>
      <c r="E1255" s="281" t="s">
        <v>1</v>
      </c>
      <c r="F1255" s="282" t="s">
        <v>356</v>
      </c>
      <c r="G1255" s="280"/>
      <c r="H1255" s="283">
        <v>1106.06</v>
      </c>
      <c r="I1255" s="284"/>
      <c r="J1255" s="280"/>
      <c r="K1255" s="280"/>
      <c r="L1255" s="285"/>
      <c r="M1255" s="286"/>
      <c r="N1255" s="287"/>
      <c r="O1255" s="287"/>
      <c r="P1255" s="287"/>
      <c r="Q1255" s="287"/>
      <c r="R1255" s="287"/>
      <c r="S1255" s="287"/>
      <c r="T1255" s="288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T1255" s="289" t="s">
        <v>184</v>
      </c>
      <c r="AU1255" s="289" t="s">
        <v>86</v>
      </c>
      <c r="AV1255" s="16" t="s">
        <v>189</v>
      </c>
      <c r="AW1255" s="16" t="s">
        <v>32</v>
      </c>
      <c r="AX1255" s="16" t="s">
        <v>76</v>
      </c>
      <c r="AY1255" s="289" t="s">
        <v>175</v>
      </c>
    </row>
    <row r="1256" s="15" customFormat="1">
      <c r="A1256" s="15"/>
      <c r="B1256" s="254"/>
      <c r="C1256" s="255"/>
      <c r="D1256" s="234" t="s">
        <v>184</v>
      </c>
      <c r="E1256" s="256" t="s">
        <v>1</v>
      </c>
      <c r="F1256" s="257" t="s">
        <v>201</v>
      </c>
      <c r="G1256" s="255"/>
      <c r="H1256" s="258">
        <v>7725.7400000000016</v>
      </c>
      <c r="I1256" s="259"/>
      <c r="J1256" s="255"/>
      <c r="K1256" s="255"/>
      <c r="L1256" s="260"/>
      <c r="M1256" s="261"/>
      <c r="N1256" s="262"/>
      <c r="O1256" s="262"/>
      <c r="P1256" s="262"/>
      <c r="Q1256" s="262"/>
      <c r="R1256" s="262"/>
      <c r="S1256" s="262"/>
      <c r="T1256" s="263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T1256" s="264" t="s">
        <v>184</v>
      </c>
      <c r="AU1256" s="264" t="s">
        <v>86</v>
      </c>
      <c r="AV1256" s="15" t="s">
        <v>182</v>
      </c>
      <c r="AW1256" s="15" t="s">
        <v>32</v>
      </c>
      <c r="AX1256" s="15" t="s">
        <v>84</v>
      </c>
      <c r="AY1256" s="264" t="s">
        <v>175</v>
      </c>
    </row>
    <row r="1257" s="2" customFormat="1" ht="24.15" customHeight="1">
      <c r="A1257" s="39"/>
      <c r="B1257" s="40"/>
      <c r="C1257" s="219" t="s">
        <v>1630</v>
      </c>
      <c r="D1257" s="219" t="s">
        <v>177</v>
      </c>
      <c r="E1257" s="220" t="s">
        <v>1631</v>
      </c>
      <c r="F1257" s="221" t="s">
        <v>1632</v>
      </c>
      <c r="G1257" s="222" t="s">
        <v>1336</v>
      </c>
      <c r="H1257" s="291"/>
      <c r="I1257" s="224"/>
      <c r="J1257" s="225">
        <f>ROUND(I1257*H1257,2)</f>
        <v>0</v>
      </c>
      <c r="K1257" s="221" t="s">
        <v>181</v>
      </c>
      <c r="L1257" s="45"/>
      <c r="M1257" s="226" t="s">
        <v>1</v>
      </c>
      <c r="N1257" s="227" t="s">
        <v>41</v>
      </c>
      <c r="O1257" s="92"/>
      <c r="P1257" s="228">
        <f>O1257*H1257</f>
        <v>0</v>
      </c>
      <c r="Q1257" s="228">
        <v>0</v>
      </c>
      <c r="R1257" s="228">
        <f>Q1257*H1257</f>
        <v>0</v>
      </c>
      <c r="S1257" s="228">
        <v>0</v>
      </c>
      <c r="T1257" s="229">
        <f>S1257*H1257</f>
        <v>0</v>
      </c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R1257" s="230" t="s">
        <v>262</v>
      </c>
      <c r="AT1257" s="230" t="s">
        <v>177</v>
      </c>
      <c r="AU1257" s="230" t="s">
        <v>86</v>
      </c>
      <c r="AY1257" s="18" t="s">
        <v>175</v>
      </c>
      <c r="BE1257" s="231">
        <f>IF(N1257="základní",J1257,0)</f>
        <v>0</v>
      </c>
      <c r="BF1257" s="231">
        <f>IF(N1257="snížená",J1257,0)</f>
        <v>0</v>
      </c>
      <c r="BG1257" s="231">
        <f>IF(N1257="zákl. přenesená",J1257,0)</f>
        <v>0</v>
      </c>
      <c r="BH1257" s="231">
        <f>IF(N1257="sníž. přenesená",J1257,0)</f>
        <v>0</v>
      </c>
      <c r="BI1257" s="231">
        <f>IF(N1257="nulová",J1257,0)</f>
        <v>0</v>
      </c>
      <c r="BJ1257" s="18" t="s">
        <v>84</v>
      </c>
      <c r="BK1257" s="231">
        <f>ROUND(I1257*H1257,2)</f>
        <v>0</v>
      </c>
      <c r="BL1257" s="18" t="s">
        <v>262</v>
      </c>
      <c r="BM1257" s="230" t="s">
        <v>1633</v>
      </c>
    </row>
    <row r="1258" s="2" customFormat="1" ht="44.25" customHeight="1">
      <c r="A1258" s="39"/>
      <c r="B1258" s="40"/>
      <c r="C1258" s="219" t="s">
        <v>1634</v>
      </c>
      <c r="D1258" s="219" t="s">
        <v>177</v>
      </c>
      <c r="E1258" s="220" t="s">
        <v>1635</v>
      </c>
      <c r="F1258" s="221" t="s">
        <v>1636</v>
      </c>
      <c r="G1258" s="222" t="s">
        <v>180</v>
      </c>
      <c r="H1258" s="223">
        <v>1552.08</v>
      </c>
      <c r="I1258" s="224"/>
      <c r="J1258" s="225">
        <f>ROUND(I1258*H1258,2)</f>
        <v>0</v>
      </c>
      <c r="K1258" s="221" t="s">
        <v>1</v>
      </c>
      <c r="L1258" s="45"/>
      <c r="M1258" s="226" t="s">
        <v>1</v>
      </c>
      <c r="N1258" s="227" t="s">
        <v>41</v>
      </c>
      <c r="O1258" s="92"/>
      <c r="P1258" s="228">
        <f>O1258*H1258</f>
        <v>0</v>
      </c>
      <c r="Q1258" s="228">
        <v>0.03882</v>
      </c>
      <c r="R1258" s="228">
        <f>Q1258*H1258</f>
        <v>60.2517456</v>
      </c>
      <c r="S1258" s="228">
        <v>0</v>
      </c>
      <c r="T1258" s="229">
        <f>S1258*H1258</f>
        <v>0</v>
      </c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R1258" s="230" t="s">
        <v>262</v>
      </c>
      <c r="AT1258" s="230" t="s">
        <v>177</v>
      </c>
      <c r="AU1258" s="230" t="s">
        <v>86</v>
      </c>
      <c r="AY1258" s="18" t="s">
        <v>175</v>
      </c>
      <c r="BE1258" s="231">
        <f>IF(N1258="základní",J1258,0)</f>
        <v>0</v>
      </c>
      <c r="BF1258" s="231">
        <f>IF(N1258="snížená",J1258,0)</f>
        <v>0</v>
      </c>
      <c r="BG1258" s="231">
        <f>IF(N1258="zákl. přenesená",J1258,0)</f>
        <v>0</v>
      </c>
      <c r="BH1258" s="231">
        <f>IF(N1258="sníž. přenesená",J1258,0)</f>
        <v>0</v>
      </c>
      <c r="BI1258" s="231">
        <f>IF(N1258="nulová",J1258,0)</f>
        <v>0</v>
      </c>
      <c r="BJ1258" s="18" t="s">
        <v>84</v>
      </c>
      <c r="BK1258" s="231">
        <f>ROUND(I1258*H1258,2)</f>
        <v>0</v>
      </c>
      <c r="BL1258" s="18" t="s">
        <v>262</v>
      </c>
      <c r="BM1258" s="230" t="s">
        <v>1637</v>
      </c>
    </row>
    <row r="1259" s="2" customFormat="1">
      <c r="A1259" s="39"/>
      <c r="B1259" s="40"/>
      <c r="C1259" s="41"/>
      <c r="D1259" s="234" t="s">
        <v>266</v>
      </c>
      <c r="E1259" s="41"/>
      <c r="F1259" s="275" t="s">
        <v>1585</v>
      </c>
      <c r="G1259" s="41"/>
      <c r="H1259" s="41"/>
      <c r="I1259" s="276"/>
      <c r="J1259" s="41"/>
      <c r="K1259" s="41"/>
      <c r="L1259" s="45"/>
      <c r="M1259" s="277"/>
      <c r="N1259" s="278"/>
      <c r="O1259" s="92"/>
      <c r="P1259" s="92"/>
      <c r="Q1259" s="92"/>
      <c r="R1259" s="92"/>
      <c r="S1259" s="92"/>
      <c r="T1259" s="93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T1259" s="18" t="s">
        <v>266</v>
      </c>
      <c r="AU1259" s="18" t="s">
        <v>86</v>
      </c>
    </row>
    <row r="1260" s="14" customFormat="1">
      <c r="A1260" s="14"/>
      <c r="B1260" s="244"/>
      <c r="C1260" s="245"/>
      <c r="D1260" s="234" t="s">
        <v>184</v>
      </c>
      <c r="E1260" s="246" t="s">
        <v>1</v>
      </c>
      <c r="F1260" s="247" t="s">
        <v>1361</v>
      </c>
      <c r="G1260" s="245"/>
      <c r="H1260" s="246" t="s">
        <v>1</v>
      </c>
      <c r="I1260" s="248"/>
      <c r="J1260" s="245"/>
      <c r="K1260" s="245"/>
      <c r="L1260" s="249"/>
      <c r="M1260" s="250"/>
      <c r="N1260" s="251"/>
      <c r="O1260" s="251"/>
      <c r="P1260" s="251"/>
      <c r="Q1260" s="251"/>
      <c r="R1260" s="251"/>
      <c r="S1260" s="251"/>
      <c r="T1260" s="252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3" t="s">
        <v>184</v>
      </c>
      <c r="AU1260" s="253" t="s">
        <v>86</v>
      </c>
      <c r="AV1260" s="14" t="s">
        <v>84</v>
      </c>
      <c r="AW1260" s="14" t="s">
        <v>32</v>
      </c>
      <c r="AX1260" s="14" t="s">
        <v>76</v>
      </c>
      <c r="AY1260" s="253" t="s">
        <v>175</v>
      </c>
    </row>
    <row r="1261" s="13" customFormat="1">
      <c r="A1261" s="13"/>
      <c r="B1261" s="232"/>
      <c r="C1261" s="233"/>
      <c r="D1261" s="234" t="s">
        <v>184</v>
      </c>
      <c r="E1261" s="235" t="s">
        <v>1</v>
      </c>
      <c r="F1261" s="236" t="s">
        <v>1362</v>
      </c>
      <c r="G1261" s="233"/>
      <c r="H1261" s="237">
        <v>102.29</v>
      </c>
      <c r="I1261" s="238"/>
      <c r="J1261" s="233"/>
      <c r="K1261" s="233"/>
      <c r="L1261" s="239"/>
      <c r="M1261" s="240"/>
      <c r="N1261" s="241"/>
      <c r="O1261" s="241"/>
      <c r="P1261" s="241"/>
      <c r="Q1261" s="241"/>
      <c r="R1261" s="241"/>
      <c r="S1261" s="241"/>
      <c r="T1261" s="242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3" t="s">
        <v>184</v>
      </c>
      <c r="AU1261" s="243" t="s">
        <v>86</v>
      </c>
      <c r="AV1261" s="13" t="s">
        <v>86</v>
      </c>
      <c r="AW1261" s="13" t="s">
        <v>32</v>
      </c>
      <c r="AX1261" s="13" t="s">
        <v>76</v>
      </c>
      <c r="AY1261" s="243" t="s">
        <v>175</v>
      </c>
    </row>
    <row r="1262" s="13" customFormat="1">
      <c r="A1262" s="13"/>
      <c r="B1262" s="232"/>
      <c r="C1262" s="233"/>
      <c r="D1262" s="234" t="s">
        <v>184</v>
      </c>
      <c r="E1262" s="235" t="s">
        <v>1</v>
      </c>
      <c r="F1262" s="236" t="s">
        <v>1586</v>
      </c>
      <c r="G1262" s="233"/>
      <c r="H1262" s="237">
        <v>66.03</v>
      </c>
      <c r="I1262" s="238"/>
      <c r="J1262" s="233"/>
      <c r="K1262" s="233"/>
      <c r="L1262" s="239"/>
      <c r="M1262" s="240"/>
      <c r="N1262" s="241"/>
      <c r="O1262" s="241"/>
      <c r="P1262" s="241"/>
      <c r="Q1262" s="241"/>
      <c r="R1262" s="241"/>
      <c r="S1262" s="241"/>
      <c r="T1262" s="242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3" t="s">
        <v>184</v>
      </c>
      <c r="AU1262" s="243" t="s">
        <v>86</v>
      </c>
      <c r="AV1262" s="13" t="s">
        <v>86</v>
      </c>
      <c r="AW1262" s="13" t="s">
        <v>32</v>
      </c>
      <c r="AX1262" s="13" t="s">
        <v>76</v>
      </c>
      <c r="AY1262" s="243" t="s">
        <v>175</v>
      </c>
    </row>
    <row r="1263" s="13" customFormat="1">
      <c r="A1263" s="13"/>
      <c r="B1263" s="232"/>
      <c r="C1263" s="233"/>
      <c r="D1263" s="234" t="s">
        <v>184</v>
      </c>
      <c r="E1263" s="235" t="s">
        <v>1</v>
      </c>
      <c r="F1263" s="236" t="s">
        <v>1363</v>
      </c>
      <c r="G1263" s="233"/>
      <c r="H1263" s="237">
        <v>81.05</v>
      </c>
      <c r="I1263" s="238"/>
      <c r="J1263" s="233"/>
      <c r="K1263" s="233"/>
      <c r="L1263" s="239"/>
      <c r="M1263" s="240"/>
      <c r="N1263" s="241"/>
      <c r="O1263" s="241"/>
      <c r="P1263" s="241"/>
      <c r="Q1263" s="241"/>
      <c r="R1263" s="241"/>
      <c r="S1263" s="241"/>
      <c r="T1263" s="24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43" t="s">
        <v>184</v>
      </c>
      <c r="AU1263" s="243" t="s">
        <v>86</v>
      </c>
      <c r="AV1263" s="13" t="s">
        <v>86</v>
      </c>
      <c r="AW1263" s="13" t="s">
        <v>32</v>
      </c>
      <c r="AX1263" s="13" t="s">
        <v>76</v>
      </c>
      <c r="AY1263" s="243" t="s">
        <v>175</v>
      </c>
    </row>
    <row r="1264" s="16" customFormat="1">
      <c r="A1264" s="16"/>
      <c r="B1264" s="279"/>
      <c r="C1264" s="280"/>
      <c r="D1264" s="234" t="s">
        <v>184</v>
      </c>
      <c r="E1264" s="281" t="s">
        <v>1</v>
      </c>
      <c r="F1264" s="282" t="s">
        <v>356</v>
      </c>
      <c r="G1264" s="280"/>
      <c r="H1264" s="283">
        <v>249.37</v>
      </c>
      <c r="I1264" s="284"/>
      <c r="J1264" s="280"/>
      <c r="K1264" s="280"/>
      <c r="L1264" s="285"/>
      <c r="M1264" s="286"/>
      <c r="N1264" s="287"/>
      <c r="O1264" s="287"/>
      <c r="P1264" s="287"/>
      <c r="Q1264" s="287"/>
      <c r="R1264" s="287"/>
      <c r="S1264" s="287"/>
      <c r="T1264" s="288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T1264" s="289" t="s">
        <v>184</v>
      </c>
      <c r="AU1264" s="289" t="s">
        <v>86</v>
      </c>
      <c r="AV1264" s="16" t="s">
        <v>189</v>
      </c>
      <c r="AW1264" s="16" t="s">
        <v>32</v>
      </c>
      <c r="AX1264" s="16" t="s">
        <v>76</v>
      </c>
      <c r="AY1264" s="289" t="s">
        <v>175</v>
      </c>
    </row>
    <row r="1265" s="13" customFormat="1">
      <c r="A1265" s="13"/>
      <c r="B1265" s="232"/>
      <c r="C1265" s="233"/>
      <c r="D1265" s="234" t="s">
        <v>184</v>
      </c>
      <c r="E1265" s="235" t="s">
        <v>1</v>
      </c>
      <c r="F1265" s="236" t="s">
        <v>801</v>
      </c>
      <c r="G1265" s="233"/>
      <c r="H1265" s="237">
        <v>135.80000000000002</v>
      </c>
      <c r="I1265" s="238"/>
      <c r="J1265" s="233"/>
      <c r="K1265" s="233"/>
      <c r="L1265" s="239"/>
      <c r="M1265" s="240"/>
      <c r="N1265" s="241"/>
      <c r="O1265" s="241"/>
      <c r="P1265" s="241"/>
      <c r="Q1265" s="241"/>
      <c r="R1265" s="241"/>
      <c r="S1265" s="241"/>
      <c r="T1265" s="242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43" t="s">
        <v>184</v>
      </c>
      <c r="AU1265" s="243" t="s">
        <v>86</v>
      </c>
      <c r="AV1265" s="13" t="s">
        <v>86</v>
      </c>
      <c r="AW1265" s="13" t="s">
        <v>32</v>
      </c>
      <c r="AX1265" s="13" t="s">
        <v>76</v>
      </c>
      <c r="AY1265" s="243" t="s">
        <v>175</v>
      </c>
    </row>
    <row r="1266" s="13" customFormat="1">
      <c r="A1266" s="13"/>
      <c r="B1266" s="232"/>
      <c r="C1266" s="233"/>
      <c r="D1266" s="234" t="s">
        <v>184</v>
      </c>
      <c r="E1266" s="235" t="s">
        <v>1</v>
      </c>
      <c r="F1266" s="236" t="s">
        <v>802</v>
      </c>
      <c r="G1266" s="233"/>
      <c r="H1266" s="237">
        <v>103.97</v>
      </c>
      <c r="I1266" s="238"/>
      <c r="J1266" s="233"/>
      <c r="K1266" s="233"/>
      <c r="L1266" s="239"/>
      <c r="M1266" s="240"/>
      <c r="N1266" s="241"/>
      <c r="O1266" s="241"/>
      <c r="P1266" s="241"/>
      <c r="Q1266" s="241"/>
      <c r="R1266" s="241"/>
      <c r="S1266" s="241"/>
      <c r="T1266" s="242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3" t="s">
        <v>184</v>
      </c>
      <c r="AU1266" s="243" t="s">
        <v>86</v>
      </c>
      <c r="AV1266" s="13" t="s">
        <v>86</v>
      </c>
      <c r="AW1266" s="13" t="s">
        <v>32</v>
      </c>
      <c r="AX1266" s="13" t="s">
        <v>76</v>
      </c>
      <c r="AY1266" s="243" t="s">
        <v>175</v>
      </c>
    </row>
    <row r="1267" s="13" customFormat="1">
      <c r="A1267" s="13"/>
      <c r="B1267" s="232"/>
      <c r="C1267" s="233"/>
      <c r="D1267" s="234" t="s">
        <v>184</v>
      </c>
      <c r="E1267" s="235" t="s">
        <v>1</v>
      </c>
      <c r="F1267" s="236" t="s">
        <v>1587</v>
      </c>
      <c r="G1267" s="233"/>
      <c r="H1267" s="237">
        <v>64.89</v>
      </c>
      <c r="I1267" s="238"/>
      <c r="J1267" s="233"/>
      <c r="K1267" s="233"/>
      <c r="L1267" s="239"/>
      <c r="M1267" s="240"/>
      <c r="N1267" s="241"/>
      <c r="O1267" s="241"/>
      <c r="P1267" s="241"/>
      <c r="Q1267" s="241"/>
      <c r="R1267" s="241"/>
      <c r="S1267" s="241"/>
      <c r="T1267" s="242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3" t="s">
        <v>184</v>
      </c>
      <c r="AU1267" s="243" t="s">
        <v>86</v>
      </c>
      <c r="AV1267" s="13" t="s">
        <v>86</v>
      </c>
      <c r="AW1267" s="13" t="s">
        <v>32</v>
      </c>
      <c r="AX1267" s="13" t="s">
        <v>76</v>
      </c>
      <c r="AY1267" s="243" t="s">
        <v>175</v>
      </c>
    </row>
    <row r="1268" s="13" customFormat="1">
      <c r="A1268" s="13"/>
      <c r="B1268" s="232"/>
      <c r="C1268" s="233"/>
      <c r="D1268" s="234" t="s">
        <v>184</v>
      </c>
      <c r="E1268" s="235" t="s">
        <v>1</v>
      </c>
      <c r="F1268" s="236" t="s">
        <v>1588</v>
      </c>
      <c r="G1268" s="233"/>
      <c r="H1268" s="237">
        <v>6.13</v>
      </c>
      <c r="I1268" s="238"/>
      <c r="J1268" s="233"/>
      <c r="K1268" s="233"/>
      <c r="L1268" s="239"/>
      <c r="M1268" s="240"/>
      <c r="N1268" s="241"/>
      <c r="O1268" s="241"/>
      <c r="P1268" s="241"/>
      <c r="Q1268" s="241"/>
      <c r="R1268" s="241"/>
      <c r="S1268" s="241"/>
      <c r="T1268" s="242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43" t="s">
        <v>184</v>
      </c>
      <c r="AU1268" s="243" t="s">
        <v>86</v>
      </c>
      <c r="AV1268" s="13" t="s">
        <v>86</v>
      </c>
      <c r="AW1268" s="13" t="s">
        <v>32</v>
      </c>
      <c r="AX1268" s="13" t="s">
        <v>76</v>
      </c>
      <c r="AY1268" s="243" t="s">
        <v>175</v>
      </c>
    </row>
    <row r="1269" s="13" customFormat="1">
      <c r="A1269" s="13"/>
      <c r="B1269" s="232"/>
      <c r="C1269" s="233"/>
      <c r="D1269" s="234" t="s">
        <v>184</v>
      </c>
      <c r="E1269" s="235" t="s">
        <v>1</v>
      </c>
      <c r="F1269" s="236" t="s">
        <v>1638</v>
      </c>
      <c r="G1269" s="233"/>
      <c r="H1269" s="237">
        <v>24.02</v>
      </c>
      <c r="I1269" s="238"/>
      <c r="J1269" s="233"/>
      <c r="K1269" s="233"/>
      <c r="L1269" s="239"/>
      <c r="M1269" s="240"/>
      <c r="N1269" s="241"/>
      <c r="O1269" s="241"/>
      <c r="P1269" s="241"/>
      <c r="Q1269" s="241"/>
      <c r="R1269" s="241"/>
      <c r="S1269" s="241"/>
      <c r="T1269" s="242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3" t="s">
        <v>184</v>
      </c>
      <c r="AU1269" s="243" t="s">
        <v>86</v>
      </c>
      <c r="AV1269" s="13" t="s">
        <v>86</v>
      </c>
      <c r="AW1269" s="13" t="s">
        <v>32</v>
      </c>
      <c r="AX1269" s="13" t="s">
        <v>76</v>
      </c>
      <c r="AY1269" s="243" t="s">
        <v>175</v>
      </c>
    </row>
    <row r="1270" s="16" customFormat="1">
      <c r="A1270" s="16"/>
      <c r="B1270" s="279"/>
      <c r="C1270" s="280"/>
      <c r="D1270" s="234" t="s">
        <v>184</v>
      </c>
      <c r="E1270" s="281" t="s">
        <v>1</v>
      </c>
      <c r="F1270" s="282" t="s">
        <v>356</v>
      </c>
      <c r="G1270" s="280"/>
      <c r="H1270" s="283">
        <v>334.81</v>
      </c>
      <c r="I1270" s="284"/>
      <c r="J1270" s="280"/>
      <c r="K1270" s="280"/>
      <c r="L1270" s="285"/>
      <c r="M1270" s="286"/>
      <c r="N1270" s="287"/>
      <c r="O1270" s="287"/>
      <c r="P1270" s="287"/>
      <c r="Q1270" s="287"/>
      <c r="R1270" s="287"/>
      <c r="S1270" s="287"/>
      <c r="T1270" s="288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T1270" s="289" t="s">
        <v>184</v>
      </c>
      <c r="AU1270" s="289" t="s">
        <v>86</v>
      </c>
      <c r="AV1270" s="16" t="s">
        <v>189</v>
      </c>
      <c r="AW1270" s="16" t="s">
        <v>32</v>
      </c>
      <c r="AX1270" s="16" t="s">
        <v>76</v>
      </c>
      <c r="AY1270" s="289" t="s">
        <v>175</v>
      </c>
    </row>
    <row r="1271" s="14" customFormat="1">
      <c r="A1271" s="14"/>
      <c r="B1271" s="244"/>
      <c r="C1271" s="245"/>
      <c r="D1271" s="234" t="s">
        <v>184</v>
      </c>
      <c r="E1271" s="246" t="s">
        <v>1</v>
      </c>
      <c r="F1271" s="247" t="s">
        <v>1589</v>
      </c>
      <c r="G1271" s="245"/>
      <c r="H1271" s="246" t="s">
        <v>1</v>
      </c>
      <c r="I1271" s="248"/>
      <c r="J1271" s="245"/>
      <c r="K1271" s="245"/>
      <c r="L1271" s="249"/>
      <c r="M1271" s="250"/>
      <c r="N1271" s="251"/>
      <c r="O1271" s="251"/>
      <c r="P1271" s="251"/>
      <c r="Q1271" s="251"/>
      <c r="R1271" s="251"/>
      <c r="S1271" s="251"/>
      <c r="T1271" s="252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3" t="s">
        <v>184</v>
      </c>
      <c r="AU1271" s="253" t="s">
        <v>86</v>
      </c>
      <c r="AV1271" s="14" t="s">
        <v>84</v>
      </c>
      <c r="AW1271" s="14" t="s">
        <v>32</v>
      </c>
      <c r="AX1271" s="14" t="s">
        <v>76</v>
      </c>
      <c r="AY1271" s="253" t="s">
        <v>175</v>
      </c>
    </row>
    <row r="1272" s="13" customFormat="1">
      <c r="A1272" s="13"/>
      <c r="B1272" s="232"/>
      <c r="C1272" s="233"/>
      <c r="D1272" s="234" t="s">
        <v>184</v>
      </c>
      <c r="E1272" s="235" t="s">
        <v>1</v>
      </c>
      <c r="F1272" s="236" t="s">
        <v>804</v>
      </c>
      <c r="G1272" s="233"/>
      <c r="H1272" s="237">
        <v>134.99000000000002</v>
      </c>
      <c r="I1272" s="238"/>
      <c r="J1272" s="233"/>
      <c r="K1272" s="233"/>
      <c r="L1272" s="239"/>
      <c r="M1272" s="240"/>
      <c r="N1272" s="241"/>
      <c r="O1272" s="241"/>
      <c r="P1272" s="241"/>
      <c r="Q1272" s="241"/>
      <c r="R1272" s="241"/>
      <c r="S1272" s="241"/>
      <c r="T1272" s="242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3" t="s">
        <v>184</v>
      </c>
      <c r="AU1272" s="243" t="s">
        <v>86</v>
      </c>
      <c r="AV1272" s="13" t="s">
        <v>86</v>
      </c>
      <c r="AW1272" s="13" t="s">
        <v>32</v>
      </c>
      <c r="AX1272" s="13" t="s">
        <v>76</v>
      </c>
      <c r="AY1272" s="243" t="s">
        <v>175</v>
      </c>
    </row>
    <row r="1273" s="13" customFormat="1">
      <c r="A1273" s="13"/>
      <c r="B1273" s="232"/>
      <c r="C1273" s="233"/>
      <c r="D1273" s="234" t="s">
        <v>184</v>
      </c>
      <c r="E1273" s="235" t="s">
        <v>1</v>
      </c>
      <c r="F1273" s="236" t="s">
        <v>805</v>
      </c>
      <c r="G1273" s="233"/>
      <c r="H1273" s="237">
        <v>104.85</v>
      </c>
      <c r="I1273" s="238"/>
      <c r="J1273" s="233"/>
      <c r="K1273" s="233"/>
      <c r="L1273" s="239"/>
      <c r="M1273" s="240"/>
      <c r="N1273" s="241"/>
      <c r="O1273" s="241"/>
      <c r="P1273" s="241"/>
      <c r="Q1273" s="241"/>
      <c r="R1273" s="241"/>
      <c r="S1273" s="241"/>
      <c r="T1273" s="242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43" t="s">
        <v>184</v>
      </c>
      <c r="AU1273" s="243" t="s">
        <v>86</v>
      </c>
      <c r="AV1273" s="13" t="s">
        <v>86</v>
      </c>
      <c r="AW1273" s="13" t="s">
        <v>32</v>
      </c>
      <c r="AX1273" s="13" t="s">
        <v>76</v>
      </c>
      <c r="AY1273" s="243" t="s">
        <v>175</v>
      </c>
    </row>
    <row r="1274" s="13" customFormat="1">
      <c r="A1274" s="13"/>
      <c r="B1274" s="232"/>
      <c r="C1274" s="233"/>
      <c r="D1274" s="234" t="s">
        <v>184</v>
      </c>
      <c r="E1274" s="235" t="s">
        <v>1</v>
      </c>
      <c r="F1274" s="236" t="s">
        <v>1590</v>
      </c>
      <c r="G1274" s="233"/>
      <c r="H1274" s="237">
        <v>65.599999999999992</v>
      </c>
      <c r="I1274" s="238"/>
      <c r="J1274" s="233"/>
      <c r="K1274" s="233"/>
      <c r="L1274" s="239"/>
      <c r="M1274" s="240"/>
      <c r="N1274" s="241"/>
      <c r="O1274" s="241"/>
      <c r="P1274" s="241"/>
      <c r="Q1274" s="241"/>
      <c r="R1274" s="241"/>
      <c r="S1274" s="241"/>
      <c r="T1274" s="242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43" t="s">
        <v>184</v>
      </c>
      <c r="AU1274" s="243" t="s">
        <v>86</v>
      </c>
      <c r="AV1274" s="13" t="s">
        <v>86</v>
      </c>
      <c r="AW1274" s="13" t="s">
        <v>32</v>
      </c>
      <c r="AX1274" s="13" t="s">
        <v>76</v>
      </c>
      <c r="AY1274" s="243" t="s">
        <v>175</v>
      </c>
    </row>
    <row r="1275" s="13" customFormat="1">
      <c r="A1275" s="13"/>
      <c r="B1275" s="232"/>
      <c r="C1275" s="233"/>
      <c r="D1275" s="234" t="s">
        <v>184</v>
      </c>
      <c r="E1275" s="235" t="s">
        <v>1</v>
      </c>
      <c r="F1275" s="236" t="s">
        <v>1639</v>
      </c>
      <c r="G1275" s="233"/>
      <c r="H1275" s="237">
        <v>6.97</v>
      </c>
      <c r="I1275" s="238"/>
      <c r="J1275" s="233"/>
      <c r="K1275" s="233"/>
      <c r="L1275" s="239"/>
      <c r="M1275" s="240"/>
      <c r="N1275" s="241"/>
      <c r="O1275" s="241"/>
      <c r="P1275" s="241"/>
      <c r="Q1275" s="241"/>
      <c r="R1275" s="241"/>
      <c r="S1275" s="241"/>
      <c r="T1275" s="242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43" t="s">
        <v>184</v>
      </c>
      <c r="AU1275" s="243" t="s">
        <v>86</v>
      </c>
      <c r="AV1275" s="13" t="s">
        <v>86</v>
      </c>
      <c r="AW1275" s="13" t="s">
        <v>32</v>
      </c>
      <c r="AX1275" s="13" t="s">
        <v>76</v>
      </c>
      <c r="AY1275" s="243" t="s">
        <v>175</v>
      </c>
    </row>
    <row r="1276" s="13" customFormat="1">
      <c r="A1276" s="13"/>
      <c r="B1276" s="232"/>
      <c r="C1276" s="233"/>
      <c r="D1276" s="234" t="s">
        <v>184</v>
      </c>
      <c r="E1276" s="235" t="s">
        <v>1</v>
      </c>
      <c r="F1276" s="236" t="s">
        <v>1640</v>
      </c>
      <c r="G1276" s="233"/>
      <c r="H1276" s="237">
        <v>23.2</v>
      </c>
      <c r="I1276" s="238"/>
      <c r="J1276" s="233"/>
      <c r="K1276" s="233"/>
      <c r="L1276" s="239"/>
      <c r="M1276" s="240"/>
      <c r="N1276" s="241"/>
      <c r="O1276" s="241"/>
      <c r="P1276" s="241"/>
      <c r="Q1276" s="241"/>
      <c r="R1276" s="241"/>
      <c r="S1276" s="241"/>
      <c r="T1276" s="242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3" t="s">
        <v>184</v>
      </c>
      <c r="AU1276" s="243" t="s">
        <v>86</v>
      </c>
      <c r="AV1276" s="13" t="s">
        <v>86</v>
      </c>
      <c r="AW1276" s="13" t="s">
        <v>32</v>
      </c>
      <c r="AX1276" s="13" t="s">
        <v>76</v>
      </c>
      <c r="AY1276" s="243" t="s">
        <v>175</v>
      </c>
    </row>
    <row r="1277" s="16" customFormat="1">
      <c r="A1277" s="16"/>
      <c r="B1277" s="279"/>
      <c r="C1277" s="280"/>
      <c r="D1277" s="234" t="s">
        <v>184</v>
      </c>
      <c r="E1277" s="281" t="s">
        <v>1</v>
      </c>
      <c r="F1277" s="282" t="s">
        <v>356</v>
      </c>
      <c r="G1277" s="280"/>
      <c r="H1277" s="283">
        <v>335.61</v>
      </c>
      <c r="I1277" s="284"/>
      <c r="J1277" s="280"/>
      <c r="K1277" s="280"/>
      <c r="L1277" s="285"/>
      <c r="M1277" s="286"/>
      <c r="N1277" s="287"/>
      <c r="O1277" s="287"/>
      <c r="P1277" s="287"/>
      <c r="Q1277" s="287"/>
      <c r="R1277" s="287"/>
      <c r="S1277" s="287"/>
      <c r="T1277" s="288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T1277" s="289" t="s">
        <v>184</v>
      </c>
      <c r="AU1277" s="289" t="s">
        <v>86</v>
      </c>
      <c r="AV1277" s="16" t="s">
        <v>189</v>
      </c>
      <c r="AW1277" s="16" t="s">
        <v>32</v>
      </c>
      <c r="AX1277" s="16" t="s">
        <v>76</v>
      </c>
      <c r="AY1277" s="289" t="s">
        <v>175</v>
      </c>
    </row>
    <row r="1278" s="14" customFormat="1">
      <c r="A1278" s="14"/>
      <c r="B1278" s="244"/>
      <c r="C1278" s="245"/>
      <c r="D1278" s="234" t="s">
        <v>184</v>
      </c>
      <c r="E1278" s="246" t="s">
        <v>1</v>
      </c>
      <c r="F1278" s="247" t="s">
        <v>806</v>
      </c>
      <c r="G1278" s="245"/>
      <c r="H1278" s="246" t="s">
        <v>1</v>
      </c>
      <c r="I1278" s="248"/>
      <c r="J1278" s="245"/>
      <c r="K1278" s="245"/>
      <c r="L1278" s="249"/>
      <c r="M1278" s="250"/>
      <c r="N1278" s="251"/>
      <c r="O1278" s="251"/>
      <c r="P1278" s="251"/>
      <c r="Q1278" s="251"/>
      <c r="R1278" s="251"/>
      <c r="S1278" s="251"/>
      <c r="T1278" s="252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3" t="s">
        <v>184</v>
      </c>
      <c r="AU1278" s="253" t="s">
        <v>86</v>
      </c>
      <c r="AV1278" s="14" t="s">
        <v>84</v>
      </c>
      <c r="AW1278" s="14" t="s">
        <v>32</v>
      </c>
      <c r="AX1278" s="14" t="s">
        <v>76</v>
      </c>
      <c r="AY1278" s="253" t="s">
        <v>175</v>
      </c>
    </row>
    <row r="1279" s="13" customFormat="1">
      <c r="A1279" s="13"/>
      <c r="B1279" s="232"/>
      <c r="C1279" s="233"/>
      <c r="D1279" s="234" t="s">
        <v>184</v>
      </c>
      <c r="E1279" s="235" t="s">
        <v>1</v>
      </c>
      <c r="F1279" s="236" t="s">
        <v>807</v>
      </c>
      <c r="G1279" s="233"/>
      <c r="H1279" s="237">
        <v>135.83000000000002</v>
      </c>
      <c r="I1279" s="238"/>
      <c r="J1279" s="233"/>
      <c r="K1279" s="233"/>
      <c r="L1279" s="239"/>
      <c r="M1279" s="240"/>
      <c r="N1279" s="241"/>
      <c r="O1279" s="241"/>
      <c r="P1279" s="241"/>
      <c r="Q1279" s="241"/>
      <c r="R1279" s="241"/>
      <c r="S1279" s="241"/>
      <c r="T1279" s="24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3" t="s">
        <v>184</v>
      </c>
      <c r="AU1279" s="243" t="s">
        <v>86</v>
      </c>
      <c r="AV1279" s="13" t="s">
        <v>86</v>
      </c>
      <c r="AW1279" s="13" t="s">
        <v>32</v>
      </c>
      <c r="AX1279" s="13" t="s">
        <v>76</v>
      </c>
      <c r="AY1279" s="243" t="s">
        <v>175</v>
      </c>
    </row>
    <row r="1280" s="13" customFormat="1">
      <c r="A1280" s="13"/>
      <c r="B1280" s="232"/>
      <c r="C1280" s="233"/>
      <c r="D1280" s="234" t="s">
        <v>184</v>
      </c>
      <c r="E1280" s="235" t="s">
        <v>1</v>
      </c>
      <c r="F1280" s="236" t="s">
        <v>808</v>
      </c>
      <c r="G1280" s="233"/>
      <c r="H1280" s="237">
        <v>90.48</v>
      </c>
      <c r="I1280" s="238"/>
      <c r="J1280" s="233"/>
      <c r="K1280" s="233"/>
      <c r="L1280" s="239"/>
      <c r="M1280" s="240"/>
      <c r="N1280" s="241"/>
      <c r="O1280" s="241"/>
      <c r="P1280" s="241"/>
      <c r="Q1280" s="241"/>
      <c r="R1280" s="241"/>
      <c r="S1280" s="241"/>
      <c r="T1280" s="24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43" t="s">
        <v>184</v>
      </c>
      <c r="AU1280" s="243" t="s">
        <v>86</v>
      </c>
      <c r="AV1280" s="13" t="s">
        <v>86</v>
      </c>
      <c r="AW1280" s="13" t="s">
        <v>32</v>
      </c>
      <c r="AX1280" s="13" t="s">
        <v>76</v>
      </c>
      <c r="AY1280" s="243" t="s">
        <v>175</v>
      </c>
    </row>
    <row r="1281" s="13" customFormat="1">
      <c r="A1281" s="13"/>
      <c r="B1281" s="232"/>
      <c r="C1281" s="233"/>
      <c r="D1281" s="234" t="s">
        <v>184</v>
      </c>
      <c r="E1281" s="235" t="s">
        <v>1</v>
      </c>
      <c r="F1281" s="236" t="s">
        <v>809</v>
      </c>
      <c r="G1281" s="233"/>
      <c r="H1281" s="237">
        <v>19.33</v>
      </c>
      <c r="I1281" s="238"/>
      <c r="J1281" s="233"/>
      <c r="K1281" s="233"/>
      <c r="L1281" s="239"/>
      <c r="M1281" s="240"/>
      <c r="N1281" s="241"/>
      <c r="O1281" s="241"/>
      <c r="P1281" s="241"/>
      <c r="Q1281" s="241"/>
      <c r="R1281" s="241"/>
      <c r="S1281" s="241"/>
      <c r="T1281" s="24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43" t="s">
        <v>184</v>
      </c>
      <c r="AU1281" s="243" t="s">
        <v>86</v>
      </c>
      <c r="AV1281" s="13" t="s">
        <v>86</v>
      </c>
      <c r="AW1281" s="13" t="s">
        <v>32</v>
      </c>
      <c r="AX1281" s="13" t="s">
        <v>76</v>
      </c>
      <c r="AY1281" s="243" t="s">
        <v>175</v>
      </c>
    </row>
    <row r="1282" s="13" customFormat="1">
      <c r="A1282" s="13"/>
      <c r="B1282" s="232"/>
      <c r="C1282" s="233"/>
      <c r="D1282" s="234" t="s">
        <v>184</v>
      </c>
      <c r="E1282" s="235" t="s">
        <v>1</v>
      </c>
      <c r="F1282" s="236" t="s">
        <v>1591</v>
      </c>
      <c r="G1282" s="233"/>
      <c r="H1282" s="237">
        <v>73.39</v>
      </c>
      <c r="I1282" s="238"/>
      <c r="J1282" s="233"/>
      <c r="K1282" s="233"/>
      <c r="L1282" s="239"/>
      <c r="M1282" s="240"/>
      <c r="N1282" s="241"/>
      <c r="O1282" s="241"/>
      <c r="P1282" s="241"/>
      <c r="Q1282" s="241"/>
      <c r="R1282" s="241"/>
      <c r="S1282" s="241"/>
      <c r="T1282" s="242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43" t="s">
        <v>184</v>
      </c>
      <c r="AU1282" s="243" t="s">
        <v>86</v>
      </c>
      <c r="AV1282" s="13" t="s">
        <v>86</v>
      </c>
      <c r="AW1282" s="13" t="s">
        <v>32</v>
      </c>
      <c r="AX1282" s="13" t="s">
        <v>76</v>
      </c>
      <c r="AY1282" s="243" t="s">
        <v>175</v>
      </c>
    </row>
    <row r="1283" s="13" customFormat="1">
      <c r="A1283" s="13"/>
      <c r="B1283" s="232"/>
      <c r="C1283" s="233"/>
      <c r="D1283" s="234" t="s">
        <v>184</v>
      </c>
      <c r="E1283" s="235" t="s">
        <v>1</v>
      </c>
      <c r="F1283" s="236" t="s">
        <v>1641</v>
      </c>
      <c r="G1283" s="233"/>
      <c r="H1283" s="237">
        <v>19.4</v>
      </c>
      <c r="I1283" s="238"/>
      <c r="J1283" s="233"/>
      <c r="K1283" s="233"/>
      <c r="L1283" s="239"/>
      <c r="M1283" s="240"/>
      <c r="N1283" s="241"/>
      <c r="O1283" s="241"/>
      <c r="P1283" s="241"/>
      <c r="Q1283" s="241"/>
      <c r="R1283" s="241"/>
      <c r="S1283" s="241"/>
      <c r="T1283" s="242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43" t="s">
        <v>184</v>
      </c>
      <c r="AU1283" s="243" t="s">
        <v>86</v>
      </c>
      <c r="AV1283" s="13" t="s">
        <v>86</v>
      </c>
      <c r="AW1283" s="13" t="s">
        <v>32</v>
      </c>
      <c r="AX1283" s="13" t="s">
        <v>76</v>
      </c>
      <c r="AY1283" s="243" t="s">
        <v>175</v>
      </c>
    </row>
    <row r="1284" s="16" customFormat="1">
      <c r="A1284" s="16"/>
      <c r="B1284" s="279"/>
      <c r="C1284" s="280"/>
      <c r="D1284" s="234" t="s">
        <v>184</v>
      </c>
      <c r="E1284" s="281" t="s">
        <v>1</v>
      </c>
      <c r="F1284" s="282" t="s">
        <v>356</v>
      </c>
      <c r="G1284" s="280"/>
      <c r="H1284" s="283">
        <v>338.42999999999996</v>
      </c>
      <c r="I1284" s="284"/>
      <c r="J1284" s="280"/>
      <c r="K1284" s="280"/>
      <c r="L1284" s="285"/>
      <c r="M1284" s="286"/>
      <c r="N1284" s="287"/>
      <c r="O1284" s="287"/>
      <c r="P1284" s="287"/>
      <c r="Q1284" s="287"/>
      <c r="R1284" s="287"/>
      <c r="S1284" s="287"/>
      <c r="T1284" s="288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T1284" s="289" t="s">
        <v>184</v>
      </c>
      <c r="AU1284" s="289" t="s">
        <v>86</v>
      </c>
      <c r="AV1284" s="16" t="s">
        <v>189</v>
      </c>
      <c r="AW1284" s="16" t="s">
        <v>32</v>
      </c>
      <c r="AX1284" s="16" t="s">
        <v>76</v>
      </c>
      <c r="AY1284" s="289" t="s">
        <v>175</v>
      </c>
    </row>
    <row r="1285" s="14" customFormat="1">
      <c r="A1285" s="14"/>
      <c r="B1285" s="244"/>
      <c r="C1285" s="245"/>
      <c r="D1285" s="234" t="s">
        <v>184</v>
      </c>
      <c r="E1285" s="246" t="s">
        <v>1</v>
      </c>
      <c r="F1285" s="247" t="s">
        <v>1592</v>
      </c>
      <c r="G1285" s="245"/>
      <c r="H1285" s="246" t="s">
        <v>1</v>
      </c>
      <c r="I1285" s="248"/>
      <c r="J1285" s="245"/>
      <c r="K1285" s="245"/>
      <c r="L1285" s="249"/>
      <c r="M1285" s="250"/>
      <c r="N1285" s="251"/>
      <c r="O1285" s="251"/>
      <c r="P1285" s="251"/>
      <c r="Q1285" s="251"/>
      <c r="R1285" s="251"/>
      <c r="S1285" s="251"/>
      <c r="T1285" s="252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3" t="s">
        <v>184</v>
      </c>
      <c r="AU1285" s="253" t="s">
        <v>86</v>
      </c>
      <c r="AV1285" s="14" t="s">
        <v>84</v>
      </c>
      <c r="AW1285" s="14" t="s">
        <v>32</v>
      </c>
      <c r="AX1285" s="14" t="s">
        <v>76</v>
      </c>
      <c r="AY1285" s="253" t="s">
        <v>175</v>
      </c>
    </row>
    <row r="1286" s="13" customFormat="1">
      <c r="A1286" s="13"/>
      <c r="B1286" s="232"/>
      <c r="C1286" s="233"/>
      <c r="D1286" s="234" t="s">
        <v>184</v>
      </c>
      <c r="E1286" s="235" t="s">
        <v>1</v>
      </c>
      <c r="F1286" s="236" t="s">
        <v>1593</v>
      </c>
      <c r="G1286" s="233"/>
      <c r="H1286" s="237">
        <v>34.689999999999996</v>
      </c>
      <c r="I1286" s="238"/>
      <c r="J1286" s="233"/>
      <c r="K1286" s="233"/>
      <c r="L1286" s="239"/>
      <c r="M1286" s="240"/>
      <c r="N1286" s="241"/>
      <c r="O1286" s="241"/>
      <c r="P1286" s="241"/>
      <c r="Q1286" s="241"/>
      <c r="R1286" s="241"/>
      <c r="S1286" s="241"/>
      <c r="T1286" s="24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3" t="s">
        <v>184</v>
      </c>
      <c r="AU1286" s="243" t="s">
        <v>86</v>
      </c>
      <c r="AV1286" s="13" t="s">
        <v>86</v>
      </c>
      <c r="AW1286" s="13" t="s">
        <v>32</v>
      </c>
      <c r="AX1286" s="13" t="s">
        <v>76</v>
      </c>
      <c r="AY1286" s="243" t="s">
        <v>175</v>
      </c>
    </row>
    <row r="1287" s="13" customFormat="1">
      <c r="A1287" s="13"/>
      <c r="B1287" s="232"/>
      <c r="C1287" s="233"/>
      <c r="D1287" s="234" t="s">
        <v>184</v>
      </c>
      <c r="E1287" s="235" t="s">
        <v>1</v>
      </c>
      <c r="F1287" s="236" t="s">
        <v>1642</v>
      </c>
      <c r="G1287" s="233"/>
      <c r="H1287" s="237">
        <v>208.79</v>
      </c>
      <c r="I1287" s="238"/>
      <c r="J1287" s="233"/>
      <c r="K1287" s="233"/>
      <c r="L1287" s="239"/>
      <c r="M1287" s="240"/>
      <c r="N1287" s="241"/>
      <c r="O1287" s="241"/>
      <c r="P1287" s="241"/>
      <c r="Q1287" s="241"/>
      <c r="R1287" s="241"/>
      <c r="S1287" s="241"/>
      <c r="T1287" s="24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43" t="s">
        <v>184</v>
      </c>
      <c r="AU1287" s="243" t="s">
        <v>86</v>
      </c>
      <c r="AV1287" s="13" t="s">
        <v>86</v>
      </c>
      <c r="AW1287" s="13" t="s">
        <v>32</v>
      </c>
      <c r="AX1287" s="13" t="s">
        <v>76</v>
      </c>
      <c r="AY1287" s="243" t="s">
        <v>175</v>
      </c>
    </row>
    <row r="1288" s="13" customFormat="1">
      <c r="A1288" s="13"/>
      <c r="B1288" s="232"/>
      <c r="C1288" s="233"/>
      <c r="D1288" s="234" t="s">
        <v>184</v>
      </c>
      <c r="E1288" s="235" t="s">
        <v>1</v>
      </c>
      <c r="F1288" s="236" t="s">
        <v>1594</v>
      </c>
      <c r="G1288" s="233"/>
      <c r="H1288" s="237">
        <v>26.2</v>
      </c>
      <c r="I1288" s="238"/>
      <c r="J1288" s="233"/>
      <c r="K1288" s="233"/>
      <c r="L1288" s="239"/>
      <c r="M1288" s="240"/>
      <c r="N1288" s="241"/>
      <c r="O1288" s="241"/>
      <c r="P1288" s="241"/>
      <c r="Q1288" s="241"/>
      <c r="R1288" s="241"/>
      <c r="S1288" s="241"/>
      <c r="T1288" s="24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3" t="s">
        <v>184</v>
      </c>
      <c r="AU1288" s="243" t="s">
        <v>86</v>
      </c>
      <c r="AV1288" s="13" t="s">
        <v>86</v>
      </c>
      <c r="AW1288" s="13" t="s">
        <v>32</v>
      </c>
      <c r="AX1288" s="13" t="s">
        <v>76</v>
      </c>
      <c r="AY1288" s="243" t="s">
        <v>175</v>
      </c>
    </row>
    <row r="1289" s="13" customFormat="1">
      <c r="A1289" s="13"/>
      <c r="B1289" s="232"/>
      <c r="C1289" s="233"/>
      <c r="D1289" s="234" t="s">
        <v>184</v>
      </c>
      <c r="E1289" s="235" t="s">
        <v>1</v>
      </c>
      <c r="F1289" s="236" t="s">
        <v>1595</v>
      </c>
      <c r="G1289" s="233"/>
      <c r="H1289" s="237">
        <v>24.18</v>
      </c>
      <c r="I1289" s="238"/>
      <c r="J1289" s="233"/>
      <c r="K1289" s="233"/>
      <c r="L1289" s="239"/>
      <c r="M1289" s="240"/>
      <c r="N1289" s="241"/>
      <c r="O1289" s="241"/>
      <c r="P1289" s="241"/>
      <c r="Q1289" s="241"/>
      <c r="R1289" s="241"/>
      <c r="S1289" s="241"/>
      <c r="T1289" s="242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43" t="s">
        <v>184</v>
      </c>
      <c r="AU1289" s="243" t="s">
        <v>86</v>
      </c>
      <c r="AV1289" s="13" t="s">
        <v>86</v>
      </c>
      <c r="AW1289" s="13" t="s">
        <v>32</v>
      </c>
      <c r="AX1289" s="13" t="s">
        <v>76</v>
      </c>
      <c r="AY1289" s="243" t="s">
        <v>175</v>
      </c>
    </row>
    <row r="1290" s="16" customFormat="1">
      <c r="A1290" s="16"/>
      <c r="B1290" s="279"/>
      <c r="C1290" s="280"/>
      <c r="D1290" s="234" t="s">
        <v>184</v>
      </c>
      <c r="E1290" s="281" t="s">
        <v>1</v>
      </c>
      <c r="F1290" s="282" t="s">
        <v>356</v>
      </c>
      <c r="G1290" s="280"/>
      <c r="H1290" s="283">
        <v>293.86</v>
      </c>
      <c r="I1290" s="284"/>
      <c r="J1290" s="280"/>
      <c r="K1290" s="280"/>
      <c r="L1290" s="285"/>
      <c r="M1290" s="286"/>
      <c r="N1290" s="287"/>
      <c r="O1290" s="287"/>
      <c r="P1290" s="287"/>
      <c r="Q1290" s="287"/>
      <c r="R1290" s="287"/>
      <c r="S1290" s="287"/>
      <c r="T1290" s="288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T1290" s="289" t="s">
        <v>184</v>
      </c>
      <c r="AU1290" s="289" t="s">
        <v>86</v>
      </c>
      <c r="AV1290" s="16" t="s">
        <v>189</v>
      </c>
      <c r="AW1290" s="16" t="s">
        <v>32</v>
      </c>
      <c r="AX1290" s="16" t="s">
        <v>76</v>
      </c>
      <c r="AY1290" s="289" t="s">
        <v>175</v>
      </c>
    </row>
    <row r="1291" s="15" customFormat="1">
      <c r="A1291" s="15"/>
      <c r="B1291" s="254"/>
      <c r="C1291" s="255"/>
      <c r="D1291" s="234" t="s">
        <v>184</v>
      </c>
      <c r="E1291" s="256" t="s">
        <v>1</v>
      </c>
      <c r="F1291" s="257" t="s">
        <v>201</v>
      </c>
      <c r="G1291" s="255"/>
      <c r="H1291" s="258">
        <v>1552.0800000000003</v>
      </c>
      <c r="I1291" s="259"/>
      <c r="J1291" s="255"/>
      <c r="K1291" s="255"/>
      <c r="L1291" s="260"/>
      <c r="M1291" s="261"/>
      <c r="N1291" s="262"/>
      <c r="O1291" s="262"/>
      <c r="P1291" s="262"/>
      <c r="Q1291" s="262"/>
      <c r="R1291" s="262"/>
      <c r="S1291" s="262"/>
      <c r="T1291" s="263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T1291" s="264" t="s">
        <v>184</v>
      </c>
      <c r="AU1291" s="264" t="s">
        <v>86</v>
      </c>
      <c r="AV1291" s="15" t="s">
        <v>182</v>
      </c>
      <c r="AW1291" s="15" t="s">
        <v>32</v>
      </c>
      <c r="AX1291" s="15" t="s">
        <v>84</v>
      </c>
      <c r="AY1291" s="264" t="s">
        <v>175</v>
      </c>
    </row>
    <row r="1292" s="2" customFormat="1" ht="21.75" customHeight="1">
      <c r="A1292" s="39"/>
      <c r="B1292" s="40"/>
      <c r="C1292" s="219" t="s">
        <v>1643</v>
      </c>
      <c r="D1292" s="219" t="s">
        <v>177</v>
      </c>
      <c r="E1292" s="220" t="s">
        <v>1644</v>
      </c>
      <c r="F1292" s="221" t="s">
        <v>1645</v>
      </c>
      <c r="G1292" s="222" t="s">
        <v>180</v>
      </c>
      <c r="H1292" s="223">
        <v>662.82000000000008</v>
      </c>
      <c r="I1292" s="224"/>
      <c r="J1292" s="225">
        <f>ROUND(I1292*H1292,2)</f>
        <v>0</v>
      </c>
      <c r="K1292" s="221" t="s">
        <v>1</v>
      </c>
      <c r="L1292" s="45"/>
      <c r="M1292" s="226" t="s">
        <v>1</v>
      </c>
      <c r="N1292" s="227" t="s">
        <v>41</v>
      </c>
      <c r="O1292" s="92"/>
      <c r="P1292" s="228">
        <f>O1292*H1292</f>
        <v>0</v>
      </c>
      <c r="Q1292" s="228">
        <v>0.03882</v>
      </c>
      <c r="R1292" s="228">
        <f>Q1292*H1292</f>
        <v>25.730672400000004</v>
      </c>
      <c r="S1292" s="228">
        <v>0</v>
      </c>
      <c r="T1292" s="229">
        <f>S1292*H1292</f>
        <v>0</v>
      </c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R1292" s="230" t="s">
        <v>262</v>
      </c>
      <c r="AT1292" s="230" t="s">
        <v>177</v>
      </c>
      <c r="AU1292" s="230" t="s">
        <v>86</v>
      </c>
      <c r="AY1292" s="18" t="s">
        <v>175</v>
      </c>
      <c r="BE1292" s="231">
        <f>IF(N1292="základní",J1292,0)</f>
        <v>0</v>
      </c>
      <c r="BF1292" s="231">
        <f>IF(N1292="snížená",J1292,0)</f>
        <v>0</v>
      </c>
      <c r="BG1292" s="231">
        <f>IF(N1292="zákl. přenesená",J1292,0)</f>
        <v>0</v>
      </c>
      <c r="BH1292" s="231">
        <f>IF(N1292="sníž. přenesená",J1292,0)</f>
        <v>0</v>
      </c>
      <c r="BI1292" s="231">
        <f>IF(N1292="nulová",J1292,0)</f>
        <v>0</v>
      </c>
      <c r="BJ1292" s="18" t="s">
        <v>84</v>
      </c>
      <c r="BK1292" s="231">
        <f>ROUND(I1292*H1292,2)</f>
        <v>0</v>
      </c>
      <c r="BL1292" s="18" t="s">
        <v>262</v>
      </c>
      <c r="BM1292" s="230" t="s">
        <v>1646</v>
      </c>
    </row>
    <row r="1293" s="2" customFormat="1">
      <c r="A1293" s="39"/>
      <c r="B1293" s="40"/>
      <c r="C1293" s="41"/>
      <c r="D1293" s="234" t="s">
        <v>266</v>
      </c>
      <c r="E1293" s="41"/>
      <c r="F1293" s="275" t="s">
        <v>1647</v>
      </c>
      <c r="G1293" s="41"/>
      <c r="H1293" s="41"/>
      <c r="I1293" s="276"/>
      <c r="J1293" s="41"/>
      <c r="K1293" s="41"/>
      <c r="L1293" s="45"/>
      <c r="M1293" s="277"/>
      <c r="N1293" s="278"/>
      <c r="O1293" s="92"/>
      <c r="P1293" s="92"/>
      <c r="Q1293" s="92"/>
      <c r="R1293" s="92"/>
      <c r="S1293" s="92"/>
      <c r="T1293" s="93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T1293" s="18" t="s">
        <v>266</v>
      </c>
      <c r="AU1293" s="18" t="s">
        <v>86</v>
      </c>
    </row>
    <row r="1294" s="14" customFormat="1">
      <c r="A1294" s="14"/>
      <c r="B1294" s="244"/>
      <c r="C1294" s="245"/>
      <c r="D1294" s="234" t="s">
        <v>184</v>
      </c>
      <c r="E1294" s="246" t="s">
        <v>1</v>
      </c>
      <c r="F1294" s="247" t="s">
        <v>1361</v>
      </c>
      <c r="G1294" s="245"/>
      <c r="H1294" s="246" t="s">
        <v>1</v>
      </c>
      <c r="I1294" s="248"/>
      <c r="J1294" s="245"/>
      <c r="K1294" s="245"/>
      <c r="L1294" s="249"/>
      <c r="M1294" s="250"/>
      <c r="N1294" s="251"/>
      <c r="O1294" s="251"/>
      <c r="P1294" s="251"/>
      <c r="Q1294" s="251"/>
      <c r="R1294" s="251"/>
      <c r="S1294" s="251"/>
      <c r="T1294" s="252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53" t="s">
        <v>184</v>
      </c>
      <c r="AU1294" s="253" t="s">
        <v>86</v>
      </c>
      <c r="AV1294" s="14" t="s">
        <v>84</v>
      </c>
      <c r="AW1294" s="14" t="s">
        <v>32</v>
      </c>
      <c r="AX1294" s="14" t="s">
        <v>76</v>
      </c>
      <c r="AY1294" s="253" t="s">
        <v>175</v>
      </c>
    </row>
    <row r="1295" s="13" customFormat="1">
      <c r="A1295" s="13"/>
      <c r="B1295" s="232"/>
      <c r="C1295" s="233"/>
      <c r="D1295" s="234" t="s">
        <v>184</v>
      </c>
      <c r="E1295" s="235" t="s">
        <v>1</v>
      </c>
      <c r="F1295" s="236" t="s">
        <v>1586</v>
      </c>
      <c r="G1295" s="233"/>
      <c r="H1295" s="237">
        <v>66.03</v>
      </c>
      <c r="I1295" s="238"/>
      <c r="J1295" s="233"/>
      <c r="K1295" s="233"/>
      <c r="L1295" s="239"/>
      <c r="M1295" s="240"/>
      <c r="N1295" s="241"/>
      <c r="O1295" s="241"/>
      <c r="P1295" s="241"/>
      <c r="Q1295" s="241"/>
      <c r="R1295" s="241"/>
      <c r="S1295" s="241"/>
      <c r="T1295" s="242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43" t="s">
        <v>184</v>
      </c>
      <c r="AU1295" s="243" t="s">
        <v>86</v>
      </c>
      <c r="AV1295" s="13" t="s">
        <v>86</v>
      </c>
      <c r="AW1295" s="13" t="s">
        <v>32</v>
      </c>
      <c r="AX1295" s="13" t="s">
        <v>76</v>
      </c>
      <c r="AY1295" s="243" t="s">
        <v>175</v>
      </c>
    </row>
    <row r="1296" s="16" customFormat="1">
      <c r="A1296" s="16"/>
      <c r="B1296" s="279"/>
      <c r="C1296" s="280"/>
      <c r="D1296" s="234" t="s">
        <v>184</v>
      </c>
      <c r="E1296" s="281" t="s">
        <v>1</v>
      </c>
      <c r="F1296" s="282" t="s">
        <v>356</v>
      </c>
      <c r="G1296" s="280"/>
      <c r="H1296" s="283">
        <v>66.03</v>
      </c>
      <c r="I1296" s="284"/>
      <c r="J1296" s="280"/>
      <c r="K1296" s="280"/>
      <c r="L1296" s="285"/>
      <c r="M1296" s="286"/>
      <c r="N1296" s="287"/>
      <c r="O1296" s="287"/>
      <c r="P1296" s="287"/>
      <c r="Q1296" s="287"/>
      <c r="R1296" s="287"/>
      <c r="S1296" s="287"/>
      <c r="T1296" s="288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T1296" s="289" t="s">
        <v>184</v>
      </c>
      <c r="AU1296" s="289" t="s">
        <v>86</v>
      </c>
      <c r="AV1296" s="16" t="s">
        <v>189</v>
      </c>
      <c r="AW1296" s="16" t="s">
        <v>32</v>
      </c>
      <c r="AX1296" s="16" t="s">
        <v>76</v>
      </c>
      <c r="AY1296" s="289" t="s">
        <v>175</v>
      </c>
    </row>
    <row r="1297" s="14" customFormat="1">
      <c r="A1297" s="14"/>
      <c r="B1297" s="244"/>
      <c r="C1297" s="245"/>
      <c r="D1297" s="234" t="s">
        <v>184</v>
      </c>
      <c r="E1297" s="246" t="s">
        <v>1</v>
      </c>
      <c r="F1297" s="247" t="s">
        <v>1648</v>
      </c>
      <c r="G1297" s="245"/>
      <c r="H1297" s="246" t="s">
        <v>1</v>
      </c>
      <c r="I1297" s="248"/>
      <c r="J1297" s="245"/>
      <c r="K1297" s="245"/>
      <c r="L1297" s="249"/>
      <c r="M1297" s="250"/>
      <c r="N1297" s="251"/>
      <c r="O1297" s="251"/>
      <c r="P1297" s="251"/>
      <c r="Q1297" s="251"/>
      <c r="R1297" s="251"/>
      <c r="S1297" s="251"/>
      <c r="T1297" s="252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3" t="s">
        <v>184</v>
      </c>
      <c r="AU1297" s="253" t="s">
        <v>86</v>
      </c>
      <c r="AV1297" s="14" t="s">
        <v>84</v>
      </c>
      <c r="AW1297" s="14" t="s">
        <v>32</v>
      </c>
      <c r="AX1297" s="14" t="s">
        <v>76</v>
      </c>
      <c r="AY1297" s="253" t="s">
        <v>175</v>
      </c>
    </row>
    <row r="1298" s="13" customFormat="1">
      <c r="A1298" s="13"/>
      <c r="B1298" s="232"/>
      <c r="C1298" s="233"/>
      <c r="D1298" s="234" t="s">
        <v>184</v>
      </c>
      <c r="E1298" s="235" t="s">
        <v>1</v>
      </c>
      <c r="F1298" s="236" t="s">
        <v>1587</v>
      </c>
      <c r="G1298" s="233"/>
      <c r="H1298" s="237">
        <v>64.89</v>
      </c>
      <c r="I1298" s="238"/>
      <c r="J1298" s="233"/>
      <c r="K1298" s="233"/>
      <c r="L1298" s="239"/>
      <c r="M1298" s="240"/>
      <c r="N1298" s="241"/>
      <c r="O1298" s="241"/>
      <c r="P1298" s="241"/>
      <c r="Q1298" s="241"/>
      <c r="R1298" s="241"/>
      <c r="S1298" s="241"/>
      <c r="T1298" s="242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3" t="s">
        <v>184</v>
      </c>
      <c r="AU1298" s="243" t="s">
        <v>86</v>
      </c>
      <c r="AV1298" s="13" t="s">
        <v>86</v>
      </c>
      <c r="AW1298" s="13" t="s">
        <v>32</v>
      </c>
      <c r="AX1298" s="13" t="s">
        <v>76</v>
      </c>
      <c r="AY1298" s="243" t="s">
        <v>175</v>
      </c>
    </row>
    <row r="1299" s="13" customFormat="1">
      <c r="A1299" s="13"/>
      <c r="B1299" s="232"/>
      <c r="C1299" s="233"/>
      <c r="D1299" s="234" t="s">
        <v>184</v>
      </c>
      <c r="E1299" s="235" t="s">
        <v>1</v>
      </c>
      <c r="F1299" s="236" t="s">
        <v>1588</v>
      </c>
      <c r="G1299" s="233"/>
      <c r="H1299" s="237">
        <v>6.13</v>
      </c>
      <c r="I1299" s="238"/>
      <c r="J1299" s="233"/>
      <c r="K1299" s="233"/>
      <c r="L1299" s="239"/>
      <c r="M1299" s="240"/>
      <c r="N1299" s="241"/>
      <c r="O1299" s="241"/>
      <c r="P1299" s="241"/>
      <c r="Q1299" s="241"/>
      <c r="R1299" s="241"/>
      <c r="S1299" s="241"/>
      <c r="T1299" s="242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43" t="s">
        <v>184</v>
      </c>
      <c r="AU1299" s="243" t="s">
        <v>86</v>
      </c>
      <c r="AV1299" s="13" t="s">
        <v>86</v>
      </c>
      <c r="AW1299" s="13" t="s">
        <v>32</v>
      </c>
      <c r="AX1299" s="13" t="s">
        <v>76</v>
      </c>
      <c r="AY1299" s="243" t="s">
        <v>175</v>
      </c>
    </row>
    <row r="1300" s="13" customFormat="1">
      <c r="A1300" s="13"/>
      <c r="B1300" s="232"/>
      <c r="C1300" s="233"/>
      <c r="D1300" s="234" t="s">
        <v>184</v>
      </c>
      <c r="E1300" s="235" t="s">
        <v>1</v>
      </c>
      <c r="F1300" s="236" t="s">
        <v>1638</v>
      </c>
      <c r="G1300" s="233"/>
      <c r="H1300" s="237">
        <v>24.02</v>
      </c>
      <c r="I1300" s="238"/>
      <c r="J1300" s="233"/>
      <c r="K1300" s="233"/>
      <c r="L1300" s="239"/>
      <c r="M1300" s="240"/>
      <c r="N1300" s="241"/>
      <c r="O1300" s="241"/>
      <c r="P1300" s="241"/>
      <c r="Q1300" s="241"/>
      <c r="R1300" s="241"/>
      <c r="S1300" s="241"/>
      <c r="T1300" s="242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43" t="s">
        <v>184</v>
      </c>
      <c r="AU1300" s="243" t="s">
        <v>86</v>
      </c>
      <c r="AV1300" s="13" t="s">
        <v>86</v>
      </c>
      <c r="AW1300" s="13" t="s">
        <v>32</v>
      </c>
      <c r="AX1300" s="13" t="s">
        <v>76</v>
      </c>
      <c r="AY1300" s="243" t="s">
        <v>175</v>
      </c>
    </row>
    <row r="1301" s="16" customFormat="1">
      <c r="A1301" s="16"/>
      <c r="B1301" s="279"/>
      <c r="C1301" s="280"/>
      <c r="D1301" s="234" t="s">
        <v>184</v>
      </c>
      <c r="E1301" s="281" t="s">
        <v>1</v>
      </c>
      <c r="F1301" s="282" t="s">
        <v>356</v>
      </c>
      <c r="G1301" s="280"/>
      <c r="H1301" s="283">
        <v>95.04</v>
      </c>
      <c r="I1301" s="284"/>
      <c r="J1301" s="280"/>
      <c r="K1301" s="280"/>
      <c r="L1301" s="285"/>
      <c r="M1301" s="286"/>
      <c r="N1301" s="287"/>
      <c r="O1301" s="287"/>
      <c r="P1301" s="287"/>
      <c r="Q1301" s="287"/>
      <c r="R1301" s="287"/>
      <c r="S1301" s="287"/>
      <c r="T1301" s="288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T1301" s="289" t="s">
        <v>184</v>
      </c>
      <c r="AU1301" s="289" t="s">
        <v>86</v>
      </c>
      <c r="AV1301" s="16" t="s">
        <v>189</v>
      </c>
      <c r="AW1301" s="16" t="s">
        <v>32</v>
      </c>
      <c r="AX1301" s="16" t="s">
        <v>76</v>
      </c>
      <c r="AY1301" s="289" t="s">
        <v>175</v>
      </c>
    </row>
    <row r="1302" s="14" customFormat="1">
      <c r="A1302" s="14"/>
      <c r="B1302" s="244"/>
      <c r="C1302" s="245"/>
      <c r="D1302" s="234" t="s">
        <v>184</v>
      </c>
      <c r="E1302" s="246" t="s">
        <v>1</v>
      </c>
      <c r="F1302" s="247" t="s">
        <v>1589</v>
      </c>
      <c r="G1302" s="245"/>
      <c r="H1302" s="246" t="s">
        <v>1</v>
      </c>
      <c r="I1302" s="248"/>
      <c r="J1302" s="245"/>
      <c r="K1302" s="245"/>
      <c r="L1302" s="249"/>
      <c r="M1302" s="250"/>
      <c r="N1302" s="251"/>
      <c r="O1302" s="251"/>
      <c r="P1302" s="251"/>
      <c r="Q1302" s="251"/>
      <c r="R1302" s="251"/>
      <c r="S1302" s="251"/>
      <c r="T1302" s="252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3" t="s">
        <v>184</v>
      </c>
      <c r="AU1302" s="253" t="s">
        <v>86</v>
      </c>
      <c r="AV1302" s="14" t="s">
        <v>84</v>
      </c>
      <c r="AW1302" s="14" t="s">
        <v>32</v>
      </c>
      <c r="AX1302" s="14" t="s">
        <v>76</v>
      </c>
      <c r="AY1302" s="253" t="s">
        <v>175</v>
      </c>
    </row>
    <row r="1303" s="13" customFormat="1">
      <c r="A1303" s="13"/>
      <c r="B1303" s="232"/>
      <c r="C1303" s="233"/>
      <c r="D1303" s="234" t="s">
        <v>184</v>
      </c>
      <c r="E1303" s="235" t="s">
        <v>1</v>
      </c>
      <c r="F1303" s="236" t="s">
        <v>1590</v>
      </c>
      <c r="G1303" s="233"/>
      <c r="H1303" s="237">
        <v>65.599999999999992</v>
      </c>
      <c r="I1303" s="238"/>
      <c r="J1303" s="233"/>
      <c r="K1303" s="233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184</v>
      </c>
      <c r="AU1303" s="243" t="s">
        <v>86</v>
      </c>
      <c r="AV1303" s="13" t="s">
        <v>86</v>
      </c>
      <c r="AW1303" s="13" t="s">
        <v>32</v>
      </c>
      <c r="AX1303" s="13" t="s">
        <v>76</v>
      </c>
      <c r="AY1303" s="243" t="s">
        <v>175</v>
      </c>
    </row>
    <row r="1304" s="13" customFormat="1">
      <c r="A1304" s="13"/>
      <c r="B1304" s="232"/>
      <c r="C1304" s="233"/>
      <c r="D1304" s="234" t="s">
        <v>184</v>
      </c>
      <c r="E1304" s="235" t="s">
        <v>1</v>
      </c>
      <c r="F1304" s="236" t="s">
        <v>1639</v>
      </c>
      <c r="G1304" s="233"/>
      <c r="H1304" s="237">
        <v>6.97</v>
      </c>
      <c r="I1304" s="238"/>
      <c r="J1304" s="233"/>
      <c r="K1304" s="233"/>
      <c r="L1304" s="239"/>
      <c r="M1304" s="240"/>
      <c r="N1304" s="241"/>
      <c r="O1304" s="241"/>
      <c r="P1304" s="241"/>
      <c r="Q1304" s="241"/>
      <c r="R1304" s="241"/>
      <c r="S1304" s="241"/>
      <c r="T1304" s="242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3" t="s">
        <v>184</v>
      </c>
      <c r="AU1304" s="243" t="s">
        <v>86</v>
      </c>
      <c r="AV1304" s="13" t="s">
        <v>86</v>
      </c>
      <c r="AW1304" s="13" t="s">
        <v>32</v>
      </c>
      <c r="AX1304" s="13" t="s">
        <v>76</v>
      </c>
      <c r="AY1304" s="243" t="s">
        <v>175</v>
      </c>
    </row>
    <row r="1305" s="13" customFormat="1">
      <c r="A1305" s="13"/>
      <c r="B1305" s="232"/>
      <c r="C1305" s="233"/>
      <c r="D1305" s="234" t="s">
        <v>184</v>
      </c>
      <c r="E1305" s="235" t="s">
        <v>1</v>
      </c>
      <c r="F1305" s="236" t="s">
        <v>1640</v>
      </c>
      <c r="G1305" s="233"/>
      <c r="H1305" s="237">
        <v>23.2</v>
      </c>
      <c r="I1305" s="238"/>
      <c r="J1305" s="233"/>
      <c r="K1305" s="233"/>
      <c r="L1305" s="239"/>
      <c r="M1305" s="240"/>
      <c r="N1305" s="241"/>
      <c r="O1305" s="241"/>
      <c r="P1305" s="241"/>
      <c r="Q1305" s="241"/>
      <c r="R1305" s="241"/>
      <c r="S1305" s="241"/>
      <c r="T1305" s="24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3" t="s">
        <v>184</v>
      </c>
      <c r="AU1305" s="243" t="s">
        <v>86</v>
      </c>
      <c r="AV1305" s="13" t="s">
        <v>86</v>
      </c>
      <c r="AW1305" s="13" t="s">
        <v>32</v>
      </c>
      <c r="AX1305" s="13" t="s">
        <v>76</v>
      </c>
      <c r="AY1305" s="243" t="s">
        <v>175</v>
      </c>
    </row>
    <row r="1306" s="16" customFormat="1">
      <c r="A1306" s="16"/>
      <c r="B1306" s="279"/>
      <c r="C1306" s="280"/>
      <c r="D1306" s="234" t="s">
        <v>184</v>
      </c>
      <c r="E1306" s="281" t="s">
        <v>1</v>
      </c>
      <c r="F1306" s="282" t="s">
        <v>356</v>
      </c>
      <c r="G1306" s="280"/>
      <c r="H1306" s="283">
        <v>95.77</v>
      </c>
      <c r="I1306" s="284"/>
      <c r="J1306" s="280"/>
      <c r="K1306" s="280"/>
      <c r="L1306" s="285"/>
      <c r="M1306" s="286"/>
      <c r="N1306" s="287"/>
      <c r="O1306" s="287"/>
      <c r="P1306" s="287"/>
      <c r="Q1306" s="287"/>
      <c r="R1306" s="287"/>
      <c r="S1306" s="287"/>
      <c r="T1306" s="288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T1306" s="289" t="s">
        <v>184</v>
      </c>
      <c r="AU1306" s="289" t="s">
        <v>86</v>
      </c>
      <c r="AV1306" s="16" t="s">
        <v>189</v>
      </c>
      <c r="AW1306" s="16" t="s">
        <v>32</v>
      </c>
      <c r="AX1306" s="16" t="s">
        <v>76</v>
      </c>
      <c r="AY1306" s="289" t="s">
        <v>175</v>
      </c>
    </row>
    <row r="1307" s="13" customFormat="1">
      <c r="A1307" s="13"/>
      <c r="B1307" s="232"/>
      <c r="C1307" s="233"/>
      <c r="D1307" s="234" t="s">
        <v>184</v>
      </c>
      <c r="E1307" s="235" t="s">
        <v>1</v>
      </c>
      <c r="F1307" s="236" t="s">
        <v>809</v>
      </c>
      <c r="G1307" s="233"/>
      <c r="H1307" s="237">
        <v>19.33</v>
      </c>
      <c r="I1307" s="238"/>
      <c r="J1307" s="233"/>
      <c r="K1307" s="233"/>
      <c r="L1307" s="239"/>
      <c r="M1307" s="240"/>
      <c r="N1307" s="241"/>
      <c r="O1307" s="241"/>
      <c r="P1307" s="241"/>
      <c r="Q1307" s="241"/>
      <c r="R1307" s="241"/>
      <c r="S1307" s="241"/>
      <c r="T1307" s="242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3" t="s">
        <v>184</v>
      </c>
      <c r="AU1307" s="243" t="s">
        <v>86</v>
      </c>
      <c r="AV1307" s="13" t="s">
        <v>86</v>
      </c>
      <c r="AW1307" s="13" t="s">
        <v>32</v>
      </c>
      <c r="AX1307" s="13" t="s">
        <v>76</v>
      </c>
      <c r="AY1307" s="243" t="s">
        <v>175</v>
      </c>
    </row>
    <row r="1308" s="13" customFormat="1">
      <c r="A1308" s="13"/>
      <c r="B1308" s="232"/>
      <c r="C1308" s="233"/>
      <c r="D1308" s="234" t="s">
        <v>184</v>
      </c>
      <c r="E1308" s="235" t="s">
        <v>1</v>
      </c>
      <c r="F1308" s="236" t="s">
        <v>1591</v>
      </c>
      <c r="G1308" s="233"/>
      <c r="H1308" s="237">
        <v>73.39</v>
      </c>
      <c r="I1308" s="238"/>
      <c r="J1308" s="233"/>
      <c r="K1308" s="233"/>
      <c r="L1308" s="239"/>
      <c r="M1308" s="240"/>
      <c r="N1308" s="241"/>
      <c r="O1308" s="241"/>
      <c r="P1308" s="241"/>
      <c r="Q1308" s="241"/>
      <c r="R1308" s="241"/>
      <c r="S1308" s="241"/>
      <c r="T1308" s="242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43" t="s">
        <v>184</v>
      </c>
      <c r="AU1308" s="243" t="s">
        <v>86</v>
      </c>
      <c r="AV1308" s="13" t="s">
        <v>86</v>
      </c>
      <c r="AW1308" s="13" t="s">
        <v>32</v>
      </c>
      <c r="AX1308" s="13" t="s">
        <v>76</v>
      </c>
      <c r="AY1308" s="243" t="s">
        <v>175</v>
      </c>
    </row>
    <row r="1309" s="13" customFormat="1">
      <c r="A1309" s="13"/>
      <c r="B1309" s="232"/>
      <c r="C1309" s="233"/>
      <c r="D1309" s="234" t="s">
        <v>184</v>
      </c>
      <c r="E1309" s="235" t="s">
        <v>1</v>
      </c>
      <c r="F1309" s="236" t="s">
        <v>1641</v>
      </c>
      <c r="G1309" s="233"/>
      <c r="H1309" s="237">
        <v>19.4</v>
      </c>
      <c r="I1309" s="238"/>
      <c r="J1309" s="233"/>
      <c r="K1309" s="233"/>
      <c r="L1309" s="239"/>
      <c r="M1309" s="240"/>
      <c r="N1309" s="241"/>
      <c r="O1309" s="241"/>
      <c r="P1309" s="241"/>
      <c r="Q1309" s="241"/>
      <c r="R1309" s="241"/>
      <c r="S1309" s="241"/>
      <c r="T1309" s="24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3" t="s">
        <v>184</v>
      </c>
      <c r="AU1309" s="243" t="s">
        <v>86</v>
      </c>
      <c r="AV1309" s="13" t="s">
        <v>86</v>
      </c>
      <c r="AW1309" s="13" t="s">
        <v>32</v>
      </c>
      <c r="AX1309" s="13" t="s">
        <v>76</v>
      </c>
      <c r="AY1309" s="243" t="s">
        <v>175</v>
      </c>
    </row>
    <row r="1310" s="16" customFormat="1">
      <c r="A1310" s="16"/>
      <c r="B1310" s="279"/>
      <c r="C1310" s="280"/>
      <c r="D1310" s="234" t="s">
        <v>184</v>
      </c>
      <c r="E1310" s="281" t="s">
        <v>1</v>
      </c>
      <c r="F1310" s="282" t="s">
        <v>356</v>
      </c>
      <c r="G1310" s="280"/>
      <c r="H1310" s="283">
        <v>112.12</v>
      </c>
      <c r="I1310" s="284"/>
      <c r="J1310" s="280"/>
      <c r="K1310" s="280"/>
      <c r="L1310" s="285"/>
      <c r="M1310" s="286"/>
      <c r="N1310" s="287"/>
      <c r="O1310" s="287"/>
      <c r="P1310" s="287"/>
      <c r="Q1310" s="287"/>
      <c r="R1310" s="287"/>
      <c r="S1310" s="287"/>
      <c r="T1310" s="288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T1310" s="289" t="s">
        <v>184</v>
      </c>
      <c r="AU1310" s="289" t="s">
        <v>86</v>
      </c>
      <c r="AV1310" s="16" t="s">
        <v>189</v>
      </c>
      <c r="AW1310" s="16" t="s">
        <v>32</v>
      </c>
      <c r="AX1310" s="16" t="s">
        <v>76</v>
      </c>
      <c r="AY1310" s="289" t="s">
        <v>175</v>
      </c>
    </row>
    <row r="1311" s="14" customFormat="1">
      <c r="A1311" s="14"/>
      <c r="B1311" s="244"/>
      <c r="C1311" s="245"/>
      <c r="D1311" s="234" t="s">
        <v>184</v>
      </c>
      <c r="E1311" s="246" t="s">
        <v>1</v>
      </c>
      <c r="F1311" s="247" t="s">
        <v>1592</v>
      </c>
      <c r="G1311" s="245"/>
      <c r="H1311" s="246" t="s">
        <v>1</v>
      </c>
      <c r="I1311" s="248"/>
      <c r="J1311" s="245"/>
      <c r="K1311" s="245"/>
      <c r="L1311" s="249"/>
      <c r="M1311" s="250"/>
      <c r="N1311" s="251"/>
      <c r="O1311" s="251"/>
      <c r="P1311" s="251"/>
      <c r="Q1311" s="251"/>
      <c r="R1311" s="251"/>
      <c r="S1311" s="251"/>
      <c r="T1311" s="252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53" t="s">
        <v>184</v>
      </c>
      <c r="AU1311" s="253" t="s">
        <v>86</v>
      </c>
      <c r="AV1311" s="14" t="s">
        <v>84</v>
      </c>
      <c r="AW1311" s="14" t="s">
        <v>32</v>
      </c>
      <c r="AX1311" s="14" t="s">
        <v>76</v>
      </c>
      <c r="AY1311" s="253" t="s">
        <v>175</v>
      </c>
    </row>
    <row r="1312" s="13" customFormat="1">
      <c r="A1312" s="13"/>
      <c r="B1312" s="232"/>
      <c r="C1312" s="233"/>
      <c r="D1312" s="234" t="s">
        <v>184</v>
      </c>
      <c r="E1312" s="235" t="s">
        <v>1</v>
      </c>
      <c r="F1312" s="236" t="s">
        <v>1593</v>
      </c>
      <c r="G1312" s="233"/>
      <c r="H1312" s="237">
        <v>34.689999999999996</v>
      </c>
      <c r="I1312" s="238"/>
      <c r="J1312" s="233"/>
      <c r="K1312" s="233"/>
      <c r="L1312" s="239"/>
      <c r="M1312" s="240"/>
      <c r="N1312" s="241"/>
      <c r="O1312" s="241"/>
      <c r="P1312" s="241"/>
      <c r="Q1312" s="241"/>
      <c r="R1312" s="241"/>
      <c r="S1312" s="241"/>
      <c r="T1312" s="242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3" t="s">
        <v>184</v>
      </c>
      <c r="AU1312" s="243" t="s">
        <v>86</v>
      </c>
      <c r="AV1312" s="13" t="s">
        <v>86</v>
      </c>
      <c r="AW1312" s="13" t="s">
        <v>32</v>
      </c>
      <c r="AX1312" s="13" t="s">
        <v>76</v>
      </c>
      <c r="AY1312" s="243" t="s">
        <v>175</v>
      </c>
    </row>
    <row r="1313" s="13" customFormat="1">
      <c r="A1313" s="13"/>
      <c r="B1313" s="232"/>
      <c r="C1313" s="233"/>
      <c r="D1313" s="234" t="s">
        <v>184</v>
      </c>
      <c r="E1313" s="235" t="s">
        <v>1</v>
      </c>
      <c r="F1313" s="236" t="s">
        <v>1642</v>
      </c>
      <c r="G1313" s="233"/>
      <c r="H1313" s="237">
        <v>208.79</v>
      </c>
      <c r="I1313" s="238"/>
      <c r="J1313" s="233"/>
      <c r="K1313" s="233"/>
      <c r="L1313" s="239"/>
      <c r="M1313" s="240"/>
      <c r="N1313" s="241"/>
      <c r="O1313" s="241"/>
      <c r="P1313" s="241"/>
      <c r="Q1313" s="241"/>
      <c r="R1313" s="241"/>
      <c r="S1313" s="241"/>
      <c r="T1313" s="242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3" t="s">
        <v>184</v>
      </c>
      <c r="AU1313" s="243" t="s">
        <v>86</v>
      </c>
      <c r="AV1313" s="13" t="s">
        <v>86</v>
      </c>
      <c r="AW1313" s="13" t="s">
        <v>32</v>
      </c>
      <c r="AX1313" s="13" t="s">
        <v>76</v>
      </c>
      <c r="AY1313" s="243" t="s">
        <v>175</v>
      </c>
    </row>
    <row r="1314" s="13" customFormat="1">
      <c r="A1314" s="13"/>
      <c r="B1314" s="232"/>
      <c r="C1314" s="233"/>
      <c r="D1314" s="234" t="s">
        <v>184</v>
      </c>
      <c r="E1314" s="235" t="s">
        <v>1</v>
      </c>
      <c r="F1314" s="236" t="s">
        <v>1594</v>
      </c>
      <c r="G1314" s="233"/>
      <c r="H1314" s="237">
        <v>26.2</v>
      </c>
      <c r="I1314" s="238"/>
      <c r="J1314" s="233"/>
      <c r="K1314" s="233"/>
      <c r="L1314" s="239"/>
      <c r="M1314" s="240"/>
      <c r="N1314" s="241"/>
      <c r="O1314" s="241"/>
      <c r="P1314" s="241"/>
      <c r="Q1314" s="241"/>
      <c r="R1314" s="241"/>
      <c r="S1314" s="241"/>
      <c r="T1314" s="242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3" t="s">
        <v>184</v>
      </c>
      <c r="AU1314" s="243" t="s">
        <v>86</v>
      </c>
      <c r="AV1314" s="13" t="s">
        <v>86</v>
      </c>
      <c r="AW1314" s="13" t="s">
        <v>32</v>
      </c>
      <c r="AX1314" s="13" t="s">
        <v>76</v>
      </c>
      <c r="AY1314" s="243" t="s">
        <v>175</v>
      </c>
    </row>
    <row r="1315" s="13" customFormat="1">
      <c r="A1315" s="13"/>
      <c r="B1315" s="232"/>
      <c r="C1315" s="233"/>
      <c r="D1315" s="234" t="s">
        <v>184</v>
      </c>
      <c r="E1315" s="235" t="s">
        <v>1</v>
      </c>
      <c r="F1315" s="236" t="s">
        <v>1595</v>
      </c>
      <c r="G1315" s="233"/>
      <c r="H1315" s="237">
        <v>24.18</v>
      </c>
      <c r="I1315" s="238"/>
      <c r="J1315" s="233"/>
      <c r="K1315" s="233"/>
      <c r="L1315" s="239"/>
      <c r="M1315" s="240"/>
      <c r="N1315" s="241"/>
      <c r="O1315" s="241"/>
      <c r="P1315" s="241"/>
      <c r="Q1315" s="241"/>
      <c r="R1315" s="241"/>
      <c r="S1315" s="241"/>
      <c r="T1315" s="24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3" t="s">
        <v>184</v>
      </c>
      <c r="AU1315" s="243" t="s">
        <v>86</v>
      </c>
      <c r="AV1315" s="13" t="s">
        <v>86</v>
      </c>
      <c r="AW1315" s="13" t="s">
        <v>32</v>
      </c>
      <c r="AX1315" s="13" t="s">
        <v>76</v>
      </c>
      <c r="AY1315" s="243" t="s">
        <v>175</v>
      </c>
    </row>
    <row r="1316" s="16" customFormat="1">
      <c r="A1316" s="16"/>
      <c r="B1316" s="279"/>
      <c r="C1316" s="280"/>
      <c r="D1316" s="234" t="s">
        <v>184</v>
      </c>
      <c r="E1316" s="281" t="s">
        <v>1</v>
      </c>
      <c r="F1316" s="282" t="s">
        <v>356</v>
      </c>
      <c r="G1316" s="280"/>
      <c r="H1316" s="283">
        <v>293.86</v>
      </c>
      <c r="I1316" s="284"/>
      <c r="J1316" s="280"/>
      <c r="K1316" s="280"/>
      <c r="L1316" s="285"/>
      <c r="M1316" s="286"/>
      <c r="N1316" s="287"/>
      <c r="O1316" s="287"/>
      <c r="P1316" s="287"/>
      <c r="Q1316" s="287"/>
      <c r="R1316" s="287"/>
      <c r="S1316" s="287"/>
      <c r="T1316" s="288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T1316" s="289" t="s">
        <v>184</v>
      </c>
      <c r="AU1316" s="289" t="s">
        <v>86</v>
      </c>
      <c r="AV1316" s="16" t="s">
        <v>189</v>
      </c>
      <c r="AW1316" s="16" t="s">
        <v>32</v>
      </c>
      <c r="AX1316" s="16" t="s">
        <v>76</v>
      </c>
      <c r="AY1316" s="289" t="s">
        <v>175</v>
      </c>
    </row>
    <row r="1317" s="15" customFormat="1">
      <c r="A1317" s="15"/>
      <c r="B1317" s="254"/>
      <c r="C1317" s="255"/>
      <c r="D1317" s="234" t="s">
        <v>184</v>
      </c>
      <c r="E1317" s="256" t="s">
        <v>1</v>
      </c>
      <c r="F1317" s="257" t="s">
        <v>201</v>
      </c>
      <c r="G1317" s="255"/>
      <c r="H1317" s="258">
        <v>662.81999999999992</v>
      </c>
      <c r="I1317" s="259"/>
      <c r="J1317" s="255"/>
      <c r="K1317" s="255"/>
      <c r="L1317" s="260"/>
      <c r="M1317" s="261"/>
      <c r="N1317" s="262"/>
      <c r="O1317" s="262"/>
      <c r="P1317" s="262"/>
      <c r="Q1317" s="262"/>
      <c r="R1317" s="262"/>
      <c r="S1317" s="262"/>
      <c r="T1317" s="263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T1317" s="264" t="s">
        <v>184</v>
      </c>
      <c r="AU1317" s="264" t="s">
        <v>86</v>
      </c>
      <c r="AV1317" s="15" t="s">
        <v>182</v>
      </c>
      <c r="AW1317" s="15" t="s">
        <v>32</v>
      </c>
      <c r="AX1317" s="15" t="s">
        <v>84</v>
      </c>
      <c r="AY1317" s="264" t="s">
        <v>175</v>
      </c>
    </row>
    <row r="1318" s="2" customFormat="1" ht="33" customHeight="1">
      <c r="A1318" s="39"/>
      <c r="B1318" s="40"/>
      <c r="C1318" s="219" t="s">
        <v>1649</v>
      </c>
      <c r="D1318" s="219" t="s">
        <v>177</v>
      </c>
      <c r="E1318" s="220" t="s">
        <v>1650</v>
      </c>
      <c r="F1318" s="221" t="s">
        <v>1651</v>
      </c>
      <c r="G1318" s="222" t="s">
        <v>180</v>
      </c>
      <c r="H1318" s="223">
        <v>799.77</v>
      </c>
      <c r="I1318" s="224"/>
      <c r="J1318" s="225">
        <f>ROUND(I1318*H1318,2)</f>
        <v>0</v>
      </c>
      <c r="K1318" s="221" t="s">
        <v>1</v>
      </c>
      <c r="L1318" s="45"/>
      <c r="M1318" s="226" t="s">
        <v>1</v>
      </c>
      <c r="N1318" s="227" t="s">
        <v>41</v>
      </c>
      <c r="O1318" s="92"/>
      <c r="P1318" s="228">
        <f>O1318*H1318</f>
        <v>0</v>
      </c>
      <c r="Q1318" s="228">
        <v>0</v>
      </c>
      <c r="R1318" s="228">
        <f>Q1318*H1318</f>
        <v>0</v>
      </c>
      <c r="S1318" s="228">
        <v>0</v>
      </c>
      <c r="T1318" s="229">
        <f>S1318*H1318</f>
        <v>0</v>
      </c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R1318" s="230" t="s">
        <v>262</v>
      </c>
      <c r="AT1318" s="230" t="s">
        <v>177</v>
      </c>
      <c r="AU1318" s="230" t="s">
        <v>86</v>
      </c>
      <c r="AY1318" s="18" t="s">
        <v>175</v>
      </c>
      <c r="BE1318" s="231">
        <f>IF(N1318="základní",J1318,0)</f>
        <v>0</v>
      </c>
      <c r="BF1318" s="231">
        <f>IF(N1318="snížená",J1318,0)</f>
        <v>0</v>
      </c>
      <c r="BG1318" s="231">
        <f>IF(N1318="zákl. přenesená",J1318,0)</f>
        <v>0</v>
      </c>
      <c r="BH1318" s="231">
        <f>IF(N1318="sníž. přenesená",J1318,0)</f>
        <v>0</v>
      </c>
      <c r="BI1318" s="231">
        <f>IF(N1318="nulová",J1318,0)</f>
        <v>0</v>
      </c>
      <c r="BJ1318" s="18" t="s">
        <v>84</v>
      </c>
      <c r="BK1318" s="231">
        <f>ROUND(I1318*H1318,2)</f>
        <v>0</v>
      </c>
      <c r="BL1318" s="18" t="s">
        <v>262</v>
      </c>
      <c r="BM1318" s="230" t="s">
        <v>1652</v>
      </c>
    </row>
    <row r="1319" s="2" customFormat="1">
      <c r="A1319" s="39"/>
      <c r="B1319" s="40"/>
      <c r="C1319" s="41"/>
      <c r="D1319" s="234" t="s">
        <v>266</v>
      </c>
      <c r="E1319" s="41"/>
      <c r="F1319" s="275" t="s">
        <v>1653</v>
      </c>
      <c r="G1319" s="41"/>
      <c r="H1319" s="41"/>
      <c r="I1319" s="276"/>
      <c r="J1319" s="41"/>
      <c r="K1319" s="41"/>
      <c r="L1319" s="45"/>
      <c r="M1319" s="277"/>
      <c r="N1319" s="278"/>
      <c r="O1319" s="92"/>
      <c r="P1319" s="92"/>
      <c r="Q1319" s="92"/>
      <c r="R1319" s="92"/>
      <c r="S1319" s="92"/>
      <c r="T1319" s="93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T1319" s="18" t="s">
        <v>266</v>
      </c>
      <c r="AU1319" s="18" t="s">
        <v>86</v>
      </c>
    </row>
    <row r="1320" s="13" customFormat="1">
      <c r="A1320" s="13"/>
      <c r="B1320" s="232"/>
      <c r="C1320" s="233"/>
      <c r="D1320" s="234" t="s">
        <v>184</v>
      </c>
      <c r="E1320" s="235" t="s">
        <v>1</v>
      </c>
      <c r="F1320" s="236" t="s">
        <v>1654</v>
      </c>
      <c r="G1320" s="233"/>
      <c r="H1320" s="237">
        <v>221.24</v>
      </c>
      <c r="I1320" s="238"/>
      <c r="J1320" s="233"/>
      <c r="K1320" s="233"/>
      <c r="L1320" s="239"/>
      <c r="M1320" s="240"/>
      <c r="N1320" s="241"/>
      <c r="O1320" s="241"/>
      <c r="P1320" s="241"/>
      <c r="Q1320" s="241"/>
      <c r="R1320" s="241"/>
      <c r="S1320" s="241"/>
      <c r="T1320" s="242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3" t="s">
        <v>184</v>
      </c>
      <c r="AU1320" s="243" t="s">
        <v>86</v>
      </c>
      <c r="AV1320" s="13" t="s">
        <v>86</v>
      </c>
      <c r="AW1320" s="13" t="s">
        <v>32</v>
      </c>
      <c r="AX1320" s="13" t="s">
        <v>76</v>
      </c>
      <c r="AY1320" s="243" t="s">
        <v>175</v>
      </c>
    </row>
    <row r="1321" s="13" customFormat="1">
      <c r="A1321" s="13"/>
      <c r="B1321" s="232"/>
      <c r="C1321" s="233"/>
      <c r="D1321" s="234" t="s">
        <v>184</v>
      </c>
      <c r="E1321" s="235" t="s">
        <v>1</v>
      </c>
      <c r="F1321" s="236" t="s">
        <v>1655</v>
      </c>
      <c r="G1321" s="233"/>
      <c r="H1321" s="237">
        <v>150.58</v>
      </c>
      <c r="I1321" s="238"/>
      <c r="J1321" s="233"/>
      <c r="K1321" s="233"/>
      <c r="L1321" s="239"/>
      <c r="M1321" s="240"/>
      <c r="N1321" s="241"/>
      <c r="O1321" s="241"/>
      <c r="P1321" s="241"/>
      <c r="Q1321" s="241"/>
      <c r="R1321" s="241"/>
      <c r="S1321" s="241"/>
      <c r="T1321" s="242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43" t="s">
        <v>184</v>
      </c>
      <c r="AU1321" s="243" t="s">
        <v>86</v>
      </c>
      <c r="AV1321" s="13" t="s">
        <v>86</v>
      </c>
      <c r="AW1321" s="13" t="s">
        <v>32</v>
      </c>
      <c r="AX1321" s="13" t="s">
        <v>76</v>
      </c>
      <c r="AY1321" s="243" t="s">
        <v>175</v>
      </c>
    </row>
    <row r="1322" s="13" customFormat="1">
      <c r="A1322" s="13"/>
      <c r="B1322" s="232"/>
      <c r="C1322" s="233"/>
      <c r="D1322" s="234" t="s">
        <v>184</v>
      </c>
      <c r="E1322" s="235" t="s">
        <v>1</v>
      </c>
      <c r="F1322" s="236" t="s">
        <v>1656</v>
      </c>
      <c r="G1322" s="233"/>
      <c r="H1322" s="237">
        <v>184.46</v>
      </c>
      <c r="I1322" s="238"/>
      <c r="J1322" s="233"/>
      <c r="K1322" s="233"/>
      <c r="L1322" s="239"/>
      <c r="M1322" s="240"/>
      <c r="N1322" s="241"/>
      <c r="O1322" s="241"/>
      <c r="P1322" s="241"/>
      <c r="Q1322" s="241"/>
      <c r="R1322" s="241"/>
      <c r="S1322" s="241"/>
      <c r="T1322" s="242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3" t="s">
        <v>184</v>
      </c>
      <c r="AU1322" s="243" t="s">
        <v>86</v>
      </c>
      <c r="AV1322" s="13" t="s">
        <v>86</v>
      </c>
      <c r="AW1322" s="13" t="s">
        <v>32</v>
      </c>
      <c r="AX1322" s="13" t="s">
        <v>76</v>
      </c>
      <c r="AY1322" s="243" t="s">
        <v>175</v>
      </c>
    </row>
    <row r="1323" s="13" customFormat="1">
      <c r="A1323" s="13"/>
      <c r="B1323" s="232"/>
      <c r="C1323" s="233"/>
      <c r="D1323" s="234" t="s">
        <v>184</v>
      </c>
      <c r="E1323" s="235" t="s">
        <v>1</v>
      </c>
      <c r="F1323" s="236" t="s">
        <v>1657</v>
      </c>
      <c r="G1323" s="233"/>
      <c r="H1323" s="237">
        <v>159.49</v>
      </c>
      <c r="I1323" s="238"/>
      <c r="J1323" s="233"/>
      <c r="K1323" s="233"/>
      <c r="L1323" s="239"/>
      <c r="M1323" s="240"/>
      <c r="N1323" s="241"/>
      <c r="O1323" s="241"/>
      <c r="P1323" s="241"/>
      <c r="Q1323" s="241"/>
      <c r="R1323" s="241"/>
      <c r="S1323" s="241"/>
      <c r="T1323" s="242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3" t="s">
        <v>184</v>
      </c>
      <c r="AU1323" s="243" t="s">
        <v>86</v>
      </c>
      <c r="AV1323" s="13" t="s">
        <v>86</v>
      </c>
      <c r="AW1323" s="13" t="s">
        <v>32</v>
      </c>
      <c r="AX1323" s="13" t="s">
        <v>76</v>
      </c>
      <c r="AY1323" s="243" t="s">
        <v>175</v>
      </c>
    </row>
    <row r="1324" s="13" customFormat="1">
      <c r="A1324" s="13"/>
      <c r="B1324" s="232"/>
      <c r="C1324" s="233"/>
      <c r="D1324" s="234" t="s">
        <v>184</v>
      </c>
      <c r="E1324" s="235" t="s">
        <v>1</v>
      </c>
      <c r="F1324" s="236" t="s">
        <v>1658</v>
      </c>
      <c r="G1324" s="233"/>
      <c r="H1324" s="237">
        <v>84</v>
      </c>
      <c r="I1324" s="238"/>
      <c r="J1324" s="233"/>
      <c r="K1324" s="233"/>
      <c r="L1324" s="239"/>
      <c r="M1324" s="240"/>
      <c r="N1324" s="241"/>
      <c r="O1324" s="241"/>
      <c r="P1324" s="241"/>
      <c r="Q1324" s="241"/>
      <c r="R1324" s="241"/>
      <c r="S1324" s="241"/>
      <c r="T1324" s="242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3" t="s">
        <v>184</v>
      </c>
      <c r="AU1324" s="243" t="s">
        <v>86</v>
      </c>
      <c r="AV1324" s="13" t="s">
        <v>86</v>
      </c>
      <c r="AW1324" s="13" t="s">
        <v>32</v>
      </c>
      <c r="AX1324" s="13" t="s">
        <v>76</v>
      </c>
      <c r="AY1324" s="243" t="s">
        <v>175</v>
      </c>
    </row>
    <row r="1325" s="15" customFormat="1">
      <c r="A1325" s="15"/>
      <c r="B1325" s="254"/>
      <c r="C1325" s="255"/>
      <c r="D1325" s="234" t="s">
        <v>184</v>
      </c>
      <c r="E1325" s="256" t="s">
        <v>1</v>
      </c>
      <c r="F1325" s="257" t="s">
        <v>201</v>
      </c>
      <c r="G1325" s="255"/>
      <c r="H1325" s="258">
        <v>799.77000000000016</v>
      </c>
      <c r="I1325" s="259"/>
      <c r="J1325" s="255"/>
      <c r="K1325" s="255"/>
      <c r="L1325" s="260"/>
      <c r="M1325" s="261"/>
      <c r="N1325" s="262"/>
      <c r="O1325" s="262"/>
      <c r="P1325" s="262"/>
      <c r="Q1325" s="262"/>
      <c r="R1325" s="262"/>
      <c r="S1325" s="262"/>
      <c r="T1325" s="263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T1325" s="264" t="s">
        <v>184</v>
      </c>
      <c r="AU1325" s="264" t="s">
        <v>86</v>
      </c>
      <c r="AV1325" s="15" t="s">
        <v>182</v>
      </c>
      <c r="AW1325" s="15" t="s">
        <v>32</v>
      </c>
      <c r="AX1325" s="15" t="s">
        <v>84</v>
      </c>
      <c r="AY1325" s="264" t="s">
        <v>175</v>
      </c>
    </row>
    <row r="1326" s="2" customFormat="1" ht="24.15" customHeight="1">
      <c r="A1326" s="39"/>
      <c r="B1326" s="40"/>
      <c r="C1326" s="219" t="s">
        <v>1659</v>
      </c>
      <c r="D1326" s="219" t="s">
        <v>177</v>
      </c>
      <c r="E1326" s="220" t="s">
        <v>1660</v>
      </c>
      <c r="F1326" s="221" t="s">
        <v>1661</v>
      </c>
      <c r="G1326" s="222" t="s">
        <v>180</v>
      </c>
      <c r="H1326" s="223">
        <v>76.99</v>
      </c>
      <c r="I1326" s="224"/>
      <c r="J1326" s="225">
        <f>ROUND(I1326*H1326,2)</f>
        <v>0</v>
      </c>
      <c r="K1326" s="221" t="s">
        <v>1</v>
      </c>
      <c r="L1326" s="45"/>
      <c r="M1326" s="226" t="s">
        <v>1</v>
      </c>
      <c r="N1326" s="227" t="s">
        <v>41</v>
      </c>
      <c r="O1326" s="92"/>
      <c r="P1326" s="228">
        <f>O1326*H1326</f>
        <v>0</v>
      </c>
      <c r="Q1326" s="228">
        <v>0</v>
      </c>
      <c r="R1326" s="228">
        <f>Q1326*H1326</f>
        <v>0</v>
      </c>
      <c r="S1326" s="228">
        <v>0</v>
      </c>
      <c r="T1326" s="229">
        <f>S1326*H1326</f>
        <v>0</v>
      </c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R1326" s="230" t="s">
        <v>262</v>
      </c>
      <c r="AT1326" s="230" t="s">
        <v>177</v>
      </c>
      <c r="AU1326" s="230" t="s">
        <v>86</v>
      </c>
      <c r="AY1326" s="18" t="s">
        <v>175</v>
      </c>
      <c r="BE1326" s="231">
        <f>IF(N1326="základní",J1326,0)</f>
        <v>0</v>
      </c>
      <c r="BF1326" s="231">
        <f>IF(N1326="snížená",J1326,0)</f>
        <v>0</v>
      </c>
      <c r="BG1326" s="231">
        <f>IF(N1326="zákl. přenesená",J1326,0)</f>
        <v>0</v>
      </c>
      <c r="BH1326" s="231">
        <f>IF(N1326="sníž. přenesená",J1326,0)</f>
        <v>0</v>
      </c>
      <c r="BI1326" s="231">
        <f>IF(N1326="nulová",J1326,0)</f>
        <v>0</v>
      </c>
      <c r="BJ1326" s="18" t="s">
        <v>84</v>
      </c>
      <c r="BK1326" s="231">
        <f>ROUND(I1326*H1326,2)</f>
        <v>0</v>
      </c>
      <c r="BL1326" s="18" t="s">
        <v>262</v>
      </c>
      <c r="BM1326" s="230" t="s">
        <v>1662</v>
      </c>
    </row>
    <row r="1327" s="13" customFormat="1">
      <c r="A1327" s="13"/>
      <c r="B1327" s="232"/>
      <c r="C1327" s="233"/>
      <c r="D1327" s="234" t="s">
        <v>184</v>
      </c>
      <c r="E1327" s="235" t="s">
        <v>1</v>
      </c>
      <c r="F1327" s="236" t="s">
        <v>1663</v>
      </c>
      <c r="G1327" s="233"/>
      <c r="H1327" s="237">
        <v>76.99</v>
      </c>
      <c r="I1327" s="238"/>
      <c r="J1327" s="233"/>
      <c r="K1327" s="233"/>
      <c r="L1327" s="239"/>
      <c r="M1327" s="240"/>
      <c r="N1327" s="241"/>
      <c r="O1327" s="241"/>
      <c r="P1327" s="241"/>
      <c r="Q1327" s="241"/>
      <c r="R1327" s="241"/>
      <c r="S1327" s="241"/>
      <c r="T1327" s="242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3" t="s">
        <v>184</v>
      </c>
      <c r="AU1327" s="243" t="s">
        <v>86</v>
      </c>
      <c r="AV1327" s="13" t="s">
        <v>86</v>
      </c>
      <c r="AW1327" s="13" t="s">
        <v>32</v>
      </c>
      <c r="AX1327" s="13" t="s">
        <v>84</v>
      </c>
      <c r="AY1327" s="243" t="s">
        <v>175</v>
      </c>
    </row>
    <row r="1328" s="2" customFormat="1" ht="33" customHeight="1">
      <c r="A1328" s="39"/>
      <c r="B1328" s="40"/>
      <c r="C1328" s="219" t="s">
        <v>1664</v>
      </c>
      <c r="D1328" s="219" t="s">
        <v>177</v>
      </c>
      <c r="E1328" s="220" t="s">
        <v>1665</v>
      </c>
      <c r="F1328" s="221" t="s">
        <v>1666</v>
      </c>
      <c r="G1328" s="222" t="s">
        <v>180</v>
      </c>
      <c r="H1328" s="223">
        <v>499</v>
      </c>
      <c r="I1328" s="224"/>
      <c r="J1328" s="225">
        <f>ROUND(I1328*H1328,2)</f>
        <v>0</v>
      </c>
      <c r="K1328" s="221" t="s">
        <v>1</v>
      </c>
      <c r="L1328" s="45"/>
      <c r="M1328" s="226" t="s">
        <v>1</v>
      </c>
      <c r="N1328" s="227" t="s">
        <v>41</v>
      </c>
      <c r="O1328" s="92"/>
      <c r="P1328" s="228">
        <f>O1328*H1328</f>
        <v>0</v>
      </c>
      <c r="Q1328" s="228">
        <v>0.03521</v>
      </c>
      <c r="R1328" s="228">
        <f>Q1328*H1328</f>
        <v>17.569789999999998</v>
      </c>
      <c r="S1328" s="228">
        <v>0</v>
      </c>
      <c r="T1328" s="229">
        <f>S1328*H1328</f>
        <v>0</v>
      </c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R1328" s="230" t="s">
        <v>262</v>
      </c>
      <c r="AT1328" s="230" t="s">
        <v>177</v>
      </c>
      <c r="AU1328" s="230" t="s">
        <v>86</v>
      </c>
      <c r="AY1328" s="18" t="s">
        <v>175</v>
      </c>
      <c r="BE1328" s="231">
        <f>IF(N1328="základní",J1328,0)</f>
        <v>0</v>
      </c>
      <c r="BF1328" s="231">
        <f>IF(N1328="snížená",J1328,0)</f>
        <v>0</v>
      </c>
      <c r="BG1328" s="231">
        <f>IF(N1328="zákl. přenesená",J1328,0)</f>
        <v>0</v>
      </c>
      <c r="BH1328" s="231">
        <f>IF(N1328="sníž. přenesená",J1328,0)</f>
        <v>0</v>
      </c>
      <c r="BI1328" s="231">
        <f>IF(N1328="nulová",J1328,0)</f>
        <v>0</v>
      </c>
      <c r="BJ1328" s="18" t="s">
        <v>84</v>
      </c>
      <c r="BK1328" s="231">
        <f>ROUND(I1328*H1328,2)</f>
        <v>0</v>
      </c>
      <c r="BL1328" s="18" t="s">
        <v>262</v>
      </c>
      <c r="BM1328" s="230" t="s">
        <v>1667</v>
      </c>
    </row>
    <row r="1329" s="2" customFormat="1">
      <c r="A1329" s="39"/>
      <c r="B1329" s="40"/>
      <c r="C1329" s="41"/>
      <c r="D1329" s="234" t="s">
        <v>266</v>
      </c>
      <c r="E1329" s="41"/>
      <c r="F1329" s="275" t="s">
        <v>1668</v>
      </c>
      <c r="G1329" s="41"/>
      <c r="H1329" s="41"/>
      <c r="I1329" s="276"/>
      <c r="J1329" s="41"/>
      <c r="K1329" s="41"/>
      <c r="L1329" s="45"/>
      <c r="M1329" s="277"/>
      <c r="N1329" s="278"/>
      <c r="O1329" s="92"/>
      <c r="P1329" s="92"/>
      <c r="Q1329" s="92"/>
      <c r="R1329" s="92"/>
      <c r="S1329" s="92"/>
      <c r="T1329" s="93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T1329" s="18" t="s">
        <v>266</v>
      </c>
      <c r="AU1329" s="18" t="s">
        <v>86</v>
      </c>
    </row>
    <row r="1330" s="13" customFormat="1">
      <c r="A1330" s="13"/>
      <c r="B1330" s="232"/>
      <c r="C1330" s="233"/>
      <c r="D1330" s="234" t="s">
        <v>184</v>
      </c>
      <c r="E1330" s="235" t="s">
        <v>1</v>
      </c>
      <c r="F1330" s="236" t="s">
        <v>1669</v>
      </c>
      <c r="G1330" s="233"/>
      <c r="H1330" s="237">
        <v>499</v>
      </c>
      <c r="I1330" s="238"/>
      <c r="J1330" s="233"/>
      <c r="K1330" s="233"/>
      <c r="L1330" s="239"/>
      <c r="M1330" s="240"/>
      <c r="N1330" s="241"/>
      <c r="O1330" s="241"/>
      <c r="P1330" s="241"/>
      <c r="Q1330" s="241"/>
      <c r="R1330" s="241"/>
      <c r="S1330" s="241"/>
      <c r="T1330" s="24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43" t="s">
        <v>184</v>
      </c>
      <c r="AU1330" s="243" t="s">
        <v>86</v>
      </c>
      <c r="AV1330" s="13" t="s">
        <v>86</v>
      </c>
      <c r="AW1330" s="13" t="s">
        <v>32</v>
      </c>
      <c r="AX1330" s="13" t="s">
        <v>84</v>
      </c>
      <c r="AY1330" s="243" t="s">
        <v>175</v>
      </c>
    </row>
    <row r="1331" s="2" customFormat="1" ht="24.15" customHeight="1">
      <c r="A1331" s="39"/>
      <c r="B1331" s="40"/>
      <c r="C1331" s="219" t="s">
        <v>1670</v>
      </c>
      <c r="D1331" s="219" t="s">
        <v>177</v>
      </c>
      <c r="E1331" s="220" t="s">
        <v>1671</v>
      </c>
      <c r="F1331" s="221" t="s">
        <v>1672</v>
      </c>
      <c r="G1331" s="222" t="s">
        <v>180</v>
      </c>
      <c r="H1331" s="223">
        <v>58</v>
      </c>
      <c r="I1331" s="224"/>
      <c r="J1331" s="225">
        <f>ROUND(I1331*H1331,2)</f>
        <v>0</v>
      </c>
      <c r="K1331" s="221" t="s">
        <v>1</v>
      </c>
      <c r="L1331" s="45"/>
      <c r="M1331" s="226" t="s">
        <v>1</v>
      </c>
      <c r="N1331" s="227" t="s">
        <v>41</v>
      </c>
      <c r="O1331" s="92"/>
      <c r="P1331" s="228">
        <f>O1331*H1331</f>
        <v>0</v>
      </c>
      <c r="Q1331" s="228">
        <v>0.03521</v>
      </c>
      <c r="R1331" s="228">
        <f>Q1331*H1331</f>
        <v>2.04218</v>
      </c>
      <c r="S1331" s="228">
        <v>0</v>
      </c>
      <c r="T1331" s="229">
        <f>S1331*H1331</f>
        <v>0</v>
      </c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R1331" s="230" t="s">
        <v>262</v>
      </c>
      <c r="AT1331" s="230" t="s">
        <v>177</v>
      </c>
      <c r="AU1331" s="230" t="s">
        <v>86</v>
      </c>
      <c r="AY1331" s="18" t="s">
        <v>175</v>
      </c>
      <c r="BE1331" s="231">
        <f>IF(N1331="základní",J1331,0)</f>
        <v>0</v>
      </c>
      <c r="BF1331" s="231">
        <f>IF(N1331="snížená",J1331,0)</f>
        <v>0</v>
      </c>
      <c r="BG1331" s="231">
        <f>IF(N1331="zákl. přenesená",J1331,0)</f>
        <v>0</v>
      </c>
      <c r="BH1331" s="231">
        <f>IF(N1331="sníž. přenesená",J1331,0)</f>
        <v>0</v>
      </c>
      <c r="BI1331" s="231">
        <f>IF(N1331="nulová",J1331,0)</f>
        <v>0</v>
      </c>
      <c r="BJ1331" s="18" t="s">
        <v>84</v>
      </c>
      <c r="BK1331" s="231">
        <f>ROUND(I1331*H1331,2)</f>
        <v>0</v>
      </c>
      <c r="BL1331" s="18" t="s">
        <v>262</v>
      </c>
      <c r="BM1331" s="230" t="s">
        <v>1673</v>
      </c>
    </row>
    <row r="1332" s="2" customFormat="1">
      <c r="A1332" s="39"/>
      <c r="B1332" s="40"/>
      <c r="C1332" s="41"/>
      <c r="D1332" s="234" t="s">
        <v>266</v>
      </c>
      <c r="E1332" s="41"/>
      <c r="F1332" s="275" t="s">
        <v>1668</v>
      </c>
      <c r="G1332" s="41"/>
      <c r="H1332" s="41"/>
      <c r="I1332" s="276"/>
      <c r="J1332" s="41"/>
      <c r="K1332" s="41"/>
      <c r="L1332" s="45"/>
      <c r="M1332" s="277"/>
      <c r="N1332" s="278"/>
      <c r="O1332" s="92"/>
      <c r="P1332" s="92"/>
      <c r="Q1332" s="92"/>
      <c r="R1332" s="92"/>
      <c r="S1332" s="92"/>
      <c r="T1332" s="93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T1332" s="18" t="s">
        <v>266</v>
      </c>
      <c r="AU1332" s="18" t="s">
        <v>86</v>
      </c>
    </row>
    <row r="1333" s="13" customFormat="1">
      <c r="A1333" s="13"/>
      <c r="B1333" s="232"/>
      <c r="C1333" s="233"/>
      <c r="D1333" s="234" t="s">
        <v>184</v>
      </c>
      <c r="E1333" s="235" t="s">
        <v>1</v>
      </c>
      <c r="F1333" s="236" t="s">
        <v>1674</v>
      </c>
      <c r="G1333" s="233"/>
      <c r="H1333" s="237">
        <v>58</v>
      </c>
      <c r="I1333" s="238"/>
      <c r="J1333" s="233"/>
      <c r="K1333" s="233"/>
      <c r="L1333" s="239"/>
      <c r="M1333" s="240"/>
      <c r="N1333" s="241"/>
      <c r="O1333" s="241"/>
      <c r="P1333" s="241"/>
      <c r="Q1333" s="241"/>
      <c r="R1333" s="241"/>
      <c r="S1333" s="241"/>
      <c r="T1333" s="24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3" t="s">
        <v>184</v>
      </c>
      <c r="AU1333" s="243" t="s">
        <v>86</v>
      </c>
      <c r="AV1333" s="13" t="s">
        <v>86</v>
      </c>
      <c r="AW1333" s="13" t="s">
        <v>32</v>
      </c>
      <c r="AX1333" s="13" t="s">
        <v>84</v>
      </c>
      <c r="AY1333" s="243" t="s">
        <v>175</v>
      </c>
    </row>
    <row r="1334" s="2" customFormat="1" ht="49.05" customHeight="1">
      <c r="A1334" s="39"/>
      <c r="B1334" s="40"/>
      <c r="C1334" s="219" t="s">
        <v>1675</v>
      </c>
      <c r="D1334" s="219" t="s">
        <v>177</v>
      </c>
      <c r="E1334" s="220" t="s">
        <v>1676</v>
      </c>
      <c r="F1334" s="221" t="s">
        <v>1677</v>
      </c>
      <c r="G1334" s="222" t="s">
        <v>180</v>
      </c>
      <c r="H1334" s="223">
        <v>44.66</v>
      </c>
      <c r="I1334" s="224"/>
      <c r="J1334" s="225">
        <f>ROUND(I1334*H1334,2)</f>
        <v>0</v>
      </c>
      <c r="K1334" s="221" t="s">
        <v>1</v>
      </c>
      <c r="L1334" s="45"/>
      <c r="M1334" s="226" t="s">
        <v>1</v>
      </c>
      <c r="N1334" s="227" t="s">
        <v>41</v>
      </c>
      <c r="O1334" s="92"/>
      <c r="P1334" s="228">
        <f>O1334*H1334</f>
        <v>0</v>
      </c>
      <c r="Q1334" s="228">
        <v>0</v>
      </c>
      <c r="R1334" s="228">
        <f>Q1334*H1334</f>
        <v>0</v>
      </c>
      <c r="S1334" s="228">
        <v>0</v>
      </c>
      <c r="T1334" s="229">
        <f>S1334*H1334</f>
        <v>0</v>
      </c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R1334" s="230" t="s">
        <v>262</v>
      </c>
      <c r="AT1334" s="230" t="s">
        <v>177</v>
      </c>
      <c r="AU1334" s="230" t="s">
        <v>86</v>
      </c>
      <c r="AY1334" s="18" t="s">
        <v>175</v>
      </c>
      <c r="BE1334" s="231">
        <f>IF(N1334="základní",J1334,0)</f>
        <v>0</v>
      </c>
      <c r="BF1334" s="231">
        <f>IF(N1334="snížená",J1334,0)</f>
        <v>0</v>
      </c>
      <c r="BG1334" s="231">
        <f>IF(N1334="zákl. přenesená",J1334,0)</f>
        <v>0</v>
      </c>
      <c r="BH1334" s="231">
        <f>IF(N1334="sníž. přenesená",J1334,0)</f>
        <v>0</v>
      </c>
      <c r="BI1334" s="231">
        <f>IF(N1334="nulová",J1334,0)</f>
        <v>0</v>
      </c>
      <c r="BJ1334" s="18" t="s">
        <v>84</v>
      </c>
      <c r="BK1334" s="231">
        <f>ROUND(I1334*H1334,2)</f>
        <v>0</v>
      </c>
      <c r="BL1334" s="18" t="s">
        <v>262</v>
      </c>
      <c r="BM1334" s="230" t="s">
        <v>1678</v>
      </c>
    </row>
    <row r="1335" s="2" customFormat="1">
      <c r="A1335" s="39"/>
      <c r="B1335" s="40"/>
      <c r="C1335" s="41"/>
      <c r="D1335" s="234" t="s">
        <v>266</v>
      </c>
      <c r="E1335" s="41"/>
      <c r="F1335" s="275" t="s">
        <v>1679</v>
      </c>
      <c r="G1335" s="41"/>
      <c r="H1335" s="41"/>
      <c r="I1335" s="276"/>
      <c r="J1335" s="41"/>
      <c r="K1335" s="41"/>
      <c r="L1335" s="45"/>
      <c r="M1335" s="277"/>
      <c r="N1335" s="278"/>
      <c r="O1335" s="92"/>
      <c r="P1335" s="92"/>
      <c r="Q1335" s="92"/>
      <c r="R1335" s="92"/>
      <c r="S1335" s="92"/>
      <c r="T1335" s="93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T1335" s="18" t="s">
        <v>266</v>
      </c>
      <c r="AU1335" s="18" t="s">
        <v>86</v>
      </c>
    </row>
    <row r="1336" s="13" customFormat="1">
      <c r="A1336" s="13"/>
      <c r="B1336" s="232"/>
      <c r="C1336" s="233"/>
      <c r="D1336" s="234" t="s">
        <v>184</v>
      </c>
      <c r="E1336" s="235" t="s">
        <v>1</v>
      </c>
      <c r="F1336" s="236" t="s">
        <v>1680</v>
      </c>
      <c r="G1336" s="233"/>
      <c r="H1336" s="237">
        <v>44.66</v>
      </c>
      <c r="I1336" s="238"/>
      <c r="J1336" s="233"/>
      <c r="K1336" s="233"/>
      <c r="L1336" s="239"/>
      <c r="M1336" s="240"/>
      <c r="N1336" s="241"/>
      <c r="O1336" s="241"/>
      <c r="P1336" s="241"/>
      <c r="Q1336" s="241"/>
      <c r="R1336" s="241"/>
      <c r="S1336" s="241"/>
      <c r="T1336" s="242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43" t="s">
        <v>184</v>
      </c>
      <c r="AU1336" s="243" t="s">
        <v>86</v>
      </c>
      <c r="AV1336" s="13" t="s">
        <v>86</v>
      </c>
      <c r="AW1336" s="13" t="s">
        <v>32</v>
      </c>
      <c r="AX1336" s="13" t="s">
        <v>84</v>
      </c>
      <c r="AY1336" s="243" t="s">
        <v>175</v>
      </c>
    </row>
    <row r="1337" s="2" customFormat="1" ht="49.05" customHeight="1">
      <c r="A1337" s="39"/>
      <c r="B1337" s="40"/>
      <c r="C1337" s="219" t="s">
        <v>1681</v>
      </c>
      <c r="D1337" s="219" t="s">
        <v>177</v>
      </c>
      <c r="E1337" s="220" t="s">
        <v>1682</v>
      </c>
      <c r="F1337" s="221" t="s">
        <v>1683</v>
      </c>
      <c r="G1337" s="222" t="s">
        <v>180</v>
      </c>
      <c r="H1337" s="223">
        <v>60</v>
      </c>
      <c r="I1337" s="224"/>
      <c r="J1337" s="225">
        <f>ROUND(I1337*H1337,2)</f>
        <v>0</v>
      </c>
      <c r="K1337" s="221" t="s">
        <v>1</v>
      </c>
      <c r="L1337" s="45"/>
      <c r="M1337" s="226" t="s">
        <v>1</v>
      </c>
      <c r="N1337" s="227" t="s">
        <v>41</v>
      </c>
      <c r="O1337" s="92"/>
      <c r="P1337" s="228">
        <f>O1337*H1337</f>
        <v>0</v>
      </c>
      <c r="Q1337" s="228">
        <v>0</v>
      </c>
      <c r="R1337" s="228">
        <f>Q1337*H1337</f>
        <v>0</v>
      </c>
      <c r="S1337" s="228">
        <v>0</v>
      </c>
      <c r="T1337" s="229">
        <f>S1337*H1337</f>
        <v>0</v>
      </c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R1337" s="230" t="s">
        <v>262</v>
      </c>
      <c r="AT1337" s="230" t="s">
        <v>177</v>
      </c>
      <c r="AU1337" s="230" t="s">
        <v>86</v>
      </c>
      <c r="AY1337" s="18" t="s">
        <v>175</v>
      </c>
      <c r="BE1337" s="231">
        <f>IF(N1337="základní",J1337,0)</f>
        <v>0</v>
      </c>
      <c r="BF1337" s="231">
        <f>IF(N1337="snížená",J1337,0)</f>
        <v>0</v>
      </c>
      <c r="BG1337" s="231">
        <f>IF(N1337="zákl. přenesená",J1337,0)</f>
        <v>0</v>
      </c>
      <c r="BH1337" s="231">
        <f>IF(N1337="sníž. přenesená",J1337,0)</f>
        <v>0</v>
      </c>
      <c r="BI1337" s="231">
        <f>IF(N1337="nulová",J1337,0)</f>
        <v>0</v>
      </c>
      <c r="BJ1337" s="18" t="s">
        <v>84</v>
      </c>
      <c r="BK1337" s="231">
        <f>ROUND(I1337*H1337,2)</f>
        <v>0</v>
      </c>
      <c r="BL1337" s="18" t="s">
        <v>262</v>
      </c>
      <c r="BM1337" s="230" t="s">
        <v>1684</v>
      </c>
    </row>
    <row r="1338" s="2" customFormat="1">
      <c r="A1338" s="39"/>
      <c r="B1338" s="40"/>
      <c r="C1338" s="41"/>
      <c r="D1338" s="234" t="s">
        <v>266</v>
      </c>
      <c r="E1338" s="41"/>
      <c r="F1338" s="275" t="s">
        <v>1679</v>
      </c>
      <c r="G1338" s="41"/>
      <c r="H1338" s="41"/>
      <c r="I1338" s="276"/>
      <c r="J1338" s="41"/>
      <c r="K1338" s="41"/>
      <c r="L1338" s="45"/>
      <c r="M1338" s="277"/>
      <c r="N1338" s="278"/>
      <c r="O1338" s="92"/>
      <c r="P1338" s="92"/>
      <c r="Q1338" s="92"/>
      <c r="R1338" s="92"/>
      <c r="S1338" s="92"/>
      <c r="T1338" s="93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T1338" s="18" t="s">
        <v>266</v>
      </c>
      <c r="AU1338" s="18" t="s">
        <v>86</v>
      </c>
    </row>
    <row r="1339" s="13" customFormat="1">
      <c r="A1339" s="13"/>
      <c r="B1339" s="232"/>
      <c r="C1339" s="233"/>
      <c r="D1339" s="234" t="s">
        <v>184</v>
      </c>
      <c r="E1339" s="235" t="s">
        <v>1</v>
      </c>
      <c r="F1339" s="236" t="s">
        <v>1685</v>
      </c>
      <c r="G1339" s="233"/>
      <c r="H1339" s="237">
        <v>60</v>
      </c>
      <c r="I1339" s="238"/>
      <c r="J1339" s="233"/>
      <c r="K1339" s="233"/>
      <c r="L1339" s="239"/>
      <c r="M1339" s="240"/>
      <c r="N1339" s="241"/>
      <c r="O1339" s="241"/>
      <c r="P1339" s="241"/>
      <c r="Q1339" s="241"/>
      <c r="R1339" s="241"/>
      <c r="S1339" s="241"/>
      <c r="T1339" s="24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43" t="s">
        <v>184</v>
      </c>
      <c r="AU1339" s="243" t="s">
        <v>86</v>
      </c>
      <c r="AV1339" s="13" t="s">
        <v>86</v>
      </c>
      <c r="AW1339" s="13" t="s">
        <v>32</v>
      </c>
      <c r="AX1339" s="13" t="s">
        <v>84</v>
      </c>
      <c r="AY1339" s="243" t="s">
        <v>175</v>
      </c>
    </row>
    <row r="1340" s="12" customFormat="1" ht="22.8" customHeight="1">
      <c r="A1340" s="12"/>
      <c r="B1340" s="203"/>
      <c r="C1340" s="204"/>
      <c r="D1340" s="205" t="s">
        <v>75</v>
      </c>
      <c r="E1340" s="217" t="s">
        <v>1686</v>
      </c>
      <c r="F1340" s="217" t="s">
        <v>1687</v>
      </c>
      <c r="G1340" s="204"/>
      <c r="H1340" s="204"/>
      <c r="I1340" s="207"/>
      <c r="J1340" s="218">
        <f>BK1340</f>
        <v>0</v>
      </c>
      <c r="K1340" s="204"/>
      <c r="L1340" s="209"/>
      <c r="M1340" s="210"/>
      <c r="N1340" s="211"/>
      <c r="O1340" s="211"/>
      <c r="P1340" s="212">
        <f>SUM(P1341:P1352)</f>
        <v>0</v>
      </c>
      <c r="Q1340" s="211"/>
      <c r="R1340" s="212">
        <f>SUM(R1341:R1352)</f>
        <v>0.44211</v>
      </c>
      <c r="S1340" s="211"/>
      <c r="T1340" s="213">
        <f>SUM(T1341:T1352)</f>
        <v>0</v>
      </c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R1340" s="214" t="s">
        <v>86</v>
      </c>
      <c r="AT1340" s="215" t="s">
        <v>75</v>
      </c>
      <c r="AU1340" s="215" t="s">
        <v>84</v>
      </c>
      <c r="AY1340" s="214" t="s">
        <v>175</v>
      </c>
      <c r="BK1340" s="216">
        <f>SUM(BK1341:BK1352)</f>
        <v>0</v>
      </c>
    </row>
    <row r="1341" s="2" customFormat="1" ht="33" customHeight="1">
      <c r="A1341" s="39"/>
      <c r="B1341" s="40"/>
      <c r="C1341" s="219" t="s">
        <v>1688</v>
      </c>
      <c r="D1341" s="219" t="s">
        <v>177</v>
      </c>
      <c r="E1341" s="220" t="s">
        <v>1689</v>
      </c>
      <c r="F1341" s="221" t="s">
        <v>1690</v>
      </c>
      <c r="G1341" s="222" t="s">
        <v>437</v>
      </c>
      <c r="H1341" s="223">
        <v>55</v>
      </c>
      <c r="I1341" s="224"/>
      <c r="J1341" s="225">
        <f>ROUND(I1341*H1341,2)</f>
        <v>0</v>
      </c>
      <c r="K1341" s="221" t="s">
        <v>181</v>
      </c>
      <c r="L1341" s="45"/>
      <c r="M1341" s="226" t="s">
        <v>1</v>
      </c>
      <c r="N1341" s="227" t="s">
        <v>41</v>
      </c>
      <c r="O1341" s="92"/>
      <c r="P1341" s="228">
        <f>O1341*H1341</f>
        <v>0</v>
      </c>
      <c r="Q1341" s="228">
        <v>0.00232</v>
      </c>
      <c r="R1341" s="228">
        <f>Q1341*H1341</f>
        <v>0.1276</v>
      </c>
      <c r="S1341" s="228">
        <v>0</v>
      </c>
      <c r="T1341" s="229">
        <f>S1341*H1341</f>
        <v>0</v>
      </c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R1341" s="230" t="s">
        <v>262</v>
      </c>
      <c r="AT1341" s="230" t="s">
        <v>177</v>
      </c>
      <c r="AU1341" s="230" t="s">
        <v>86</v>
      </c>
      <c r="AY1341" s="18" t="s">
        <v>175</v>
      </c>
      <c r="BE1341" s="231">
        <f>IF(N1341="základní",J1341,0)</f>
        <v>0</v>
      </c>
      <c r="BF1341" s="231">
        <f>IF(N1341="snížená",J1341,0)</f>
        <v>0</v>
      </c>
      <c r="BG1341" s="231">
        <f>IF(N1341="zákl. přenesená",J1341,0)</f>
        <v>0</v>
      </c>
      <c r="BH1341" s="231">
        <f>IF(N1341="sníž. přenesená",J1341,0)</f>
        <v>0</v>
      </c>
      <c r="BI1341" s="231">
        <f>IF(N1341="nulová",J1341,0)</f>
        <v>0</v>
      </c>
      <c r="BJ1341" s="18" t="s">
        <v>84</v>
      </c>
      <c r="BK1341" s="231">
        <f>ROUND(I1341*H1341,2)</f>
        <v>0</v>
      </c>
      <c r="BL1341" s="18" t="s">
        <v>262</v>
      </c>
      <c r="BM1341" s="230" t="s">
        <v>1691</v>
      </c>
    </row>
    <row r="1342" s="13" customFormat="1">
      <c r="A1342" s="13"/>
      <c r="B1342" s="232"/>
      <c r="C1342" s="233"/>
      <c r="D1342" s="234" t="s">
        <v>184</v>
      </c>
      <c r="E1342" s="235" t="s">
        <v>1</v>
      </c>
      <c r="F1342" s="236" t="s">
        <v>1692</v>
      </c>
      <c r="G1342" s="233"/>
      <c r="H1342" s="237">
        <v>55</v>
      </c>
      <c r="I1342" s="238"/>
      <c r="J1342" s="233"/>
      <c r="K1342" s="233"/>
      <c r="L1342" s="239"/>
      <c r="M1342" s="240"/>
      <c r="N1342" s="241"/>
      <c r="O1342" s="241"/>
      <c r="P1342" s="241"/>
      <c r="Q1342" s="241"/>
      <c r="R1342" s="241"/>
      <c r="S1342" s="241"/>
      <c r="T1342" s="242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3" t="s">
        <v>184</v>
      </c>
      <c r="AU1342" s="243" t="s">
        <v>86</v>
      </c>
      <c r="AV1342" s="13" t="s">
        <v>86</v>
      </c>
      <c r="AW1342" s="13" t="s">
        <v>32</v>
      </c>
      <c r="AX1342" s="13" t="s">
        <v>84</v>
      </c>
      <c r="AY1342" s="243" t="s">
        <v>175</v>
      </c>
    </row>
    <row r="1343" s="2" customFormat="1" ht="33" customHeight="1">
      <c r="A1343" s="39"/>
      <c r="B1343" s="40"/>
      <c r="C1343" s="219" t="s">
        <v>1693</v>
      </c>
      <c r="D1343" s="219" t="s">
        <v>177</v>
      </c>
      <c r="E1343" s="220" t="s">
        <v>1694</v>
      </c>
      <c r="F1343" s="221" t="s">
        <v>1695</v>
      </c>
      <c r="G1343" s="222" t="s">
        <v>437</v>
      </c>
      <c r="H1343" s="223">
        <v>14.5</v>
      </c>
      <c r="I1343" s="224"/>
      <c r="J1343" s="225">
        <f>ROUND(I1343*H1343,2)</f>
        <v>0</v>
      </c>
      <c r="K1343" s="221" t="s">
        <v>181</v>
      </c>
      <c r="L1343" s="45"/>
      <c r="M1343" s="226" t="s">
        <v>1</v>
      </c>
      <c r="N1343" s="227" t="s">
        <v>41</v>
      </c>
      <c r="O1343" s="92"/>
      <c r="P1343" s="228">
        <f>O1343*H1343</f>
        <v>0</v>
      </c>
      <c r="Q1343" s="228">
        <v>0.00378</v>
      </c>
      <c r="R1343" s="228">
        <f>Q1343*H1343</f>
        <v>0.05481</v>
      </c>
      <c r="S1343" s="228">
        <v>0</v>
      </c>
      <c r="T1343" s="229">
        <f>S1343*H1343</f>
        <v>0</v>
      </c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R1343" s="230" t="s">
        <v>262</v>
      </c>
      <c r="AT1343" s="230" t="s">
        <v>177</v>
      </c>
      <c r="AU1343" s="230" t="s">
        <v>86</v>
      </c>
      <c r="AY1343" s="18" t="s">
        <v>175</v>
      </c>
      <c r="BE1343" s="231">
        <f>IF(N1343="základní",J1343,0)</f>
        <v>0</v>
      </c>
      <c r="BF1343" s="231">
        <f>IF(N1343="snížená",J1343,0)</f>
        <v>0</v>
      </c>
      <c r="BG1343" s="231">
        <f>IF(N1343="zákl. přenesená",J1343,0)</f>
        <v>0</v>
      </c>
      <c r="BH1343" s="231">
        <f>IF(N1343="sníž. přenesená",J1343,0)</f>
        <v>0</v>
      </c>
      <c r="BI1343" s="231">
        <f>IF(N1343="nulová",J1343,0)</f>
        <v>0</v>
      </c>
      <c r="BJ1343" s="18" t="s">
        <v>84</v>
      </c>
      <c r="BK1343" s="231">
        <f>ROUND(I1343*H1343,2)</f>
        <v>0</v>
      </c>
      <c r="BL1343" s="18" t="s">
        <v>262</v>
      </c>
      <c r="BM1343" s="230" t="s">
        <v>1696</v>
      </c>
    </row>
    <row r="1344" s="13" customFormat="1">
      <c r="A1344" s="13"/>
      <c r="B1344" s="232"/>
      <c r="C1344" s="233"/>
      <c r="D1344" s="234" t="s">
        <v>184</v>
      </c>
      <c r="E1344" s="235" t="s">
        <v>1</v>
      </c>
      <c r="F1344" s="236" t="s">
        <v>1697</v>
      </c>
      <c r="G1344" s="233"/>
      <c r="H1344" s="237">
        <v>14.5</v>
      </c>
      <c r="I1344" s="238"/>
      <c r="J1344" s="233"/>
      <c r="K1344" s="233"/>
      <c r="L1344" s="239"/>
      <c r="M1344" s="240"/>
      <c r="N1344" s="241"/>
      <c r="O1344" s="241"/>
      <c r="P1344" s="241"/>
      <c r="Q1344" s="241"/>
      <c r="R1344" s="241"/>
      <c r="S1344" s="241"/>
      <c r="T1344" s="242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3" t="s">
        <v>184</v>
      </c>
      <c r="AU1344" s="243" t="s">
        <v>86</v>
      </c>
      <c r="AV1344" s="13" t="s">
        <v>86</v>
      </c>
      <c r="AW1344" s="13" t="s">
        <v>32</v>
      </c>
      <c r="AX1344" s="13" t="s">
        <v>84</v>
      </c>
      <c r="AY1344" s="243" t="s">
        <v>175</v>
      </c>
    </row>
    <row r="1345" s="2" customFormat="1" ht="24.15" customHeight="1">
      <c r="A1345" s="39"/>
      <c r="B1345" s="40"/>
      <c r="C1345" s="219" t="s">
        <v>1698</v>
      </c>
      <c r="D1345" s="219" t="s">
        <v>177</v>
      </c>
      <c r="E1345" s="220" t="s">
        <v>1699</v>
      </c>
      <c r="F1345" s="221" t="s">
        <v>1700</v>
      </c>
      <c r="G1345" s="222" t="s">
        <v>437</v>
      </c>
      <c r="H1345" s="223">
        <v>70</v>
      </c>
      <c r="I1345" s="224"/>
      <c r="J1345" s="225">
        <f>ROUND(I1345*H1345,2)</f>
        <v>0</v>
      </c>
      <c r="K1345" s="221" t="s">
        <v>181</v>
      </c>
      <c r="L1345" s="45"/>
      <c r="M1345" s="226" t="s">
        <v>1</v>
      </c>
      <c r="N1345" s="227" t="s">
        <v>41</v>
      </c>
      <c r="O1345" s="92"/>
      <c r="P1345" s="228">
        <f>O1345*H1345</f>
        <v>0</v>
      </c>
      <c r="Q1345" s="228">
        <v>0.0037100000000000008</v>
      </c>
      <c r="R1345" s="228">
        <f>Q1345*H1345</f>
        <v>0.2597</v>
      </c>
      <c r="S1345" s="228">
        <v>0</v>
      </c>
      <c r="T1345" s="229">
        <f>S1345*H1345</f>
        <v>0</v>
      </c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R1345" s="230" t="s">
        <v>262</v>
      </c>
      <c r="AT1345" s="230" t="s">
        <v>177</v>
      </c>
      <c r="AU1345" s="230" t="s">
        <v>86</v>
      </c>
      <c r="AY1345" s="18" t="s">
        <v>175</v>
      </c>
      <c r="BE1345" s="231">
        <f>IF(N1345="základní",J1345,0)</f>
        <v>0</v>
      </c>
      <c r="BF1345" s="231">
        <f>IF(N1345="snížená",J1345,0)</f>
        <v>0</v>
      </c>
      <c r="BG1345" s="231">
        <f>IF(N1345="zákl. přenesená",J1345,0)</f>
        <v>0</v>
      </c>
      <c r="BH1345" s="231">
        <f>IF(N1345="sníž. přenesená",J1345,0)</f>
        <v>0</v>
      </c>
      <c r="BI1345" s="231">
        <f>IF(N1345="nulová",J1345,0)</f>
        <v>0</v>
      </c>
      <c r="BJ1345" s="18" t="s">
        <v>84</v>
      </c>
      <c r="BK1345" s="231">
        <f>ROUND(I1345*H1345,2)</f>
        <v>0</v>
      </c>
      <c r="BL1345" s="18" t="s">
        <v>262</v>
      </c>
      <c r="BM1345" s="230" t="s">
        <v>1701</v>
      </c>
    </row>
    <row r="1346" s="13" customFormat="1">
      <c r="A1346" s="13"/>
      <c r="B1346" s="232"/>
      <c r="C1346" s="233"/>
      <c r="D1346" s="234" t="s">
        <v>184</v>
      </c>
      <c r="E1346" s="235" t="s">
        <v>1</v>
      </c>
      <c r="F1346" s="236" t="s">
        <v>1702</v>
      </c>
      <c r="G1346" s="233"/>
      <c r="H1346" s="237">
        <v>70</v>
      </c>
      <c r="I1346" s="238"/>
      <c r="J1346" s="233"/>
      <c r="K1346" s="233"/>
      <c r="L1346" s="239"/>
      <c r="M1346" s="240"/>
      <c r="N1346" s="241"/>
      <c r="O1346" s="241"/>
      <c r="P1346" s="241"/>
      <c r="Q1346" s="241"/>
      <c r="R1346" s="241"/>
      <c r="S1346" s="241"/>
      <c r="T1346" s="24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3" t="s">
        <v>184</v>
      </c>
      <c r="AU1346" s="243" t="s">
        <v>86</v>
      </c>
      <c r="AV1346" s="13" t="s">
        <v>86</v>
      </c>
      <c r="AW1346" s="13" t="s">
        <v>32</v>
      </c>
      <c r="AX1346" s="13" t="s">
        <v>84</v>
      </c>
      <c r="AY1346" s="243" t="s">
        <v>175</v>
      </c>
    </row>
    <row r="1347" s="2" customFormat="1" ht="24.15" customHeight="1">
      <c r="A1347" s="39"/>
      <c r="B1347" s="40"/>
      <c r="C1347" s="219" t="s">
        <v>1703</v>
      </c>
      <c r="D1347" s="219" t="s">
        <v>177</v>
      </c>
      <c r="E1347" s="220" t="s">
        <v>1704</v>
      </c>
      <c r="F1347" s="221" t="s">
        <v>1705</v>
      </c>
      <c r="G1347" s="222" t="s">
        <v>1336</v>
      </c>
      <c r="H1347" s="291"/>
      <c r="I1347" s="224"/>
      <c r="J1347" s="225">
        <f>ROUND(I1347*H1347,2)</f>
        <v>0</v>
      </c>
      <c r="K1347" s="221" t="s">
        <v>181</v>
      </c>
      <c r="L1347" s="45"/>
      <c r="M1347" s="226" t="s">
        <v>1</v>
      </c>
      <c r="N1347" s="227" t="s">
        <v>41</v>
      </c>
      <c r="O1347" s="92"/>
      <c r="P1347" s="228">
        <f>O1347*H1347</f>
        <v>0</v>
      </c>
      <c r="Q1347" s="228">
        <v>0</v>
      </c>
      <c r="R1347" s="228">
        <f>Q1347*H1347</f>
        <v>0</v>
      </c>
      <c r="S1347" s="228">
        <v>0</v>
      </c>
      <c r="T1347" s="229">
        <f>S1347*H1347</f>
        <v>0</v>
      </c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R1347" s="230" t="s">
        <v>262</v>
      </c>
      <c r="AT1347" s="230" t="s">
        <v>177</v>
      </c>
      <c r="AU1347" s="230" t="s">
        <v>86</v>
      </c>
      <c r="AY1347" s="18" t="s">
        <v>175</v>
      </c>
      <c r="BE1347" s="231">
        <f>IF(N1347="základní",J1347,0)</f>
        <v>0</v>
      </c>
      <c r="BF1347" s="231">
        <f>IF(N1347="snížená",J1347,0)</f>
        <v>0</v>
      </c>
      <c r="BG1347" s="231">
        <f>IF(N1347="zákl. přenesená",J1347,0)</f>
        <v>0</v>
      </c>
      <c r="BH1347" s="231">
        <f>IF(N1347="sníž. přenesená",J1347,0)</f>
        <v>0</v>
      </c>
      <c r="BI1347" s="231">
        <f>IF(N1347="nulová",J1347,0)</f>
        <v>0</v>
      </c>
      <c r="BJ1347" s="18" t="s">
        <v>84</v>
      </c>
      <c r="BK1347" s="231">
        <f>ROUND(I1347*H1347,2)</f>
        <v>0</v>
      </c>
      <c r="BL1347" s="18" t="s">
        <v>262</v>
      </c>
      <c r="BM1347" s="230" t="s">
        <v>1706</v>
      </c>
    </row>
    <row r="1348" s="2" customFormat="1" ht="16.5" customHeight="1">
      <c r="A1348" s="39"/>
      <c r="B1348" s="40"/>
      <c r="C1348" s="219" t="s">
        <v>1707</v>
      </c>
      <c r="D1348" s="219" t="s">
        <v>177</v>
      </c>
      <c r="E1348" s="220" t="s">
        <v>1708</v>
      </c>
      <c r="F1348" s="221" t="s">
        <v>1709</v>
      </c>
      <c r="G1348" s="222" t="s">
        <v>437</v>
      </c>
      <c r="H1348" s="223">
        <v>7.4</v>
      </c>
      <c r="I1348" s="224"/>
      <c r="J1348" s="225">
        <f>ROUND(I1348*H1348,2)</f>
        <v>0</v>
      </c>
      <c r="K1348" s="221" t="s">
        <v>1</v>
      </c>
      <c r="L1348" s="45"/>
      <c r="M1348" s="226" t="s">
        <v>1</v>
      </c>
      <c r="N1348" s="227" t="s">
        <v>41</v>
      </c>
      <c r="O1348" s="92"/>
      <c r="P1348" s="228">
        <f>O1348*H1348</f>
        <v>0</v>
      </c>
      <c r="Q1348" s="228">
        <v>0</v>
      </c>
      <c r="R1348" s="228">
        <f>Q1348*H1348</f>
        <v>0</v>
      </c>
      <c r="S1348" s="228">
        <v>0</v>
      </c>
      <c r="T1348" s="229">
        <f>S1348*H1348</f>
        <v>0</v>
      </c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R1348" s="230" t="s">
        <v>262</v>
      </c>
      <c r="AT1348" s="230" t="s">
        <v>177</v>
      </c>
      <c r="AU1348" s="230" t="s">
        <v>86</v>
      </c>
      <c r="AY1348" s="18" t="s">
        <v>175</v>
      </c>
      <c r="BE1348" s="231">
        <f>IF(N1348="základní",J1348,0)</f>
        <v>0</v>
      </c>
      <c r="BF1348" s="231">
        <f>IF(N1348="snížená",J1348,0)</f>
        <v>0</v>
      </c>
      <c r="BG1348" s="231">
        <f>IF(N1348="zákl. přenesená",J1348,0)</f>
        <v>0</v>
      </c>
      <c r="BH1348" s="231">
        <f>IF(N1348="sníž. přenesená",J1348,0)</f>
        <v>0</v>
      </c>
      <c r="BI1348" s="231">
        <f>IF(N1348="nulová",J1348,0)</f>
        <v>0</v>
      </c>
      <c r="BJ1348" s="18" t="s">
        <v>84</v>
      </c>
      <c r="BK1348" s="231">
        <f>ROUND(I1348*H1348,2)</f>
        <v>0</v>
      </c>
      <c r="BL1348" s="18" t="s">
        <v>262</v>
      </c>
      <c r="BM1348" s="230" t="s">
        <v>1710</v>
      </c>
    </row>
    <row r="1349" s="2" customFormat="1" ht="16.5" customHeight="1">
      <c r="A1349" s="39"/>
      <c r="B1349" s="40"/>
      <c r="C1349" s="219" t="s">
        <v>1711</v>
      </c>
      <c r="D1349" s="219" t="s">
        <v>177</v>
      </c>
      <c r="E1349" s="220" t="s">
        <v>1712</v>
      </c>
      <c r="F1349" s="221" t="s">
        <v>1713</v>
      </c>
      <c r="G1349" s="222" t="s">
        <v>437</v>
      </c>
      <c r="H1349" s="223">
        <v>6</v>
      </c>
      <c r="I1349" s="224"/>
      <c r="J1349" s="225">
        <f>ROUND(I1349*H1349,2)</f>
        <v>0</v>
      </c>
      <c r="K1349" s="221" t="s">
        <v>1</v>
      </c>
      <c r="L1349" s="45"/>
      <c r="M1349" s="226" t="s">
        <v>1</v>
      </c>
      <c r="N1349" s="227" t="s">
        <v>41</v>
      </c>
      <c r="O1349" s="92"/>
      <c r="P1349" s="228">
        <f>O1349*H1349</f>
        <v>0</v>
      </c>
      <c r="Q1349" s="228">
        <v>0</v>
      </c>
      <c r="R1349" s="228">
        <f>Q1349*H1349</f>
        <v>0</v>
      </c>
      <c r="S1349" s="228">
        <v>0</v>
      </c>
      <c r="T1349" s="229">
        <f>S1349*H1349</f>
        <v>0</v>
      </c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R1349" s="230" t="s">
        <v>262</v>
      </c>
      <c r="AT1349" s="230" t="s">
        <v>177</v>
      </c>
      <c r="AU1349" s="230" t="s">
        <v>86</v>
      </c>
      <c r="AY1349" s="18" t="s">
        <v>175</v>
      </c>
      <c r="BE1349" s="231">
        <f>IF(N1349="základní",J1349,0)</f>
        <v>0</v>
      </c>
      <c r="BF1349" s="231">
        <f>IF(N1349="snížená",J1349,0)</f>
        <v>0</v>
      </c>
      <c r="BG1349" s="231">
        <f>IF(N1349="zákl. přenesená",J1349,0)</f>
        <v>0</v>
      </c>
      <c r="BH1349" s="231">
        <f>IF(N1349="sníž. přenesená",J1349,0)</f>
        <v>0</v>
      </c>
      <c r="BI1349" s="231">
        <f>IF(N1349="nulová",J1349,0)</f>
        <v>0</v>
      </c>
      <c r="BJ1349" s="18" t="s">
        <v>84</v>
      </c>
      <c r="BK1349" s="231">
        <f>ROUND(I1349*H1349,2)</f>
        <v>0</v>
      </c>
      <c r="BL1349" s="18" t="s">
        <v>262</v>
      </c>
      <c r="BM1349" s="230" t="s">
        <v>1714</v>
      </c>
    </row>
    <row r="1350" s="2" customFormat="1" ht="16.5" customHeight="1">
      <c r="A1350" s="39"/>
      <c r="B1350" s="40"/>
      <c r="C1350" s="219" t="s">
        <v>1715</v>
      </c>
      <c r="D1350" s="219" t="s">
        <v>177</v>
      </c>
      <c r="E1350" s="220" t="s">
        <v>1716</v>
      </c>
      <c r="F1350" s="221" t="s">
        <v>1717</v>
      </c>
      <c r="G1350" s="222" t="s">
        <v>437</v>
      </c>
      <c r="H1350" s="223">
        <v>6</v>
      </c>
      <c r="I1350" s="224"/>
      <c r="J1350" s="225">
        <f>ROUND(I1350*H1350,2)</f>
        <v>0</v>
      </c>
      <c r="K1350" s="221" t="s">
        <v>1</v>
      </c>
      <c r="L1350" s="45"/>
      <c r="M1350" s="226" t="s">
        <v>1</v>
      </c>
      <c r="N1350" s="227" t="s">
        <v>41</v>
      </c>
      <c r="O1350" s="92"/>
      <c r="P1350" s="228">
        <f>O1350*H1350</f>
        <v>0</v>
      </c>
      <c r="Q1350" s="228">
        <v>0</v>
      </c>
      <c r="R1350" s="228">
        <f>Q1350*H1350</f>
        <v>0</v>
      </c>
      <c r="S1350" s="228">
        <v>0</v>
      </c>
      <c r="T1350" s="229">
        <f>S1350*H1350</f>
        <v>0</v>
      </c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R1350" s="230" t="s">
        <v>262</v>
      </c>
      <c r="AT1350" s="230" t="s">
        <v>177</v>
      </c>
      <c r="AU1350" s="230" t="s">
        <v>86</v>
      </c>
      <c r="AY1350" s="18" t="s">
        <v>175</v>
      </c>
      <c r="BE1350" s="231">
        <f>IF(N1350="základní",J1350,0)</f>
        <v>0</v>
      </c>
      <c r="BF1350" s="231">
        <f>IF(N1350="snížená",J1350,0)</f>
        <v>0</v>
      </c>
      <c r="BG1350" s="231">
        <f>IF(N1350="zákl. přenesená",J1350,0)</f>
        <v>0</v>
      </c>
      <c r="BH1350" s="231">
        <f>IF(N1350="sníž. přenesená",J1350,0)</f>
        <v>0</v>
      </c>
      <c r="BI1350" s="231">
        <f>IF(N1350="nulová",J1350,0)</f>
        <v>0</v>
      </c>
      <c r="BJ1350" s="18" t="s">
        <v>84</v>
      </c>
      <c r="BK1350" s="231">
        <f>ROUND(I1350*H1350,2)</f>
        <v>0</v>
      </c>
      <c r="BL1350" s="18" t="s">
        <v>262</v>
      </c>
      <c r="BM1350" s="230" t="s">
        <v>1718</v>
      </c>
    </row>
    <row r="1351" s="2" customFormat="1" ht="16.5" customHeight="1">
      <c r="A1351" s="39"/>
      <c r="B1351" s="40"/>
      <c r="C1351" s="219" t="s">
        <v>1719</v>
      </c>
      <c r="D1351" s="219" t="s">
        <v>177</v>
      </c>
      <c r="E1351" s="220" t="s">
        <v>1720</v>
      </c>
      <c r="F1351" s="221" t="s">
        <v>1721</v>
      </c>
      <c r="G1351" s="222" t="s">
        <v>437</v>
      </c>
      <c r="H1351" s="223">
        <v>7.3</v>
      </c>
      <c r="I1351" s="224"/>
      <c r="J1351" s="225">
        <f>ROUND(I1351*H1351,2)</f>
        <v>0</v>
      </c>
      <c r="K1351" s="221" t="s">
        <v>1</v>
      </c>
      <c r="L1351" s="45"/>
      <c r="M1351" s="226" t="s">
        <v>1</v>
      </c>
      <c r="N1351" s="227" t="s">
        <v>41</v>
      </c>
      <c r="O1351" s="92"/>
      <c r="P1351" s="228">
        <f>O1351*H1351</f>
        <v>0</v>
      </c>
      <c r="Q1351" s="228">
        <v>0</v>
      </c>
      <c r="R1351" s="228">
        <f>Q1351*H1351</f>
        <v>0</v>
      </c>
      <c r="S1351" s="228">
        <v>0</v>
      </c>
      <c r="T1351" s="229">
        <f>S1351*H1351</f>
        <v>0</v>
      </c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R1351" s="230" t="s">
        <v>262</v>
      </c>
      <c r="AT1351" s="230" t="s">
        <v>177</v>
      </c>
      <c r="AU1351" s="230" t="s">
        <v>86</v>
      </c>
      <c r="AY1351" s="18" t="s">
        <v>175</v>
      </c>
      <c r="BE1351" s="231">
        <f>IF(N1351="základní",J1351,0)</f>
        <v>0</v>
      </c>
      <c r="BF1351" s="231">
        <f>IF(N1351="snížená",J1351,0)</f>
        <v>0</v>
      </c>
      <c r="BG1351" s="231">
        <f>IF(N1351="zákl. přenesená",J1351,0)</f>
        <v>0</v>
      </c>
      <c r="BH1351" s="231">
        <f>IF(N1351="sníž. přenesená",J1351,0)</f>
        <v>0</v>
      </c>
      <c r="BI1351" s="231">
        <f>IF(N1351="nulová",J1351,0)</f>
        <v>0</v>
      </c>
      <c r="BJ1351" s="18" t="s">
        <v>84</v>
      </c>
      <c r="BK1351" s="231">
        <f>ROUND(I1351*H1351,2)</f>
        <v>0</v>
      </c>
      <c r="BL1351" s="18" t="s">
        <v>262</v>
      </c>
      <c r="BM1351" s="230" t="s">
        <v>1722</v>
      </c>
    </row>
    <row r="1352" s="2" customFormat="1" ht="16.5" customHeight="1">
      <c r="A1352" s="39"/>
      <c r="B1352" s="40"/>
      <c r="C1352" s="219" t="s">
        <v>1723</v>
      </c>
      <c r="D1352" s="219" t="s">
        <v>177</v>
      </c>
      <c r="E1352" s="220" t="s">
        <v>1724</v>
      </c>
      <c r="F1352" s="221" t="s">
        <v>1725</v>
      </c>
      <c r="G1352" s="222" t="s">
        <v>437</v>
      </c>
      <c r="H1352" s="223">
        <v>4.6</v>
      </c>
      <c r="I1352" s="224"/>
      <c r="J1352" s="225">
        <f>ROUND(I1352*H1352,2)</f>
        <v>0</v>
      </c>
      <c r="K1352" s="221" t="s">
        <v>1</v>
      </c>
      <c r="L1352" s="45"/>
      <c r="M1352" s="226" t="s">
        <v>1</v>
      </c>
      <c r="N1352" s="227" t="s">
        <v>41</v>
      </c>
      <c r="O1352" s="92"/>
      <c r="P1352" s="228">
        <f>O1352*H1352</f>
        <v>0</v>
      </c>
      <c r="Q1352" s="228">
        <v>0</v>
      </c>
      <c r="R1352" s="228">
        <f>Q1352*H1352</f>
        <v>0</v>
      </c>
      <c r="S1352" s="228">
        <v>0</v>
      </c>
      <c r="T1352" s="229">
        <f>S1352*H1352</f>
        <v>0</v>
      </c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R1352" s="230" t="s">
        <v>262</v>
      </c>
      <c r="AT1352" s="230" t="s">
        <v>177</v>
      </c>
      <c r="AU1352" s="230" t="s">
        <v>86</v>
      </c>
      <c r="AY1352" s="18" t="s">
        <v>175</v>
      </c>
      <c r="BE1352" s="231">
        <f>IF(N1352="základní",J1352,0)</f>
        <v>0</v>
      </c>
      <c r="BF1352" s="231">
        <f>IF(N1352="snížená",J1352,0)</f>
        <v>0</v>
      </c>
      <c r="BG1352" s="231">
        <f>IF(N1352="zákl. přenesená",J1352,0)</f>
        <v>0</v>
      </c>
      <c r="BH1352" s="231">
        <f>IF(N1352="sníž. přenesená",J1352,0)</f>
        <v>0</v>
      </c>
      <c r="BI1352" s="231">
        <f>IF(N1352="nulová",J1352,0)</f>
        <v>0</v>
      </c>
      <c r="BJ1352" s="18" t="s">
        <v>84</v>
      </c>
      <c r="BK1352" s="231">
        <f>ROUND(I1352*H1352,2)</f>
        <v>0</v>
      </c>
      <c r="BL1352" s="18" t="s">
        <v>262</v>
      </c>
      <c r="BM1352" s="230" t="s">
        <v>1726</v>
      </c>
    </row>
    <row r="1353" s="12" customFormat="1" ht="22.8" customHeight="1">
      <c r="A1353" s="12"/>
      <c r="B1353" s="203"/>
      <c r="C1353" s="204"/>
      <c r="D1353" s="205" t="s">
        <v>75</v>
      </c>
      <c r="E1353" s="217" t="s">
        <v>1727</v>
      </c>
      <c r="F1353" s="217" t="s">
        <v>1728</v>
      </c>
      <c r="G1353" s="204"/>
      <c r="H1353" s="204"/>
      <c r="I1353" s="207"/>
      <c r="J1353" s="218">
        <f>BK1353</f>
        <v>0</v>
      </c>
      <c r="K1353" s="204"/>
      <c r="L1353" s="209"/>
      <c r="M1353" s="210"/>
      <c r="N1353" s="211"/>
      <c r="O1353" s="211"/>
      <c r="P1353" s="212">
        <f>SUM(P1354:P1506)</f>
        <v>0</v>
      </c>
      <c r="Q1353" s="211"/>
      <c r="R1353" s="212">
        <f>SUM(R1354:R1506)</f>
        <v>0.10065</v>
      </c>
      <c r="S1353" s="211"/>
      <c r="T1353" s="213">
        <f>SUM(T1354:T1506)</f>
        <v>3.1222884</v>
      </c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R1353" s="214" t="s">
        <v>86</v>
      </c>
      <c r="AT1353" s="215" t="s">
        <v>75</v>
      </c>
      <c r="AU1353" s="215" t="s">
        <v>84</v>
      </c>
      <c r="AY1353" s="214" t="s">
        <v>175</v>
      </c>
      <c r="BK1353" s="216">
        <f>SUM(BK1354:BK1506)</f>
        <v>0</v>
      </c>
    </row>
    <row r="1354" s="2" customFormat="1" ht="16.5" customHeight="1">
      <c r="A1354" s="39"/>
      <c r="B1354" s="40"/>
      <c r="C1354" s="219" t="s">
        <v>1729</v>
      </c>
      <c r="D1354" s="219" t="s">
        <v>177</v>
      </c>
      <c r="E1354" s="220" t="s">
        <v>1730</v>
      </c>
      <c r="F1354" s="221" t="s">
        <v>1731</v>
      </c>
      <c r="G1354" s="222" t="s">
        <v>180</v>
      </c>
      <c r="H1354" s="223">
        <v>56.312</v>
      </c>
      <c r="I1354" s="224"/>
      <c r="J1354" s="225">
        <f>ROUND(I1354*H1354,2)</f>
        <v>0</v>
      </c>
      <c r="K1354" s="221" t="s">
        <v>181</v>
      </c>
      <c r="L1354" s="45"/>
      <c r="M1354" s="226" t="s">
        <v>1</v>
      </c>
      <c r="N1354" s="227" t="s">
        <v>41</v>
      </c>
      <c r="O1354" s="92"/>
      <c r="P1354" s="228">
        <f>O1354*H1354</f>
        <v>0</v>
      </c>
      <c r="Q1354" s="228">
        <v>0</v>
      </c>
      <c r="R1354" s="228">
        <f>Q1354*H1354</f>
        <v>0</v>
      </c>
      <c r="S1354" s="228">
        <v>0.01695</v>
      </c>
      <c r="T1354" s="229">
        <f>S1354*H1354</f>
        <v>0.9544884</v>
      </c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R1354" s="230" t="s">
        <v>262</v>
      </c>
      <c r="AT1354" s="230" t="s">
        <v>177</v>
      </c>
      <c r="AU1354" s="230" t="s">
        <v>86</v>
      </c>
      <c r="AY1354" s="18" t="s">
        <v>175</v>
      </c>
      <c r="BE1354" s="231">
        <f>IF(N1354="základní",J1354,0)</f>
        <v>0</v>
      </c>
      <c r="BF1354" s="231">
        <f>IF(N1354="snížená",J1354,0)</f>
        <v>0</v>
      </c>
      <c r="BG1354" s="231">
        <f>IF(N1354="zákl. přenesená",J1354,0)</f>
        <v>0</v>
      </c>
      <c r="BH1354" s="231">
        <f>IF(N1354="sníž. přenesená",J1354,0)</f>
        <v>0</v>
      </c>
      <c r="BI1354" s="231">
        <f>IF(N1354="nulová",J1354,0)</f>
        <v>0</v>
      </c>
      <c r="BJ1354" s="18" t="s">
        <v>84</v>
      </c>
      <c r="BK1354" s="231">
        <f>ROUND(I1354*H1354,2)</f>
        <v>0</v>
      </c>
      <c r="BL1354" s="18" t="s">
        <v>262</v>
      </c>
      <c r="BM1354" s="230" t="s">
        <v>1732</v>
      </c>
    </row>
    <row r="1355" s="14" customFormat="1">
      <c r="A1355" s="14"/>
      <c r="B1355" s="244"/>
      <c r="C1355" s="245"/>
      <c r="D1355" s="234" t="s">
        <v>184</v>
      </c>
      <c r="E1355" s="246" t="s">
        <v>1</v>
      </c>
      <c r="F1355" s="247" t="s">
        <v>1733</v>
      </c>
      <c r="G1355" s="245"/>
      <c r="H1355" s="246" t="s">
        <v>1</v>
      </c>
      <c r="I1355" s="248"/>
      <c r="J1355" s="245"/>
      <c r="K1355" s="245"/>
      <c r="L1355" s="249"/>
      <c r="M1355" s="250"/>
      <c r="N1355" s="251"/>
      <c r="O1355" s="251"/>
      <c r="P1355" s="251"/>
      <c r="Q1355" s="251"/>
      <c r="R1355" s="251"/>
      <c r="S1355" s="251"/>
      <c r="T1355" s="252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3" t="s">
        <v>184</v>
      </c>
      <c r="AU1355" s="253" t="s">
        <v>86</v>
      </c>
      <c r="AV1355" s="14" t="s">
        <v>84</v>
      </c>
      <c r="AW1355" s="14" t="s">
        <v>32</v>
      </c>
      <c r="AX1355" s="14" t="s">
        <v>76</v>
      </c>
      <c r="AY1355" s="253" t="s">
        <v>175</v>
      </c>
    </row>
    <row r="1356" s="13" customFormat="1">
      <c r="A1356" s="13"/>
      <c r="B1356" s="232"/>
      <c r="C1356" s="233"/>
      <c r="D1356" s="234" t="s">
        <v>184</v>
      </c>
      <c r="E1356" s="235" t="s">
        <v>1</v>
      </c>
      <c r="F1356" s="236" t="s">
        <v>1734</v>
      </c>
      <c r="G1356" s="233"/>
      <c r="H1356" s="237">
        <v>20.664</v>
      </c>
      <c r="I1356" s="238"/>
      <c r="J1356" s="233"/>
      <c r="K1356" s="233"/>
      <c r="L1356" s="239"/>
      <c r="M1356" s="240"/>
      <c r="N1356" s="241"/>
      <c r="O1356" s="241"/>
      <c r="P1356" s="241"/>
      <c r="Q1356" s="241"/>
      <c r="R1356" s="241"/>
      <c r="S1356" s="241"/>
      <c r="T1356" s="242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3" t="s">
        <v>184</v>
      </c>
      <c r="AU1356" s="243" t="s">
        <v>86</v>
      </c>
      <c r="AV1356" s="13" t="s">
        <v>86</v>
      </c>
      <c r="AW1356" s="13" t="s">
        <v>32</v>
      </c>
      <c r="AX1356" s="13" t="s">
        <v>76</v>
      </c>
      <c r="AY1356" s="243" t="s">
        <v>175</v>
      </c>
    </row>
    <row r="1357" s="13" customFormat="1">
      <c r="A1357" s="13"/>
      <c r="B1357" s="232"/>
      <c r="C1357" s="233"/>
      <c r="D1357" s="234" t="s">
        <v>184</v>
      </c>
      <c r="E1357" s="235" t="s">
        <v>1</v>
      </c>
      <c r="F1357" s="236" t="s">
        <v>1735</v>
      </c>
      <c r="G1357" s="233"/>
      <c r="H1357" s="237">
        <v>15.393</v>
      </c>
      <c r="I1357" s="238"/>
      <c r="J1357" s="233"/>
      <c r="K1357" s="233"/>
      <c r="L1357" s="239"/>
      <c r="M1357" s="240"/>
      <c r="N1357" s="241"/>
      <c r="O1357" s="241"/>
      <c r="P1357" s="241"/>
      <c r="Q1357" s="241"/>
      <c r="R1357" s="241"/>
      <c r="S1357" s="241"/>
      <c r="T1357" s="242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3" t="s">
        <v>184</v>
      </c>
      <c r="AU1357" s="243" t="s">
        <v>86</v>
      </c>
      <c r="AV1357" s="13" t="s">
        <v>86</v>
      </c>
      <c r="AW1357" s="13" t="s">
        <v>32</v>
      </c>
      <c r="AX1357" s="13" t="s">
        <v>76</v>
      </c>
      <c r="AY1357" s="243" t="s">
        <v>175</v>
      </c>
    </row>
    <row r="1358" s="13" customFormat="1">
      <c r="A1358" s="13"/>
      <c r="B1358" s="232"/>
      <c r="C1358" s="233"/>
      <c r="D1358" s="234" t="s">
        <v>184</v>
      </c>
      <c r="E1358" s="235" t="s">
        <v>1</v>
      </c>
      <c r="F1358" s="236" t="s">
        <v>1736</v>
      </c>
      <c r="G1358" s="233"/>
      <c r="H1358" s="237">
        <v>20.255</v>
      </c>
      <c r="I1358" s="238"/>
      <c r="J1358" s="233"/>
      <c r="K1358" s="233"/>
      <c r="L1358" s="239"/>
      <c r="M1358" s="240"/>
      <c r="N1358" s="241"/>
      <c r="O1358" s="241"/>
      <c r="P1358" s="241"/>
      <c r="Q1358" s="241"/>
      <c r="R1358" s="241"/>
      <c r="S1358" s="241"/>
      <c r="T1358" s="24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3" t="s">
        <v>184</v>
      </c>
      <c r="AU1358" s="243" t="s">
        <v>86</v>
      </c>
      <c r="AV1358" s="13" t="s">
        <v>86</v>
      </c>
      <c r="AW1358" s="13" t="s">
        <v>32</v>
      </c>
      <c r="AX1358" s="13" t="s">
        <v>76</v>
      </c>
      <c r="AY1358" s="243" t="s">
        <v>175</v>
      </c>
    </row>
    <row r="1359" s="15" customFormat="1">
      <c r="A1359" s="15"/>
      <c r="B1359" s="254"/>
      <c r="C1359" s="255"/>
      <c r="D1359" s="234" t="s">
        <v>184</v>
      </c>
      <c r="E1359" s="256" t="s">
        <v>1</v>
      </c>
      <c r="F1359" s="257" t="s">
        <v>201</v>
      </c>
      <c r="G1359" s="255"/>
      <c r="H1359" s="258">
        <v>56.312</v>
      </c>
      <c r="I1359" s="259"/>
      <c r="J1359" s="255"/>
      <c r="K1359" s="255"/>
      <c r="L1359" s="260"/>
      <c r="M1359" s="261"/>
      <c r="N1359" s="262"/>
      <c r="O1359" s="262"/>
      <c r="P1359" s="262"/>
      <c r="Q1359" s="262"/>
      <c r="R1359" s="262"/>
      <c r="S1359" s="262"/>
      <c r="T1359" s="263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T1359" s="264" t="s">
        <v>184</v>
      </c>
      <c r="AU1359" s="264" t="s">
        <v>86</v>
      </c>
      <c r="AV1359" s="15" t="s">
        <v>182</v>
      </c>
      <c r="AW1359" s="15" t="s">
        <v>32</v>
      </c>
      <c r="AX1359" s="15" t="s">
        <v>84</v>
      </c>
      <c r="AY1359" s="264" t="s">
        <v>175</v>
      </c>
    </row>
    <row r="1360" s="2" customFormat="1" ht="24.15" customHeight="1">
      <c r="A1360" s="39"/>
      <c r="B1360" s="40"/>
      <c r="C1360" s="219" t="s">
        <v>1737</v>
      </c>
      <c r="D1360" s="219" t="s">
        <v>177</v>
      </c>
      <c r="E1360" s="220" t="s">
        <v>1738</v>
      </c>
      <c r="F1360" s="221" t="s">
        <v>1739</v>
      </c>
      <c r="G1360" s="222" t="s">
        <v>437</v>
      </c>
      <c r="H1360" s="223">
        <v>40</v>
      </c>
      <c r="I1360" s="224"/>
      <c r="J1360" s="225">
        <f>ROUND(I1360*H1360,2)</f>
        <v>0</v>
      </c>
      <c r="K1360" s="221" t="s">
        <v>688</v>
      </c>
      <c r="L1360" s="45"/>
      <c r="M1360" s="226" t="s">
        <v>1</v>
      </c>
      <c r="N1360" s="227" t="s">
        <v>41</v>
      </c>
      <c r="O1360" s="92"/>
      <c r="P1360" s="228">
        <f>O1360*H1360</f>
        <v>0</v>
      </c>
      <c r="Q1360" s="228">
        <v>0</v>
      </c>
      <c r="R1360" s="228">
        <f>Q1360*H1360</f>
        <v>0</v>
      </c>
      <c r="S1360" s="228">
        <v>0.00197</v>
      </c>
      <c r="T1360" s="229">
        <f>S1360*H1360</f>
        <v>0.0788</v>
      </c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R1360" s="230" t="s">
        <v>262</v>
      </c>
      <c r="AT1360" s="230" t="s">
        <v>177</v>
      </c>
      <c r="AU1360" s="230" t="s">
        <v>86</v>
      </c>
      <c r="AY1360" s="18" t="s">
        <v>175</v>
      </c>
      <c r="BE1360" s="231">
        <f>IF(N1360="základní",J1360,0)</f>
        <v>0</v>
      </c>
      <c r="BF1360" s="231">
        <f>IF(N1360="snížená",J1360,0)</f>
        <v>0</v>
      </c>
      <c r="BG1360" s="231">
        <f>IF(N1360="zákl. přenesená",J1360,0)</f>
        <v>0</v>
      </c>
      <c r="BH1360" s="231">
        <f>IF(N1360="sníž. přenesená",J1360,0)</f>
        <v>0</v>
      </c>
      <c r="BI1360" s="231">
        <f>IF(N1360="nulová",J1360,0)</f>
        <v>0</v>
      </c>
      <c r="BJ1360" s="18" t="s">
        <v>84</v>
      </c>
      <c r="BK1360" s="231">
        <f>ROUND(I1360*H1360,2)</f>
        <v>0</v>
      </c>
      <c r="BL1360" s="18" t="s">
        <v>262</v>
      </c>
      <c r="BM1360" s="230" t="s">
        <v>1740</v>
      </c>
    </row>
    <row r="1361" s="13" customFormat="1">
      <c r="A1361" s="13"/>
      <c r="B1361" s="232"/>
      <c r="C1361" s="233"/>
      <c r="D1361" s="234" t="s">
        <v>184</v>
      </c>
      <c r="E1361" s="235" t="s">
        <v>1</v>
      </c>
      <c r="F1361" s="236" t="s">
        <v>1741</v>
      </c>
      <c r="G1361" s="233"/>
      <c r="H1361" s="237">
        <v>40</v>
      </c>
      <c r="I1361" s="238"/>
      <c r="J1361" s="233"/>
      <c r="K1361" s="233"/>
      <c r="L1361" s="239"/>
      <c r="M1361" s="240"/>
      <c r="N1361" s="241"/>
      <c r="O1361" s="241"/>
      <c r="P1361" s="241"/>
      <c r="Q1361" s="241"/>
      <c r="R1361" s="241"/>
      <c r="S1361" s="241"/>
      <c r="T1361" s="242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43" t="s">
        <v>184</v>
      </c>
      <c r="AU1361" s="243" t="s">
        <v>86</v>
      </c>
      <c r="AV1361" s="13" t="s">
        <v>86</v>
      </c>
      <c r="AW1361" s="13" t="s">
        <v>32</v>
      </c>
      <c r="AX1361" s="13" t="s">
        <v>84</v>
      </c>
      <c r="AY1361" s="243" t="s">
        <v>175</v>
      </c>
    </row>
    <row r="1362" s="2" customFormat="1" ht="24.15" customHeight="1">
      <c r="A1362" s="39"/>
      <c r="B1362" s="40"/>
      <c r="C1362" s="219" t="s">
        <v>1742</v>
      </c>
      <c r="D1362" s="219" t="s">
        <v>177</v>
      </c>
      <c r="E1362" s="220" t="s">
        <v>1743</v>
      </c>
      <c r="F1362" s="221" t="s">
        <v>1744</v>
      </c>
      <c r="G1362" s="222" t="s">
        <v>437</v>
      </c>
      <c r="H1362" s="223">
        <v>129.80000000000002</v>
      </c>
      <c r="I1362" s="224"/>
      <c r="J1362" s="225">
        <f>ROUND(I1362*H1362,2)</f>
        <v>0</v>
      </c>
      <c r="K1362" s="221" t="s">
        <v>688</v>
      </c>
      <c r="L1362" s="45"/>
      <c r="M1362" s="226" t="s">
        <v>1</v>
      </c>
      <c r="N1362" s="227" t="s">
        <v>41</v>
      </c>
      <c r="O1362" s="92"/>
      <c r="P1362" s="228">
        <f>O1362*H1362</f>
        <v>0</v>
      </c>
      <c r="Q1362" s="228">
        <v>0</v>
      </c>
      <c r="R1362" s="228">
        <f>Q1362*H1362</f>
        <v>0</v>
      </c>
      <c r="S1362" s="228">
        <v>0.005</v>
      </c>
      <c r="T1362" s="229">
        <f>S1362*H1362</f>
        <v>0.649</v>
      </c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R1362" s="230" t="s">
        <v>262</v>
      </c>
      <c r="AT1362" s="230" t="s">
        <v>177</v>
      </c>
      <c r="AU1362" s="230" t="s">
        <v>86</v>
      </c>
      <c r="AY1362" s="18" t="s">
        <v>175</v>
      </c>
      <c r="BE1362" s="231">
        <f>IF(N1362="základní",J1362,0)</f>
        <v>0</v>
      </c>
      <c r="BF1362" s="231">
        <f>IF(N1362="snížená",J1362,0)</f>
        <v>0</v>
      </c>
      <c r="BG1362" s="231">
        <f>IF(N1362="zákl. přenesená",J1362,0)</f>
        <v>0</v>
      </c>
      <c r="BH1362" s="231">
        <f>IF(N1362="sníž. přenesená",J1362,0)</f>
        <v>0</v>
      </c>
      <c r="BI1362" s="231">
        <f>IF(N1362="nulová",J1362,0)</f>
        <v>0</v>
      </c>
      <c r="BJ1362" s="18" t="s">
        <v>84</v>
      </c>
      <c r="BK1362" s="231">
        <f>ROUND(I1362*H1362,2)</f>
        <v>0</v>
      </c>
      <c r="BL1362" s="18" t="s">
        <v>262</v>
      </c>
      <c r="BM1362" s="230" t="s">
        <v>1745</v>
      </c>
    </row>
    <row r="1363" s="14" customFormat="1">
      <c r="A1363" s="14"/>
      <c r="B1363" s="244"/>
      <c r="C1363" s="245"/>
      <c r="D1363" s="234" t="s">
        <v>184</v>
      </c>
      <c r="E1363" s="246" t="s">
        <v>1</v>
      </c>
      <c r="F1363" s="247" t="s">
        <v>1746</v>
      </c>
      <c r="G1363" s="245"/>
      <c r="H1363" s="246" t="s">
        <v>1</v>
      </c>
      <c r="I1363" s="248"/>
      <c r="J1363" s="245"/>
      <c r="K1363" s="245"/>
      <c r="L1363" s="249"/>
      <c r="M1363" s="250"/>
      <c r="N1363" s="251"/>
      <c r="O1363" s="251"/>
      <c r="P1363" s="251"/>
      <c r="Q1363" s="251"/>
      <c r="R1363" s="251"/>
      <c r="S1363" s="251"/>
      <c r="T1363" s="252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3" t="s">
        <v>184</v>
      </c>
      <c r="AU1363" s="253" t="s">
        <v>86</v>
      </c>
      <c r="AV1363" s="14" t="s">
        <v>84</v>
      </c>
      <c r="AW1363" s="14" t="s">
        <v>32</v>
      </c>
      <c r="AX1363" s="14" t="s">
        <v>76</v>
      </c>
      <c r="AY1363" s="253" t="s">
        <v>175</v>
      </c>
    </row>
    <row r="1364" s="13" customFormat="1">
      <c r="A1364" s="13"/>
      <c r="B1364" s="232"/>
      <c r="C1364" s="233"/>
      <c r="D1364" s="234" t="s">
        <v>184</v>
      </c>
      <c r="E1364" s="235" t="s">
        <v>1</v>
      </c>
      <c r="F1364" s="236" t="s">
        <v>1747</v>
      </c>
      <c r="G1364" s="233"/>
      <c r="H1364" s="237">
        <v>62.4</v>
      </c>
      <c r="I1364" s="238"/>
      <c r="J1364" s="233"/>
      <c r="K1364" s="233"/>
      <c r="L1364" s="239"/>
      <c r="M1364" s="240"/>
      <c r="N1364" s="241"/>
      <c r="O1364" s="241"/>
      <c r="P1364" s="241"/>
      <c r="Q1364" s="241"/>
      <c r="R1364" s="241"/>
      <c r="S1364" s="241"/>
      <c r="T1364" s="24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3" t="s">
        <v>184</v>
      </c>
      <c r="AU1364" s="243" t="s">
        <v>86</v>
      </c>
      <c r="AV1364" s="13" t="s">
        <v>86</v>
      </c>
      <c r="AW1364" s="13" t="s">
        <v>32</v>
      </c>
      <c r="AX1364" s="13" t="s">
        <v>76</v>
      </c>
      <c r="AY1364" s="243" t="s">
        <v>175</v>
      </c>
    </row>
    <row r="1365" s="13" customFormat="1">
      <c r="A1365" s="13"/>
      <c r="B1365" s="232"/>
      <c r="C1365" s="233"/>
      <c r="D1365" s="234" t="s">
        <v>184</v>
      </c>
      <c r="E1365" s="235" t="s">
        <v>1</v>
      </c>
      <c r="F1365" s="236" t="s">
        <v>1748</v>
      </c>
      <c r="G1365" s="233"/>
      <c r="H1365" s="237">
        <v>67.400000000000008</v>
      </c>
      <c r="I1365" s="238"/>
      <c r="J1365" s="233"/>
      <c r="K1365" s="233"/>
      <c r="L1365" s="239"/>
      <c r="M1365" s="240"/>
      <c r="N1365" s="241"/>
      <c r="O1365" s="241"/>
      <c r="P1365" s="241"/>
      <c r="Q1365" s="241"/>
      <c r="R1365" s="241"/>
      <c r="S1365" s="241"/>
      <c r="T1365" s="242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43" t="s">
        <v>184</v>
      </c>
      <c r="AU1365" s="243" t="s">
        <v>86</v>
      </c>
      <c r="AV1365" s="13" t="s">
        <v>86</v>
      </c>
      <c r="AW1365" s="13" t="s">
        <v>32</v>
      </c>
      <c r="AX1365" s="13" t="s">
        <v>76</v>
      </c>
      <c r="AY1365" s="243" t="s">
        <v>175</v>
      </c>
    </row>
    <row r="1366" s="15" customFormat="1">
      <c r="A1366" s="15"/>
      <c r="B1366" s="254"/>
      <c r="C1366" s="255"/>
      <c r="D1366" s="234" t="s">
        <v>184</v>
      </c>
      <c r="E1366" s="256" t="s">
        <v>1</v>
      </c>
      <c r="F1366" s="257" t="s">
        <v>201</v>
      </c>
      <c r="G1366" s="255"/>
      <c r="H1366" s="258">
        <v>129.80000000000002</v>
      </c>
      <c r="I1366" s="259"/>
      <c r="J1366" s="255"/>
      <c r="K1366" s="255"/>
      <c r="L1366" s="260"/>
      <c r="M1366" s="261"/>
      <c r="N1366" s="262"/>
      <c r="O1366" s="262"/>
      <c r="P1366" s="262"/>
      <c r="Q1366" s="262"/>
      <c r="R1366" s="262"/>
      <c r="S1366" s="262"/>
      <c r="T1366" s="263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T1366" s="264" t="s">
        <v>184</v>
      </c>
      <c r="AU1366" s="264" t="s">
        <v>86</v>
      </c>
      <c r="AV1366" s="15" t="s">
        <v>182</v>
      </c>
      <c r="AW1366" s="15" t="s">
        <v>32</v>
      </c>
      <c r="AX1366" s="15" t="s">
        <v>84</v>
      </c>
      <c r="AY1366" s="264" t="s">
        <v>175</v>
      </c>
    </row>
    <row r="1367" s="2" customFormat="1" ht="24.15" customHeight="1">
      <c r="A1367" s="39"/>
      <c r="B1367" s="40"/>
      <c r="C1367" s="219" t="s">
        <v>1749</v>
      </c>
      <c r="D1367" s="219" t="s">
        <v>177</v>
      </c>
      <c r="E1367" s="220" t="s">
        <v>1750</v>
      </c>
      <c r="F1367" s="221" t="s">
        <v>1751</v>
      </c>
      <c r="G1367" s="222" t="s">
        <v>342</v>
      </c>
      <c r="H1367" s="223">
        <v>60</v>
      </c>
      <c r="I1367" s="224"/>
      <c r="J1367" s="225">
        <f>ROUND(I1367*H1367,2)</f>
        <v>0</v>
      </c>
      <c r="K1367" s="221" t="s">
        <v>181</v>
      </c>
      <c r="L1367" s="45"/>
      <c r="M1367" s="226" t="s">
        <v>1</v>
      </c>
      <c r="N1367" s="227" t="s">
        <v>41</v>
      </c>
      <c r="O1367" s="92"/>
      <c r="P1367" s="228">
        <f>O1367*H1367</f>
        <v>0</v>
      </c>
      <c r="Q1367" s="228">
        <v>0</v>
      </c>
      <c r="R1367" s="228">
        <f>Q1367*H1367</f>
        <v>0</v>
      </c>
      <c r="S1367" s="228">
        <v>0.024</v>
      </c>
      <c r="T1367" s="229">
        <f>S1367*H1367</f>
        <v>1.4399999999999998</v>
      </c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R1367" s="230" t="s">
        <v>262</v>
      </c>
      <c r="AT1367" s="230" t="s">
        <v>177</v>
      </c>
      <c r="AU1367" s="230" t="s">
        <v>86</v>
      </c>
      <c r="AY1367" s="18" t="s">
        <v>175</v>
      </c>
      <c r="BE1367" s="231">
        <f>IF(N1367="základní",J1367,0)</f>
        <v>0</v>
      </c>
      <c r="BF1367" s="231">
        <f>IF(N1367="snížená",J1367,0)</f>
        <v>0</v>
      </c>
      <c r="BG1367" s="231">
        <f>IF(N1367="zákl. přenesená",J1367,0)</f>
        <v>0</v>
      </c>
      <c r="BH1367" s="231">
        <f>IF(N1367="sníž. přenesená",J1367,0)</f>
        <v>0</v>
      </c>
      <c r="BI1367" s="231">
        <f>IF(N1367="nulová",J1367,0)</f>
        <v>0</v>
      </c>
      <c r="BJ1367" s="18" t="s">
        <v>84</v>
      </c>
      <c r="BK1367" s="231">
        <f>ROUND(I1367*H1367,2)</f>
        <v>0</v>
      </c>
      <c r="BL1367" s="18" t="s">
        <v>262</v>
      </c>
      <c r="BM1367" s="230" t="s">
        <v>1752</v>
      </c>
    </row>
    <row r="1368" s="14" customFormat="1">
      <c r="A1368" s="14"/>
      <c r="B1368" s="244"/>
      <c r="C1368" s="245"/>
      <c r="D1368" s="234" t="s">
        <v>184</v>
      </c>
      <c r="E1368" s="246" t="s">
        <v>1</v>
      </c>
      <c r="F1368" s="247" t="s">
        <v>1753</v>
      </c>
      <c r="G1368" s="245"/>
      <c r="H1368" s="246" t="s">
        <v>1</v>
      </c>
      <c r="I1368" s="248"/>
      <c r="J1368" s="245"/>
      <c r="K1368" s="245"/>
      <c r="L1368" s="249"/>
      <c r="M1368" s="250"/>
      <c r="N1368" s="251"/>
      <c r="O1368" s="251"/>
      <c r="P1368" s="251"/>
      <c r="Q1368" s="251"/>
      <c r="R1368" s="251"/>
      <c r="S1368" s="251"/>
      <c r="T1368" s="252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53" t="s">
        <v>184</v>
      </c>
      <c r="AU1368" s="253" t="s">
        <v>86</v>
      </c>
      <c r="AV1368" s="14" t="s">
        <v>84</v>
      </c>
      <c r="AW1368" s="14" t="s">
        <v>32</v>
      </c>
      <c r="AX1368" s="14" t="s">
        <v>76</v>
      </c>
      <c r="AY1368" s="253" t="s">
        <v>175</v>
      </c>
    </row>
    <row r="1369" s="13" customFormat="1">
      <c r="A1369" s="13"/>
      <c r="B1369" s="232"/>
      <c r="C1369" s="233"/>
      <c r="D1369" s="234" t="s">
        <v>184</v>
      </c>
      <c r="E1369" s="235" t="s">
        <v>1</v>
      </c>
      <c r="F1369" s="236" t="s">
        <v>1754</v>
      </c>
      <c r="G1369" s="233"/>
      <c r="H1369" s="237">
        <v>15</v>
      </c>
      <c r="I1369" s="238"/>
      <c r="J1369" s="233"/>
      <c r="K1369" s="233"/>
      <c r="L1369" s="239"/>
      <c r="M1369" s="240"/>
      <c r="N1369" s="241"/>
      <c r="O1369" s="241"/>
      <c r="P1369" s="241"/>
      <c r="Q1369" s="241"/>
      <c r="R1369" s="241"/>
      <c r="S1369" s="241"/>
      <c r="T1369" s="242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43" t="s">
        <v>184</v>
      </c>
      <c r="AU1369" s="243" t="s">
        <v>86</v>
      </c>
      <c r="AV1369" s="13" t="s">
        <v>86</v>
      </c>
      <c r="AW1369" s="13" t="s">
        <v>32</v>
      </c>
      <c r="AX1369" s="13" t="s">
        <v>76</v>
      </c>
      <c r="AY1369" s="243" t="s">
        <v>175</v>
      </c>
    </row>
    <row r="1370" s="13" customFormat="1">
      <c r="A1370" s="13"/>
      <c r="B1370" s="232"/>
      <c r="C1370" s="233"/>
      <c r="D1370" s="234" t="s">
        <v>184</v>
      </c>
      <c r="E1370" s="235" t="s">
        <v>1</v>
      </c>
      <c r="F1370" s="236" t="s">
        <v>1755</v>
      </c>
      <c r="G1370" s="233"/>
      <c r="H1370" s="237">
        <v>13</v>
      </c>
      <c r="I1370" s="238"/>
      <c r="J1370" s="233"/>
      <c r="K1370" s="233"/>
      <c r="L1370" s="239"/>
      <c r="M1370" s="240"/>
      <c r="N1370" s="241"/>
      <c r="O1370" s="241"/>
      <c r="P1370" s="241"/>
      <c r="Q1370" s="241"/>
      <c r="R1370" s="241"/>
      <c r="S1370" s="241"/>
      <c r="T1370" s="242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43" t="s">
        <v>184</v>
      </c>
      <c r="AU1370" s="243" t="s">
        <v>86</v>
      </c>
      <c r="AV1370" s="13" t="s">
        <v>86</v>
      </c>
      <c r="AW1370" s="13" t="s">
        <v>32</v>
      </c>
      <c r="AX1370" s="13" t="s">
        <v>76</v>
      </c>
      <c r="AY1370" s="243" t="s">
        <v>175</v>
      </c>
    </row>
    <row r="1371" s="13" customFormat="1">
      <c r="A1371" s="13"/>
      <c r="B1371" s="232"/>
      <c r="C1371" s="233"/>
      <c r="D1371" s="234" t="s">
        <v>184</v>
      </c>
      <c r="E1371" s="235" t="s">
        <v>1</v>
      </c>
      <c r="F1371" s="236" t="s">
        <v>1756</v>
      </c>
      <c r="G1371" s="233"/>
      <c r="H1371" s="237">
        <v>10</v>
      </c>
      <c r="I1371" s="238"/>
      <c r="J1371" s="233"/>
      <c r="K1371" s="233"/>
      <c r="L1371" s="239"/>
      <c r="M1371" s="240"/>
      <c r="N1371" s="241"/>
      <c r="O1371" s="241"/>
      <c r="P1371" s="241"/>
      <c r="Q1371" s="241"/>
      <c r="R1371" s="241"/>
      <c r="S1371" s="241"/>
      <c r="T1371" s="242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3" t="s">
        <v>184</v>
      </c>
      <c r="AU1371" s="243" t="s">
        <v>86</v>
      </c>
      <c r="AV1371" s="13" t="s">
        <v>86</v>
      </c>
      <c r="AW1371" s="13" t="s">
        <v>32</v>
      </c>
      <c r="AX1371" s="13" t="s">
        <v>76</v>
      </c>
      <c r="AY1371" s="243" t="s">
        <v>175</v>
      </c>
    </row>
    <row r="1372" s="13" customFormat="1">
      <c r="A1372" s="13"/>
      <c r="B1372" s="232"/>
      <c r="C1372" s="233"/>
      <c r="D1372" s="234" t="s">
        <v>184</v>
      </c>
      <c r="E1372" s="235" t="s">
        <v>1</v>
      </c>
      <c r="F1372" s="236" t="s">
        <v>1757</v>
      </c>
      <c r="G1372" s="233"/>
      <c r="H1372" s="237">
        <v>12</v>
      </c>
      <c r="I1372" s="238"/>
      <c r="J1372" s="233"/>
      <c r="K1372" s="233"/>
      <c r="L1372" s="239"/>
      <c r="M1372" s="240"/>
      <c r="N1372" s="241"/>
      <c r="O1372" s="241"/>
      <c r="P1372" s="241"/>
      <c r="Q1372" s="241"/>
      <c r="R1372" s="241"/>
      <c r="S1372" s="241"/>
      <c r="T1372" s="242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43" t="s">
        <v>184</v>
      </c>
      <c r="AU1372" s="243" t="s">
        <v>86</v>
      </c>
      <c r="AV1372" s="13" t="s">
        <v>86</v>
      </c>
      <c r="AW1372" s="13" t="s">
        <v>32</v>
      </c>
      <c r="AX1372" s="13" t="s">
        <v>76</v>
      </c>
      <c r="AY1372" s="243" t="s">
        <v>175</v>
      </c>
    </row>
    <row r="1373" s="13" customFormat="1">
      <c r="A1373" s="13"/>
      <c r="B1373" s="232"/>
      <c r="C1373" s="233"/>
      <c r="D1373" s="234" t="s">
        <v>184</v>
      </c>
      <c r="E1373" s="235" t="s">
        <v>1</v>
      </c>
      <c r="F1373" s="236" t="s">
        <v>1758</v>
      </c>
      <c r="G1373" s="233"/>
      <c r="H1373" s="237">
        <v>10</v>
      </c>
      <c r="I1373" s="238"/>
      <c r="J1373" s="233"/>
      <c r="K1373" s="233"/>
      <c r="L1373" s="239"/>
      <c r="M1373" s="240"/>
      <c r="N1373" s="241"/>
      <c r="O1373" s="241"/>
      <c r="P1373" s="241"/>
      <c r="Q1373" s="241"/>
      <c r="R1373" s="241"/>
      <c r="S1373" s="241"/>
      <c r="T1373" s="242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3" t="s">
        <v>184</v>
      </c>
      <c r="AU1373" s="243" t="s">
        <v>86</v>
      </c>
      <c r="AV1373" s="13" t="s">
        <v>86</v>
      </c>
      <c r="AW1373" s="13" t="s">
        <v>32</v>
      </c>
      <c r="AX1373" s="13" t="s">
        <v>76</v>
      </c>
      <c r="AY1373" s="243" t="s">
        <v>175</v>
      </c>
    </row>
    <row r="1374" s="15" customFormat="1">
      <c r="A1374" s="15"/>
      <c r="B1374" s="254"/>
      <c r="C1374" s="255"/>
      <c r="D1374" s="234" t="s">
        <v>184</v>
      </c>
      <c r="E1374" s="256" t="s">
        <v>1</v>
      </c>
      <c r="F1374" s="257" t="s">
        <v>201</v>
      </c>
      <c r="G1374" s="255"/>
      <c r="H1374" s="258">
        <v>60</v>
      </c>
      <c r="I1374" s="259"/>
      <c r="J1374" s="255"/>
      <c r="K1374" s="255"/>
      <c r="L1374" s="260"/>
      <c r="M1374" s="261"/>
      <c r="N1374" s="262"/>
      <c r="O1374" s="262"/>
      <c r="P1374" s="262"/>
      <c r="Q1374" s="262"/>
      <c r="R1374" s="262"/>
      <c r="S1374" s="262"/>
      <c r="T1374" s="263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T1374" s="264" t="s">
        <v>184</v>
      </c>
      <c r="AU1374" s="264" t="s">
        <v>86</v>
      </c>
      <c r="AV1374" s="15" t="s">
        <v>182</v>
      </c>
      <c r="AW1374" s="15" t="s">
        <v>32</v>
      </c>
      <c r="AX1374" s="15" t="s">
        <v>84</v>
      </c>
      <c r="AY1374" s="264" t="s">
        <v>175</v>
      </c>
    </row>
    <row r="1375" s="2" customFormat="1" ht="24.15" customHeight="1">
      <c r="A1375" s="39"/>
      <c r="B1375" s="40"/>
      <c r="C1375" s="219" t="s">
        <v>1759</v>
      </c>
      <c r="D1375" s="219" t="s">
        <v>177</v>
      </c>
      <c r="E1375" s="220" t="s">
        <v>1760</v>
      </c>
      <c r="F1375" s="221" t="s">
        <v>1761</v>
      </c>
      <c r="G1375" s="222" t="s">
        <v>437</v>
      </c>
      <c r="H1375" s="223">
        <v>13.1</v>
      </c>
      <c r="I1375" s="224"/>
      <c r="J1375" s="225">
        <f>ROUND(I1375*H1375,2)</f>
        <v>0</v>
      </c>
      <c r="K1375" s="221" t="s">
        <v>181</v>
      </c>
      <c r="L1375" s="45"/>
      <c r="M1375" s="226" t="s">
        <v>1</v>
      </c>
      <c r="N1375" s="227" t="s">
        <v>41</v>
      </c>
      <c r="O1375" s="92"/>
      <c r="P1375" s="228">
        <f>O1375*H1375</f>
        <v>0</v>
      </c>
      <c r="Q1375" s="228">
        <v>0</v>
      </c>
      <c r="R1375" s="228">
        <f>Q1375*H1375</f>
        <v>0</v>
      </c>
      <c r="S1375" s="228">
        <v>0</v>
      </c>
      <c r="T1375" s="229">
        <f>S1375*H1375</f>
        <v>0</v>
      </c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R1375" s="230" t="s">
        <v>262</v>
      </c>
      <c r="AT1375" s="230" t="s">
        <v>177</v>
      </c>
      <c r="AU1375" s="230" t="s">
        <v>86</v>
      </c>
      <c r="AY1375" s="18" t="s">
        <v>175</v>
      </c>
      <c r="BE1375" s="231">
        <f>IF(N1375="základní",J1375,0)</f>
        <v>0</v>
      </c>
      <c r="BF1375" s="231">
        <f>IF(N1375="snížená",J1375,0)</f>
        <v>0</v>
      </c>
      <c r="BG1375" s="231">
        <f>IF(N1375="zákl. přenesená",J1375,0)</f>
        <v>0</v>
      </c>
      <c r="BH1375" s="231">
        <f>IF(N1375="sníž. přenesená",J1375,0)</f>
        <v>0</v>
      </c>
      <c r="BI1375" s="231">
        <f>IF(N1375="nulová",J1375,0)</f>
        <v>0</v>
      </c>
      <c r="BJ1375" s="18" t="s">
        <v>84</v>
      </c>
      <c r="BK1375" s="231">
        <f>ROUND(I1375*H1375,2)</f>
        <v>0</v>
      </c>
      <c r="BL1375" s="18" t="s">
        <v>262</v>
      </c>
      <c r="BM1375" s="230" t="s">
        <v>1762</v>
      </c>
    </row>
    <row r="1376" s="13" customFormat="1">
      <c r="A1376" s="13"/>
      <c r="B1376" s="232"/>
      <c r="C1376" s="233"/>
      <c r="D1376" s="234" t="s">
        <v>184</v>
      </c>
      <c r="E1376" s="235" t="s">
        <v>1</v>
      </c>
      <c r="F1376" s="236" t="s">
        <v>1763</v>
      </c>
      <c r="G1376" s="233"/>
      <c r="H1376" s="237">
        <v>13.1</v>
      </c>
      <c r="I1376" s="238"/>
      <c r="J1376" s="233"/>
      <c r="K1376" s="233"/>
      <c r="L1376" s="239"/>
      <c r="M1376" s="240"/>
      <c r="N1376" s="241"/>
      <c r="O1376" s="241"/>
      <c r="P1376" s="241"/>
      <c r="Q1376" s="241"/>
      <c r="R1376" s="241"/>
      <c r="S1376" s="241"/>
      <c r="T1376" s="242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3" t="s">
        <v>184</v>
      </c>
      <c r="AU1376" s="243" t="s">
        <v>86</v>
      </c>
      <c r="AV1376" s="13" t="s">
        <v>86</v>
      </c>
      <c r="AW1376" s="13" t="s">
        <v>32</v>
      </c>
      <c r="AX1376" s="13" t="s">
        <v>84</v>
      </c>
      <c r="AY1376" s="243" t="s">
        <v>175</v>
      </c>
    </row>
    <row r="1377" s="2" customFormat="1" ht="24.15" customHeight="1">
      <c r="A1377" s="39"/>
      <c r="B1377" s="40"/>
      <c r="C1377" s="265" t="s">
        <v>1764</v>
      </c>
      <c r="D1377" s="265" t="s">
        <v>247</v>
      </c>
      <c r="E1377" s="266" t="s">
        <v>1765</v>
      </c>
      <c r="F1377" s="267" t="s">
        <v>1766</v>
      </c>
      <c r="G1377" s="268" t="s">
        <v>437</v>
      </c>
      <c r="H1377" s="269">
        <v>6.05</v>
      </c>
      <c r="I1377" s="270"/>
      <c r="J1377" s="271">
        <f>ROUND(I1377*H1377,2)</f>
        <v>0</v>
      </c>
      <c r="K1377" s="267" t="s">
        <v>181</v>
      </c>
      <c r="L1377" s="272"/>
      <c r="M1377" s="273" t="s">
        <v>1</v>
      </c>
      <c r="N1377" s="274" t="s">
        <v>41</v>
      </c>
      <c r="O1377" s="92"/>
      <c r="P1377" s="228">
        <f>O1377*H1377</f>
        <v>0</v>
      </c>
      <c r="Q1377" s="228">
        <v>0.008</v>
      </c>
      <c r="R1377" s="228">
        <f>Q1377*H1377</f>
        <v>0.0484</v>
      </c>
      <c r="S1377" s="228">
        <v>0</v>
      </c>
      <c r="T1377" s="229">
        <f>S1377*H1377</f>
        <v>0</v>
      </c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R1377" s="230" t="s">
        <v>372</v>
      </c>
      <c r="AT1377" s="230" t="s">
        <v>247</v>
      </c>
      <c r="AU1377" s="230" t="s">
        <v>86</v>
      </c>
      <c r="AY1377" s="18" t="s">
        <v>175</v>
      </c>
      <c r="BE1377" s="231">
        <f>IF(N1377="základní",J1377,0)</f>
        <v>0</v>
      </c>
      <c r="BF1377" s="231">
        <f>IF(N1377="snížená",J1377,0)</f>
        <v>0</v>
      </c>
      <c r="BG1377" s="231">
        <f>IF(N1377="zákl. přenesená",J1377,0)</f>
        <v>0</v>
      </c>
      <c r="BH1377" s="231">
        <f>IF(N1377="sníž. přenesená",J1377,0)</f>
        <v>0</v>
      </c>
      <c r="BI1377" s="231">
        <f>IF(N1377="nulová",J1377,0)</f>
        <v>0</v>
      </c>
      <c r="BJ1377" s="18" t="s">
        <v>84</v>
      </c>
      <c r="BK1377" s="231">
        <f>ROUND(I1377*H1377,2)</f>
        <v>0</v>
      </c>
      <c r="BL1377" s="18" t="s">
        <v>262</v>
      </c>
      <c r="BM1377" s="230" t="s">
        <v>1767</v>
      </c>
    </row>
    <row r="1378" s="13" customFormat="1">
      <c r="A1378" s="13"/>
      <c r="B1378" s="232"/>
      <c r="C1378" s="233"/>
      <c r="D1378" s="234" t="s">
        <v>184</v>
      </c>
      <c r="E1378" s="235" t="s">
        <v>1</v>
      </c>
      <c r="F1378" s="236" t="s">
        <v>1768</v>
      </c>
      <c r="G1378" s="233"/>
      <c r="H1378" s="237">
        <v>0.55</v>
      </c>
      <c r="I1378" s="238"/>
      <c r="J1378" s="233"/>
      <c r="K1378" s="233"/>
      <c r="L1378" s="239"/>
      <c r="M1378" s="240"/>
      <c r="N1378" s="241"/>
      <c r="O1378" s="241"/>
      <c r="P1378" s="241"/>
      <c r="Q1378" s="241"/>
      <c r="R1378" s="241"/>
      <c r="S1378" s="241"/>
      <c r="T1378" s="242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3" t="s">
        <v>184</v>
      </c>
      <c r="AU1378" s="243" t="s">
        <v>86</v>
      </c>
      <c r="AV1378" s="13" t="s">
        <v>86</v>
      </c>
      <c r="AW1378" s="13" t="s">
        <v>32</v>
      </c>
      <c r="AX1378" s="13" t="s">
        <v>76</v>
      </c>
      <c r="AY1378" s="243" t="s">
        <v>175</v>
      </c>
    </row>
    <row r="1379" s="13" customFormat="1">
      <c r="A1379" s="13"/>
      <c r="B1379" s="232"/>
      <c r="C1379" s="233"/>
      <c r="D1379" s="234" t="s">
        <v>184</v>
      </c>
      <c r="E1379" s="235" t="s">
        <v>1</v>
      </c>
      <c r="F1379" s="236" t="s">
        <v>1769</v>
      </c>
      <c r="G1379" s="233"/>
      <c r="H1379" s="237">
        <v>5.5</v>
      </c>
      <c r="I1379" s="238"/>
      <c r="J1379" s="233"/>
      <c r="K1379" s="233"/>
      <c r="L1379" s="239"/>
      <c r="M1379" s="240"/>
      <c r="N1379" s="241"/>
      <c r="O1379" s="241"/>
      <c r="P1379" s="241"/>
      <c r="Q1379" s="241"/>
      <c r="R1379" s="241"/>
      <c r="S1379" s="241"/>
      <c r="T1379" s="242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43" t="s">
        <v>184</v>
      </c>
      <c r="AU1379" s="243" t="s">
        <v>86</v>
      </c>
      <c r="AV1379" s="13" t="s">
        <v>86</v>
      </c>
      <c r="AW1379" s="13" t="s">
        <v>32</v>
      </c>
      <c r="AX1379" s="13" t="s">
        <v>76</v>
      </c>
      <c r="AY1379" s="243" t="s">
        <v>175</v>
      </c>
    </row>
    <row r="1380" s="15" customFormat="1">
      <c r="A1380" s="15"/>
      <c r="B1380" s="254"/>
      <c r="C1380" s="255"/>
      <c r="D1380" s="234" t="s">
        <v>184</v>
      </c>
      <c r="E1380" s="256" t="s">
        <v>1</v>
      </c>
      <c r="F1380" s="257" t="s">
        <v>201</v>
      </c>
      <c r="G1380" s="255"/>
      <c r="H1380" s="258">
        <v>6.05</v>
      </c>
      <c r="I1380" s="259"/>
      <c r="J1380" s="255"/>
      <c r="K1380" s="255"/>
      <c r="L1380" s="260"/>
      <c r="M1380" s="261"/>
      <c r="N1380" s="262"/>
      <c r="O1380" s="262"/>
      <c r="P1380" s="262"/>
      <c r="Q1380" s="262"/>
      <c r="R1380" s="262"/>
      <c r="S1380" s="262"/>
      <c r="T1380" s="263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T1380" s="264" t="s">
        <v>184</v>
      </c>
      <c r="AU1380" s="264" t="s">
        <v>86</v>
      </c>
      <c r="AV1380" s="15" t="s">
        <v>182</v>
      </c>
      <c r="AW1380" s="15" t="s">
        <v>32</v>
      </c>
      <c r="AX1380" s="15" t="s">
        <v>84</v>
      </c>
      <c r="AY1380" s="264" t="s">
        <v>175</v>
      </c>
    </row>
    <row r="1381" s="2" customFormat="1" ht="24.15" customHeight="1">
      <c r="A1381" s="39"/>
      <c r="B1381" s="40"/>
      <c r="C1381" s="265" t="s">
        <v>1770</v>
      </c>
      <c r="D1381" s="265" t="s">
        <v>247</v>
      </c>
      <c r="E1381" s="266" t="s">
        <v>1771</v>
      </c>
      <c r="F1381" s="267" t="s">
        <v>1772</v>
      </c>
      <c r="G1381" s="268" t="s">
        <v>437</v>
      </c>
      <c r="H1381" s="269">
        <v>6.2699999999999992</v>
      </c>
      <c r="I1381" s="270"/>
      <c r="J1381" s="271">
        <f>ROUND(I1381*H1381,2)</f>
        <v>0</v>
      </c>
      <c r="K1381" s="267" t="s">
        <v>181</v>
      </c>
      <c r="L1381" s="272"/>
      <c r="M1381" s="273" t="s">
        <v>1</v>
      </c>
      <c r="N1381" s="274" t="s">
        <v>41</v>
      </c>
      <c r="O1381" s="92"/>
      <c r="P1381" s="228">
        <f>O1381*H1381</f>
        <v>0</v>
      </c>
      <c r="Q1381" s="228">
        <v>0.006</v>
      </c>
      <c r="R1381" s="228">
        <f>Q1381*H1381</f>
        <v>0.03762</v>
      </c>
      <c r="S1381" s="228">
        <v>0</v>
      </c>
      <c r="T1381" s="229">
        <f>S1381*H1381</f>
        <v>0</v>
      </c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R1381" s="230" t="s">
        <v>372</v>
      </c>
      <c r="AT1381" s="230" t="s">
        <v>247</v>
      </c>
      <c r="AU1381" s="230" t="s">
        <v>86</v>
      </c>
      <c r="AY1381" s="18" t="s">
        <v>175</v>
      </c>
      <c r="BE1381" s="231">
        <f>IF(N1381="základní",J1381,0)</f>
        <v>0</v>
      </c>
      <c r="BF1381" s="231">
        <f>IF(N1381="snížená",J1381,0)</f>
        <v>0</v>
      </c>
      <c r="BG1381" s="231">
        <f>IF(N1381="zákl. přenesená",J1381,0)</f>
        <v>0</v>
      </c>
      <c r="BH1381" s="231">
        <f>IF(N1381="sníž. přenesená",J1381,0)</f>
        <v>0</v>
      </c>
      <c r="BI1381" s="231">
        <f>IF(N1381="nulová",J1381,0)</f>
        <v>0</v>
      </c>
      <c r="BJ1381" s="18" t="s">
        <v>84</v>
      </c>
      <c r="BK1381" s="231">
        <f>ROUND(I1381*H1381,2)</f>
        <v>0</v>
      </c>
      <c r="BL1381" s="18" t="s">
        <v>262</v>
      </c>
      <c r="BM1381" s="230" t="s">
        <v>1773</v>
      </c>
    </row>
    <row r="1382" s="13" customFormat="1">
      <c r="A1382" s="13"/>
      <c r="B1382" s="232"/>
      <c r="C1382" s="233"/>
      <c r="D1382" s="234" t="s">
        <v>184</v>
      </c>
      <c r="E1382" s="235" t="s">
        <v>1</v>
      </c>
      <c r="F1382" s="236" t="s">
        <v>1774</v>
      </c>
      <c r="G1382" s="233"/>
      <c r="H1382" s="237">
        <v>0.55</v>
      </c>
      <c r="I1382" s="238"/>
      <c r="J1382" s="233"/>
      <c r="K1382" s="233"/>
      <c r="L1382" s="239"/>
      <c r="M1382" s="240"/>
      <c r="N1382" s="241"/>
      <c r="O1382" s="241"/>
      <c r="P1382" s="241"/>
      <c r="Q1382" s="241"/>
      <c r="R1382" s="241"/>
      <c r="S1382" s="241"/>
      <c r="T1382" s="242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3" t="s">
        <v>184</v>
      </c>
      <c r="AU1382" s="243" t="s">
        <v>86</v>
      </c>
      <c r="AV1382" s="13" t="s">
        <v>86</v>
      </c>
      <c r="AW1382" s="13" t="s">
        <v>32</v>
      </c>
      <c r="AX1382" s="13" t="s">
        <v>76</v>
      </c>
      <c r="AY1382" s="243" t="s">
        <v>175</v>
      </c>
    </row>
    <row r="1383" s="13" customFormat="1">
      <c r="A1383" s="13"/>
      <c r="B1383" s="232"/>
      <c r="C1383" s="233"/>
      <c r="D1383" s="234" t="s">
        <v>184</v>
      </c>
      <c r="E1383" s="235" t="s">
        <v>1</v>
      </c>
      <c r="F1383" s="236" t="s">
        <v>1775</v>
      </c>
      <c r="G1383" s="233"/>
      <c r="H1383" s="237">
        <v>1.4299999999999998</v>
      </c>
      <c r="I1383" s="238"/>
      <c r="J1383" s="233"/>
      <c r="K1383" s="233"/>
      <c r="L1383" s="239"/>
      <c r="M1383" s="240"/>
      <c r="N1383" s="241"/>
      <c r="O1383" s="241"/>
      <c r="P1383" s="241"/>
      <c r="Q1383" s="241"/>
      <c r="R1383" s="241"/>
      <c r="S1383" s="241"/>
      <c r="T1383" s="242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3" t="s">
        <v>184</v>
      </c>
      <c r="AU1383" s="243" t="s">
        <v>86</v>
      </c>
      <c r="AV1383" s="13" t="s">
        <v>86</v>
      </c>
      <c r="AW1383" s="13" t="s">
        <v>32</v>
      </c>
      <c r="AX1383" s="13" t="s">
        <v>76</v>
      </c>
      <c r="AY1383" s="243" t="s">
        <v>175</v>
      </c>
    </row>
    <row r="1384" s="13" customFormat="1">
      <c r="A1384" s="13"/>
      <c r="B1384" s="232"/>
      <c r="C1384" s="233"/>
      <c r="D1384" s="234" t="s">
        <v>184</v>
      </c>
      <c r="E1384" s="235" t="s">
        <v>1</v>
      </c>
      <c r="F1384" s="236" t="s">
        <v>1776</v>
      </c>
      <c r="G1384" s="233"/>
      <c r="H1384" s="237">
        <v>2.09</v>
      </c>
      <c r="I1384" s="238"/>
      <c r="J1384" s="233"/>
      <c r="K1384" s="233"/>
      <c r="L1384" s="239"/>
      <c r="M1384" s="240"/>
      <c r="N1384" s="241"/>
      <c r="O1384" s="241"/>
      <c r="P1384" s="241"/>
      <c r="Q1384" s="241"/>
      <c r="R1384" s="241"/>
      <c r="S1384" s="241"/>
      <c r="T1384" s="242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3" t="s">
        <v>184</v>
      </c>
      <c r="AU1384" s="243" t="s">
        <v>86</v>
      </c>
      <c r="AV1384" s="13" t="s">
        <v>86</v>
      </c>
      <c r="AW1384" s="13" t="s">
        <v>32</v>
      </c>
      <c r="AX1384" s="13" t="s">
        <v>76</v>
      </c>
      <c r="AY1384" s="243" t="s">
        <v>175</v>
      </c>
    </row>
    <row r="1385" s="13" customFormat="1">
      <c r="A1385" s="13"/>
      <c r="B1385" s="232"/>
      <c r="C1385" s="233"/>
      <c r="D1385" s="234" t="s">
        <v>184</v>
      </c>
      <c r="E1385" s="235" t="s">
        <v>1</v>
      </c>
      <c r="F1385" s="236" t="s">
        <v>1777</v>
      </c>
      <c r="G1385" s="233"/>
      <c r="H1385" s="237">
        <v>2.2</v>
      </c>
      <c r="I1385" s="238"/>
      <c r="J1385" s="233"/>
      <c r="K1385" s="233"/>
      <c r="L1385" s="239"/>
      <c r="M1385" s="240"/>
      <c r="N1385" s="241"/>
      <c r="O1385" s="241"/>
      <c r="P1385" s="241"/>
      <c r="Q1385" s="241"/>
      <c r="R1385" s="241"/>
      <c r="S1385" s="241"/>
      <c r="T1385" s="24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3" t="s">
        <v>184</v>
      </c>
      <c r="AU1385" s="243" t="s">
        <v>86</v>
      </c>
      <c r="AV1385" s="13" t="s">
        <v>86</v>
      </c>
      <c r="AW1385" s="13" t="s">
        <v>32</v>
      </c>
      <c r="AX1385" s="13" t="s">
        <v>76</v>
      </c>
      <c r="AY1385" s="243" t="s">
        <v>175</v>
      </c>
    </row>
    <row r="1386" s="15" customFormat="1">
      <c r="A1386" s="15"/>
      <c r="B1386" s="254"/>
      <c r="C1386" s="255"/>
      <c r="D1386" s="234" t="s">
        <v>184</v>
      </c>
      <c r="E1386" s="256" t="s">
        <v>1</v>
      </c>
      <c r="F1386" s="257" t="s">
        <v>201</v>
      </c>
      <c r="G1386" s="255"/>
      <c r="H1386" s="258">
        <v>6.2700000000000008</v>
      </c>
      <c r="I1386" s="259"/>
      <c r="J1386" s="255"/>
      <c r="K1386" s="255"/>
      <c r="L1386" s="260"/>
      <c r="M1386" s="261"/>
      <c r="N1386" s="262"/>
      <c r="O1386" s="262"/>
      <c r="P1386" s="262"/>
      <c r="Q1386" s="262"/>
      <c r="R1386" s="262"/>
      <c r="S1386" s="262"/>
      <c r="T1386" s="263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T1386" s="264" t="s">
        <v>184</v>
      </c>
      <c r="AU1386" s="264" t="s">
        <v>86</v>
      </c>
      <c r="AV1386" s="15" t="s">
        <v>182</v>
      </c>
      <c r="AW1386" s="15" t="s">
        <v>32</v>
      </c>
      <c r="AX1386" s="15" t="s">
        <v>84</v>
      </c>
      <c r="AY1386" s="264" t="s">
        <v>175</v>
      </c>
    </row>
    <row r="1387" s="2" customFormat="1" ht="24.15" customHeight="1">
      <c r="A1387" s="39"/>
      <c r="B1387" s="40"/>
      <c r="C1387" s="265" t="s">
        <v>1778</v>
      </c>
      <c r="D1387" s="265" t="s">
        <v>247</v>
      </c>
      <c r="E1387" s="266" t="s">
        <v>1779</v>
      </c>
      <c r="F1387" s="267" t="s">
        <v>1780</v>
      </c>
      <c r="G1387" s="268" t="s">
        <v>437</v>
      </c>
      <c r="H1387" s="269">
        <v>2.09</v>
      </c>
      <c r="I1387" s="270"/>
      <c r="J1387" s="271">
        <f>ROUND(I1387*H1387,2)</f>
        <v>0</v>
      </c>
      <c r="K1387" s="267" t="s">
        <v>181</v>
      </c>
      <c r="L1387" s="272"/>
      <c r="M1387" s="273" t="s">
        <v>1</v>
      </c>
      <c r="N1387" s="274" t="s">
        <v>41</v>
      </c>
      <c r="O1387" s="92"/>
      <c r="P1387" s="228">
        <f>O1387*H1387</f>
        <v>0</v>
      </c>
      <c r="Q1387" s="228">
        <v>0.007</v>
      </c>
      <c r="R1387" s="228">
        <f>Q1387*H1387</f>
        <v>0.01463</v>
      </c>
      <c r="S1387" s="228">
        <v>0</v>
      </c>
      <c r="T1387" s="229">
        <f>S1387*H1387</f>
        <v>0</v>
      </c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R1387" s="230" t="s">
        <v>372</v>
      </c>
      <c r="AT1387" s="230" t="s">
        <v>247</v>
      </c>
      <c r="AU1387" s="230" t="s">
        <v>86</v>
      </c>
      <c r="AY1387" s="18" t="s">
        <v>175</v>
      </c>
      <c r="BE1387" s="231">
        <f>IF(N1387="základní",J1387,0)</f>
        <v>0</v>
      </c>
      <c r="BF1387" s="231">
        <f>IF(N1387="snížená",J1387,0)</f>
        <v>0</v>
      </c>
      <c r="BG1387" s="231">
        <f>IF(N1387="zákl. přenesená",J1387,0)</f>
        <v>0</v>
      </c>
      <c r="BH1387" s="231">
        <f>IF(N1387="sníž. přenesená",J1387,0)</f>
        <v>0</v>
      </c>
      <c r="BI1387" s="231">
        <f>IF(N1387="nulová",J1387,0)</f>
        <v>0</v>
      </c>
      <c r="BJ1387" s="18" t="s">
        <v>84</v>
      </c>
      <c r="BK1387" s="231">
        <f>ROUND(I1387*H1387,2)</f>
        <v>0</v>
      </c>
      <c r="BL1387" s="18" t="s">
        <v>262</v>
      </c>
      <c r="BM1387" s="230" t="s">
        <v>1781</v>
      </c>
    </row>
    <row r="1388" s="13" customFormat="1">
      <c r="A1388" s="13"/>
      <c r="B1388" s="232"/>
      <c r="C1388" s="233"/>
      <c r="D1388" s="234" t="s">
        <v>184</v>
      </c>
      <c r="E1388" s="235" t="s">
        <v>1</v>
      </c>
      <c r="F1388" s="236" t="s">
        <v>1782</v>
      </c>
      <c r="G1388" s="233"/>
      <c r="H1388" s="237">
        <v>2.09</v>
      </c>
      <c r="I1388" s="238"/>
      <c r="J1388" s="233"/>
      <c r="K1388" s="233"/>
      <c r="L1388" s="239"/>
      <c r="M1388" s="240"/>
      <c r="N1388" s="241"/>
      <c r="O1388" s="241"/>
      <c r="P1388" s="241"/>
      <c r="Q1388" s="241"/>
      <c r="R1388" s="241"/>
      <c r="S1388" s="241"/>
      <c r="T1388" s="242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43" t="s">
        <v>184</v>
      </c>
      <c r="AU1388" s="243" t="s">
        <v>86</v>
      </c>
      <c r="AV1388" s="13" t="s">
        <v>86</v>
      </c>
      <c r="AW1388" s="13" t="s">
        <v>32</v>
      </c>
      <c r="AX1388" s="13" t="s">
        <v>84</v>
      </c>
      <c r="AY1388" s="243" t="s">
        <v>175</v>
      </c>
    </row>
    <row r="1389" s="2" customFormat="1" ht="24.15" customHeight="1">
      <c r="A1389" s="39"/>
      <c r="B1389" s="40"/>
      <c r="C1389" s="219" t="s">
        <v>1783</v>
      </c>
      <c r="D1389" s="219" t="s">
        <v>177</v>
      </c>
      <c r="E1389" s="220" t="s">
        <v>1784</v>
      </c>
      <c r="F1389" s="221" t="s">
        <v>1785</v>
      </c>
      <c r="G1389" s="222" t="s">
        <v>1336</v>
      </c>
      <c r="H1389" s="291"/>
      <c r="I1389" s="224"/>
      <c r="J1389" s="225">
        <f>ROUND(I1389*H1389,2)</f>
        <v>0</v>
      </c>
      <c r="K1389" s="221" t="s">
        <v>181</v>
      </c>
      <c r="L1389" s="45"/>
      <c r="M1389" s="226" t="s">
        <v>1</v>
      </c>
      <c r="N1389" s="227" t="s">
        <v>41</v>
      </c>
      <c r="O1389" s="92"/>
      <c r="P1389" s="228">
        <f>O1389*H1389</f>
        <v>0</v>
      </c>
      <c r="Q1389" s="228">
        <v>0</v>
      </c>
      <c r="R1389" s="228">
        <f>Q1389*H1389</f>
        <v>0</v>
      </c>
      <c r="S1389" s="228">
        <v>0</v>
      </c>
      <c r="T1389" s="229">
        <f>S1389*H1389</f>
        <v>0</v>
      </c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R1389" s="230" t="s">
        <v>262</v>
      </c>
      <c r="AT1389" s="230" t="s">
        <v>177</v>
      </c>
      <c r="AU1389" s="230" t="s">
        <v>86</v>
      </c>
      <c r="AY1389" s="18" t="s">
        <v>175</v>
      </c>
      <c r="BE1389" s="231">
        <f>IF(N1389="základní",J1389,0)</f>
        <v>0</v>
      </c>
      <c r="BF1389" s="231">
        <f>IF(N1389="snížená",J1389,0)</f>
        <v>0</v>
      </c>
      <c r="BG1389" s="231">
        <f>IF(N1389="zákl. přenesená",J1389,0)</f>
        <v>0</v>
      </c>
      <c r="BH1389" s="231">
        <f>IF(N1389="sníž. přenesená",J1389,0)</f>
        <v>0</v>
      </c>
      <c r="BI1389" s="231">
        <f>IF(N1389="nulová",J1389,0)</f>
        <v>0</v>
      </c>
      <c r="BJ1389" s="18" t="s">
        <v>84</v>
      </c>
      <c r="BK1389" s="231">
        <f>ROUND(I1389*H1389,2)</f>
        <v>0</v>
      </c>
      <c r="BL1389" s="18" t="s">
        <v>262</v>
      </c>
      <c r="BM1389" s="230" t="s">
        <v>1786</v>
      </c>
    </row>
    <row r="1390" s="2" customFormat="1" ht="33" customHeight="1">
      <c r="A1390" s="39"/>
      <c r="B1390" s="40"/>
      <c r="C1390" s="219" t="s">
        <v>1787</v>
      </c>
      <c r="D1390" s="219" t="s">
        <v>177</v>
      </c>
      <c r="E1390" s="220" t="s">
        <v>1788</v>
      </c>
      <c r="F1390" s="221" t="s">
        <v>1789</v>
      </c>
      <c r="G1390" s="222" t="s">
        <v>342</v>
      </c>
      <c r="H1390" s="223">
        <v>1</v>
      </c>
      <c r="I1390" s="224"/>
      <c r="J1390" s="225">
        <f>ROUND(I1390*H1390,2)</f>
        <v>0</v>
      </c>
      <c r="K1390" s="221" t="s">
        <v>1</v>
      </c>
      <c r="L1390" s="45"/>
      <c r="M1390" s="226" t="s">
        <v>1</v>
      </c>
      <c r="N1390" s="227" t="s">
        <v>41</v>
      </c>
      <c r="O1390" s="92"/>
      <c r="P1390" s="228">
        <f>O1390*H1390</f>
        <v>0</v>
      </c>
      <c r="Q1390" s="228">
        <v>0</v>
      </c>
      <c r="R1390" s="228">
        <f>Q1390*H1390</f>
        <v>0</v>
      </c>
      <c r="S1390" s="228">
        <v>0</v>
      </c>
      <c r="T1390" s="229">
        <f>S1390*H1390</f>
        <v>0</v>
      </c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R1390" s="230" t="s">
        <v>262</v>
      </c>
      <c r="AT1390" s="230" t="s">
        <v>177</v>
      </c>
      <c r="AU1390" s="230" t="s">
        <v>86</v>
      </c>
      <c r="AY1390" s="18" t="s">
        <v>175</v>
      </c>
      <c r="BE1390" s="231">
        <f>IF(N1390="základní",J1390,0)</f>
        <v>0</v>
      </c>
      <c r="BF1390" s="231">
        <f>IF(N1390="snížená",J1390,0)</f>
        <v>0</v>
      </c>
      <c r="BG1390" s="231">
        <f>IF(N1390="zákl. přenesená",J1390,0)</f>
        <v>0</v>
      </c>
      <c r="BH1390" s="231">
        <f>IF(N1390="sníž. přenesená",J1390,0)</f>
        <v>0</v>
      </c>
      <c r="BI1390" s="231">
        <f>IF(N1390="nulová",J1390,0)</f>
        <v>0</v>
      </c>
      <c r="BJ1390" s="18" t="s">
        <v>84</v>
      </c>
      <c r="BK1390" s="231">
        <f>ROUND(I1390*H1390,2)</f>
        <v>0</v>
      </c>
      <c r="BL1390" s="18" t="s">
        <v>262</v>
      </c>
      <c r="BM1390" s="230" t="s">
        <v>1790</v>
      </c>
    </row>
    <row r="1391" s="2" customFormat="1" ht="33" customHeight="1">
      <c r="A1391" s="39"/>
      <c r="B1391" s="40"/>
      <c r="C1391" s="219" t="s">
        <v>1791</v>
      </c>
      <c r="D1391" s="219" t="s">
        <v>177</v>
      </c>
      <c r="E1391" s="220" t="s">
        <v>1792</v>
      </c>
      <c r="F1391" s="221" t="s">
        <v>1793</v>
      </c>
      <c r="G1391" s="222" t="s">
        <v>342</v>
      </c>
      <c r="H1391" s="223">
        <v>1</v>
      </c>
      <c r="I1391" s="224"/>
      <c r="J1391" s="225">
        <f>ROUND(I1391*H1391,2)</f>
        <v>0</v>
      </c>
      <c r="K1391" s="221" t="s">
        <v>1</v>
      </c>
      <c r="L1391" s="45"/>
      <c r="M1391" s="226" t="s">
        <v>1</v>
      </c>
      <c r="N1391" s="227" t="s">
        <v>41</v>
      </c>
      <c r="O1391" s="92"/>
      <c r="P1391" s="228">
        <f>O1391*H1391</f>
        <v>0</v>
      </c>
      <c r="Q1391" s="228">
        <v>0</v>
      </c>
      <c r="R1391" s="228">
        <f>Q1391*H1391</f>
        <v>0</v>
      </c>
      <c r="S1391" s="228">
        <v>0</v>
      </c>
      <c r="T1391" s="229">
        <f>S1391*H1391</f>
        <v>0</v>
      </c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R1391" s="230" t="s">
        <v>262</v>
      </c>
      <c r="AT1391" s="230" t="s">
        <v>177</v>
      </c>
      <c r="AU1391" s="230" t="s">
        <v>86</v>
      </c>
      <c r="AY1391" s="18" t="s">
        <v>175</v>
      </c>
      <c r="BE1391" s="231">
        <f>IF(N1391="základní",J1391,0)</f>
        <v>0</v>
      </c>
      <c r="BF1391" s="231">
        <f>IF(N1391="snížená",J1391,0)</f>
        <v>0</v>
      </c>
      <c r="BG1391" s="231">
        <f>IF(N1391="zákl. přenesená",J1391,0)</f>
        <v>0</v>
      </c>
      <c r="BH1391" s="231">
        <f>IF(N1391="sníž. přenesená",J1391,0)</f>
        <v>0</v>
      </c>
      <c r="BI1391" s="231">
        <f>IF(N1391="nulová",J1391,0)</f>
        <v>0</v>
      </c>
      <c r="BJ1391" s="18" t="s">
        <v>84</v>
      </c>
      <c r="BK1391" s="231">
        <f>ROUND(I1391*H1391,2)</f>
        <v>0</v>
      </c>
      <c r="BL1391" s="18" t="s">
        <v>262</v>
      </c>
      <c r="BM1391" s="230" t="s">
        <v>1794</v>
      </c>
    </row>
    <row r="1392" s="2" customFormat="1" ht="37.8" customHeight="1">
      <c r="A1392" s="39"/>
      <c r="B1392" s="40"/>
      <c r="C1392" s="219" t="s">
        <v>1795</v>
      </c>
      <c r="D1392" s="219" t="s">
        <v>177</v>
      </c>
      <c r="E1392" s="220" t="s">
        <v>1796</v>
      </c>
      <c r="F1392" s="221" t="s">
        <v>1797</v>
      </c>
      <c r="G1392" s="222" t="s">
        <v>342</v>
      </c>
      <c r="H1392" s="223">
        <v>1</v>
      </c>
      <c r="I1392" s="224"/>
      <c r="J1392" s="225">
        <f>ROUND(I1392*H1392,2)</f>
        <v>0</v>
      </c>
      <c r="K1392" s="221" t="s">
        <v>1</v>
      </c>
      <c r="L1392" s="45"/>
      <c r="M1392" s="226" t="s">
        <v>1</v>
      </c>
      <c r="N1392" s="227" t="s">
        <v>41</v>
      </c>
      <c r="O1392" s="92"/>
      <c r="P1392" s="228">
        <f>O1392*H1392</f>
        <v>0</v>
      </c>
      <c r="Q1392" s="228">
        <v>0</v>
      </c>
      <c r="R1392" s="228">
        <f>Q1392*H1392</f>
        <v>0</v>
      </c>
      <c r="S1392" s="228">
        <v>0</v>
      </c>
      <c r="T1392" s="229">
        <f>S1392*H1392</f>
        <v>0</v>
      </c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R1392" s="230" t="s">
        <v>262</v>
      </c>
      <c r="AT1392" s="230" t="s">
        <v>177</v>
      </c>
      <c r="AU1392" s="230" t="s">
        <v>86</v>
      </c>
      <c r="AY1392" s="18" t="s">
        <v>175</v>
      </c>
      <c r="BE1392" s="231">
        <f>IF(N1392="základní",J1392,0)</f>
        <v>0</v>
      </c>
      <c r="BF1392" s="231">
        <f>IF(N1392="snížená",J1392,0)</f>
        <v>0</v>
      </c>
      <c r="BG1392" s="231">
        <f>IF(N1392="zákl. přenesená",J1392,0)</f>
        <v>0</v>
      </c>
      <c r="BH1392" s="231">
        <f>IF(N1392="sníž. přenesená",J1392,0)</f>
        <v>0</v>
      </c>
      <c r="BI1392" s="231">
        <f>IF(N1392="nulová",J1392,0)</f>
        <v>0</v>
      </c>
      <c r="BJ1392" s="18" t="s">
        <v>84</v>
      </c>
      <c r="BK1392" s="231">
        <f>ROUND(I1392*H1392,2)</f>
        <v>0</v>
      </c>
      <c r="BL1392" s="18" t="s">
        <v>262</v>
      </c>
      <c r="BM1392" s="230" t="s">
        <v>1798</v>
      </c>
    </row>
    <row r="1393" s="2" customFormat="1" ht="37.8" customHeight="1">
      <c r="A1393" s="39"/>
      <c r="B1393" s="40"/>
      <c r="C1393" s="219" t="s">
        <v>1799</v>
      </c>
      <c r="D1393" s="219" t="s">
        <v>177</v>
      </c>
      <c r="E1393" s="220" t="s">
        <v>1800</v>
      </c>
      <c r="F1393" s="221" t="s">
        <v>1801</v>
      </c>
      <c r="G1393" s="222" t="s">
        <v>342</v>
      </c>
      <c r="H1393" s="223">
        <v>1</v>
      </c>
      <c r="I1393" s="224"/>
      <c r="J1393" s="225">
        <f>ROUND(I1393*H1393,2)</f>
        <v>0</v>
      </c>
      <c r="K1393" s="221" t="s">
        <v>1</v>
      </c>
      <c r="L1393" s="45"/>
      <c r="M1393" s="226" t="s">
        <v>1</v>
      </c>
      <c r="N1393" s="227" t="s">
        <v>41</v>
      </c>
      <c r="O1393" s="92"/>
      <c r="P1393" s="228">
        <f>O1393*H1393</f>
        <v>0</v>
      </c>
      <c r="Q1393" s="228">
        <v>0</v>
      </c>
      <c r="R1393" s="228">
        <f>Q1393*H1393</f>
        <v>0</v>
      </c>
      <c r="S1393" s="228">
        <v>0</v>
      </c>
      <c r="T1393" s="229">
        <f>S1393*H1393</f>
        <v>0</v>
      </c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R1393" s="230" t="s">
        <v>262</v>
      </c>
      <c r="AT1393" s="230" t="s">
        <v>177</v>
      </c>
      <c r="AU1393" s="230" t="s">
        <v>86</v>
      </c>
      <c r="AY1393" s="18" t="s">
        <v>175</v>
      </c>
      <c r="BE1393" s="231">
        <f>IF(N1393="základní",J1393,0)</f>
        <v>0</v>
      </c>
      <c r="BF1393" s="231">
        <f>IF(N1393="snížená",J1393,0)</f>
        <v>0</v>
      </c>
      <c r="BG1393" s="231">
        <f>IF(N1393="zákl. přenesená",J1393,0)</f>
        <v>0</v>
      </c>
      <c r="BH1393" s="231">
        <f>IF(N1393="sníž. přenesená",J1393,0)</f>
        <v>0</v>
      </c>
      <c r="BI1393" s="231">
        <f>IF(N1393="nulová",J1393,0)</f>
        <v>0</v>
      </c>
      <c r="BJ1393" s="18" t="s">
        <v>84</v>
      </c>
      <c r="BK1393" s="231">
        <f>ROUND(I1393*H1393,2)</f>
        <v>0</v>
      </c>
      <c r="BL1393" s="18" t="s">
        <v>262</v>
      </c>
      <c r="BM1393" s="230" t="s">
        <v>1802</v>
      </c>
    </row>
    <row r="1394" s="2" customFormat="1" ht="37.8" customHeight="1">
      <c r="A1394" s="39"/>
      <c r="B1394" s="40"/>
      <c r="C1394" s="219" t="s">
        <v>1803</v>
      </c>
      <c r="D1394" s="219" t="s">
        <v>177</v>
      </c>
      <c r="E1394" s="220" t="s">
        <v>1804</v>
      </c>
      <c r="F1394" s="221" t="s">
        <v>1805</v>
      </c>
      <c r="G1394" s="222" t="s">
        <v>342</v>
      </c>
      <c r="H1394" s="223">
        <v>1</v>
      </c>
      <c r="I1394" s="224"/>
      <c r="J1394" s="225">
        <f>ROUND(I1394*H1394,2)</f>
        <v>0</v>
      </c>
      <c r="K1394" s="221" t="s">
        <v>1</v>
      </c>
      <c r="L1394" s="45"/>
      <c r="M1394" s="226" t="s">
        <v>1</v>
      </c>
      <c r="N1394" s="227" t="s">
        <v>41</v>
      </c>
      <c r="O1394" s="92"/>
      <c r="P1394" s="228">
        <f>O1394*H1394</f>
        <v>0</v>
      </c>
      <c r="Q1394" s="228">
        <v>0</v>
      </c>
      <c r="R1394" s="228">
        <f>Q1394*H1394</f>
        <v>0</v>
      </c>
      <c r="S1394" s="228">
        <v>0</v>
      </c>
      <c r="T1394" s="229">
        <f>S1394*H1394</f>
        <v>0</v>
      </c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R1394" s="230" t="s">
        <v>262</v>
      </c>
      <c r="AT1394" s="230" t="s">
        <v>177</v>
      </c>
      <c r="AU1394" s="230" t="s">
        <v>86</v>
      </c>
      <c r="AY1394" s="18" t="s">
        <v>175</v>
      </c>
      <c r="BE1394" s="231">
        <f>IF(N1394="základní",J1394,0)</f>
        <v>0</v>
      </c>
      <c r="BF1394" s="231">
        <f>IF(N1394="snížená",J1394,0)</f>
        <v>0</v>
      </c>
      <c r="BG1394" s="231">
        <f>IF(N1394="zákl. přenesená",J1394,0)</f>
        <v>0</v>
      </c>
      <c r="BH1394" s="231">
        <f>IF(N1394="sníž. přenesená",J1394,0)</f>
        <v>0</v>
      </c>
      <c r="BI1394" s="231">
        <f>IF(N1394="nulová",J1394,0)</f>
        <v>0</v>
      </c>
      <c r="BJ1394" s="18" t="s">
        <v>84</v>
      </c>
      <c r="BK1394" s="231">
        <f>ROUND(I1394*H1394,2)</f>
        <v>0</v>
      </c>
      <c r="BL1394" s="18" t="s">
        <v>262</v>
      </c>
      <c r="BM1394" s="230" t="s">
        <v>1806</v>
      </c>
    </row>
    <row r="1395" s="2" customFormat="1" ht="24.15" customHeight="1">
      <c r="A1395" s="39"/>
      <c r="B1395" s="40"/>
      <c r="C1395" s="219" t="s">
        <v>1807</v>
      </c>
      <c r="D1395" s="219" t="s">
        <v>177</v>
      </c>
      <c r="E1395" s="220" t="s">
        <v>1808</v>
      </c>
      <c r="F1395" s="221" t="s">
        <v>1809</v>
      </c>
      <c r="G1395" s="222" t="s">
        <v>342</v>
      </c>
      <c r="H1395" s="223">
        <v>1</v>
      </c>
      <c r="I1395" s="224"/>
      <c r="J1395" s="225">
        <f>ROUND(I1395*H1395,2)</f>
        <v>0</v>
      </c>
      <c r="K1395" s="221" t="s">
        <v>1</v>
      </c>
      <c r="L1395" s="45"/>
      <c r="M1395" s="226" t="s">
        <v>1</v>
      </c>
      <c r="N1395" s="227" t="s">
        <v>41</v>
      </c>
      <c r="O1395" s="92"/>
      <c r="P1395" s="228">
        <f>O1395*H1395</f>
        <v>0</v>
      </c>
      <c r="Q1395" s="228">
        <v>0</v>
      </c>
      <c r="R1395" s="228">
        <f>Q1395*H1395</f>
        <v>0</v>
      </c>
      <c r="S1395" s="228">
        <v>0</v>
      </c>
      <c r="T1395" s="229">
        <f>S1395*H1395</f>
        <v>0</v>
      </c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R1395" s="230" t="s">
        <v>262</v>
      </c>
      <c r="AT1395" s="230" t="s">
        <v>177</v>
      </c>
      <c r="AU1395" s="230" t="s">
        <v>86</v>
      </c>
      <c r="AY1395" s="18" t="s">
        <v>175</v>
      </c>
      <c r="BE1395" s="231">
        <f>IF(N1395="základní",J1395,0)</f>
        <v>0</v>
      </c>
      <c r="BF1395" s="231">
        <f>IF(N1395="snížená",J1395,0)</f>
        <v>0</v>
      </c>
      <c r="BG1395" s="231">
        <f>IF(N1395="zákl. přenesená",J1395,0)</f>
        <v>0</v>
      </c>
      <c r="BH1395" s="231">
        <f>IF(N1395="sníž. přenesená",J1395,0)</f>
        <v>0</v>
      </c>
      <c r="BI1395" s="231">
        <f>IF(N1395="nulová",J1395,0)</f>
        <v>0</v>
      </c>
      <c r="BJ1395" s="18" t="s">
        <v>84</v>
      </c>
      <c r="BK1395" s="231">
        <f>ROUND(I1395*H1395,2)</f>
        <v>0</v>
      </c>
      <c r="BL1395" s="18" t="s">
        <v>262</v>
      </c>
      <c r="BM1395" s="230" t="s">
        <v>1810</v>
      </c>
    </row>
    <row r="1396" s="2" customFormat="1" ht="24.15" customHeight="1">
      <c r="A1396" s="39"/>
      <c r="B1396" s="40"/>
      <c r="C1396" s="219" t="s">
        <v>1811</v>
      </c>
      <c r="D1396" s="219" t="s">
        <v>177</v>
      </c>
      <c r="E1396" s="220" t="s">
        <v>1812</v>
      </c>
      <c r="F1396" s="221" t="s">
        <v>1813</v>
      </c>
      <c r="G1396" s="222" t="s">
        <v>342</v>
      </c>
      <c r="H1396" s="223">
        <v>1</v>
      </c>
      <c r="I1396" s="224"/>
      <c r="J1396" s="225">
        <f>ROUND(I1396*H1396,2)</f>
        <v>0</v>
      </c>
      <c r="K1396" s="221" t="s">
        <v>1</v>
      </c>
      <c r="L1396" s="45"/>
      <c r="M1396" s="226" t="s">
        <v>1</v>
      </c>
      <c r="N1396" s="227" t="s">
        <v>41</v>
      </c>
      <c r="O1396" s="92"/>
      <c r="P1396" s="228">
        <f>O1396*H1396</f>
        <v>0</v>
      </c>
      <c r="Q1396" s="228">
        <v>0</v>
      </c>
      <c r="R1396" s="228">
        <f>Q1396*H1396</f>
        <v>0</v>
      </c>
      <c r="S1396" s="228">
        <v>0</v>
      </c>
      <c r="T1396" s="229">
        <f>S1396*H1396</f>
        <v>0</v>
      </c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R1396" s="230" t="s">
        <v>262</v>
      </c>
      <c r="AT1396" s="230" t="s">
        <v>177</v>
      </c>
      <c r="AU1396" s="230" t="s">
        <v>86</v>
      </c>
      <c r="AY1396" s="18" t="s">
        <v>175</v>
      </c>
      <c r="BE1396" s="231">
        <f>IF(N1396="základní",J1396,0)</f>
        <v>0</v>
      </c>
      <c r="BF1396" s="231">
        <f>IF(N1396="snížená",J1396,0)</f>
        <v>0</v>
      </c>
      <c r="BG1396" s="231">
        <f>IF(N1396="zákl. přenesená",J1396,0)</f>
        <v>0</v>
      </c>
      <c r="BH1396" s="231">
        <f>IF(N1396="sníž. přenesená",J1396,0)</f>
        <v>0</v>
      </c>
      <c r="BI1396" s="231">
        <f>IF(N1396="nulová",J1396,0)</f>
        <v>0</v>
      </c>
      <c r="BJ1396" s="18" t="s">
        <v>84</v>
      </c>
      <c r="BK1396" s="231">
        <f>ROUND(I1396*H1396,2)</f>
        <v>0</v>
      </c>
      <c r="BL1396" s="18" t="s">
        <v>262</v>
      </c>
      <c r="BM1396" s="230" t="s">
        <v>1814</v>
      </c>
    </row>
    <row r="1397" s="2" customFormat="1" ht="33" customHeight="1">
      <c r="A1397" s="39"/>
      <c r="B1397" s="40"/>
      <c r="C1397" s="219" t="s">
        <v>1815</v>
      </c>
      <c r="D1397" s="219" t="s">
        <v>177</v>
      </c>
      <c r="E1397" s="220" t="s">
        <v>1816</v>
      </c>
      <c r="F1397" s="221" t="s">
        <v>1817</v>
      </c>
      <c r="G1397" s="222" t="s">
        <v>342</v>
      </c>
      <c r="H1397" s="223">
        <v>1</v>
      </c>
      <c r="I1397" s="224"/>
      <c r="J1397" s="225">
        <f>ROUND(I1397*H1397,2)</f>
        <v>0</v>
      </c>
      <c r="K1397" s="221" t="s">
        <v>1</v>
      </c>
      <c r="L1397" s="45"/>
      <c r="M1397" s="226" t="s">
        <v>1</v>
      </c>
      <c r="N1397" s="227" t="s">
        <v>41</v>
      </c>
      <c r="O1397" s="92"/>
      <c r="P1397" s="228">
        <f>O1397*H1397</f>
        <v>0</v>
      </c>
      <c r="Q1397" s="228">
        <v>0</v>
      </c>
      <c r="R1397" s="228">
        <f>Q1397*H1397</f>
        <v>0</v>
      </c>
      <c r="S1397" s="228">
        <v>0</v>
      </c>
      <c r="T1397" s="229">
        <f>S1397*H1397</f>
        <v>0</v>
      </c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R1397" s="230" t="s">
        <v>262</v>
      </c>
      <c r="AT1397" s="230" t="s">
        <v>177</v>
      </c>
      <c r="AU1397" s="230" t="s">
        <v>86</v>
      </c>
      <c r="AY1397" s="18" t="s">
        <v>175</v>
      </c>
      <c r="BE1397" s="231">
        <f>IF(N1397="základní",J1397,0)</f>
        <v>0</v>
      </c>
      <c r="BF1397" s="231">
        <f>IF(N1397="snížená",J1397,0)</f>
        <v>0</v>
      </c>
      <c r="BG1397" s="231">
        <f>IF(N1397="zákl. přenesená",J1397,0)</f>
        <v>0</v>
      </c>
      <c r="BH1397" s="231">
        <f>IF(N1397="sníž. přenesená",J1397,0)</f>
        <v>0</v>
      </c>
      <c r="BI1397" s="231">
        <f>IF(N1397="nulová",J1397,0)</f>
        <v>0</v>
      </c>
      <c r="BJ1397" s="18" t="s">
        <v>84</v>
      </c>
      <c r="BK1397" s="231">
        <f>ROUND(I1397*H1397,2)</f>
        <v>0</v>
      </c>
      <c r="BL1397" s="18" t="s">
        <v>262</v>
      </c>
      <c r="BM1397" s="230" t="s">
        <v>1818</v>
      </c>
    </row>
    <row r="1398" s="2" customFormat="1" ht="33" customHeight="1">
      <c r="A1398" s="39"/>
      <c r="B1398" s="40"/>
      <c r="C1398" s="219" t="s">
        <v>1819</v>
      </c>
      <c r="D1398" s="219" t="s">
        <v>177</v>
      </c>
      <c r="E1398" s="220" t="s">
        <v>1820</v>
      </c>
      <c r="F1398" s="221" t="s">
        <v>1821</v>
      </c>
      <c r="G1398" s="222" t="s">
        <v>342</v>
      </c>
      <c r="H1398" s="223">
        <v>1</v>
      </c>
      <c r="I1398" s="224"/>
      <c r="J1398" s="225">
        <f>ROUND(I1398*H1398,2)</f>
        <v>0</v>
      </c>
      <c r="K1398" s="221" t="s">
        <v>1</v>
      </c>
      <c r="L1398" s="45"/>
      <c r="M1398" s="226" t="s">
        <v>1</v>
      </c>
      <c r="N1398" s="227" t="s">
        <v>41</v>
      </c>
      <c r="O1398" s="92"/>
      <c r="P1398" s="228">
        <f>O1398*H1398</f>
        <v>0</v>
      </c>
      <c r="Q1398" s="228">
        <v>0</v>
      </c>
      <c r="R1398" s="228">
        <f>Q1398*H1398</f>
        <v>0</v>
      </c>
      <c r="S1398" s="228">
        <v>0</v>
      </c>
      <c r="T1398" s="229">
        <f>S1398*H1398</f>
        <v>0</v>
      </c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R1398" s="230" t="s">
        <v>262</v>
      </c>
      <c r="AT1398" s="230" t="s">
        <v>177</v>
      </c>
      <c r="AU1398" s="230" t="s">
        <v>86</v>
      </c>
      <c r="AY1398" s="18" t="s">
        <v>175</v>
      </c>
      <c r="BE1398" s="231">
        <f>IF(N1398="základní",J1398,0)</f>
        <v>0</v>
      </c>
      <c r="BF1398" s="231">
        <f>IF(N1398="snížená",J1398,0)</f>
        <v>0</v>
      </c>
      <c r="BG1398" s="231">
        <f>IF(N1398="zákl. přenesená",J1398,0)</f>
        <v>0</v>
      </c>
      <c r="BH1398" s="231">
        <f>IF(N1398="sníž. přenesená",J1398,0)</f>
        <v>0</v>
      </c>
      <c r="BI1398" s="231">
        <f>IF(N1398="nulová",J1398,0)</f>
        <v>0</v>
      </c>
      <c r="BJ1398" s="18" t="s">
        <v>84</v>
      </c>
      <c r="BK1398" s="231">
        <f>ROUND(I1398*H1398,2)</f>
        <v>0</v>
      </c>
      <c r="BL1398" s="18" t="s">
        <v>262</v>
      </c>
      <c r="BM1398" s="230" t="s">
        <v>1822</v>
      </c>
    </row>
    <row r="1399" s="2" customFormat="1" ht="33" customHeight="1">
      <c r="A1399" s="39"/>
      <c r="B1399" s="40"/>
      <c r="C1399" s="219" t="s">
        <v>1823</v>
      </c>
      <c r="D1399" s="219" t="s">
        <v>177</v>
      </c>
      <c r="E1399" s="220" t="s">
        <v>1824</v>
      </c>
      <c r="F1399" s="221" t="s">
        <v>1825</v>
      </c>
      <c r="G1399" s="222" t="s">
        <v>342</v>
      </c>
      <c r="H1399" s="223">
        <v>1</v>
      </c>
      <c r="I1399" s="224"/>
      <c r="J1399" s="225">
        <f>ROUND(I1399*H1399,2)</f>
        <v>0</v>
      </c>
      <c r="K1399" s="221" t="s">
        <v>1</v>
      </c>
      <c r="L1399" s="45"/>
      <c r="M1399" s="226" t="s">
        <v>1</v>
      </c>
      <c r="N1399" s="227" t="s">
        <v>41</v>
      </c>
      <c r="O1399" s="92"/>
      <c r="P1399" s="228">
        <f>O1399*H1399</f>
        <v>0</v>
      </c>
      <c r="Q1399" s="228">
        <v>0</v>
      </c>
      <c r="R1399" s="228">
        <f>Q1399*H1399</f>
        <v>0</v>
      </c>
      <c r="S1399" s="228">
        <v>0</v>
      </c>
      <c r="T1399" s="229">
        <f>S1399*H1399</f>
        <v>0</v>
      </c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R1399" s="230" t="s">
        <v>262</v>
      </c>
      <c r="AT1399" s="230" t="s">
        <v>177</v>
      </c>
      <c r="AU1399" s="230" t="s">
        <v>86</v>
      </c>
      <c r="AY1399" s="18" t="s">
        <v>175</v>
      </c>
      <c r="BE1399" s="231">
        <f>IF(N1399="základní",J1399,0)</f>
        <v>0</v>
      </c>
      <c r="BF1399" s="231">
        <f>IF(N1399="snížená",J1399,0)</f>
        <v>0</v>
      </c>
      <c r="BG1399" s="231">
        <f>IF(N1399="zákl. přenesená",J1399,0)</f>
        <v>0</v>
      </c>
      <c r="BH1399" s="231">
        <f>IF(N1399="sníž. přenesená",J1399,0)</f>
        <v>0</v>
      </c>
      <c r="BI1399" s="231">
        <f>IF(N1399="nulová",J1399,0)</f>
        <v>0</v>
      </c>
      <c r="BJ1399" s="18" t="s">
        <v>84</v>
      </c>
      <c r="BK1399" s="231">
        <f>ROUND(I1399*H1399,2)</f>
        <v>0</v>
      </c>
      <c r="BL1399" s="18" t="s">
        <v>262</v>
      </c>
      <c r="BM1399" s="230" t="s">
        <v>1826</v>
      </c>
    </row>
    <row r="1400" s="2" customFormat="1" ht="33" customHeight="1">
      <c r="A1400" s="39"/>
      <c r="B1400" s="40"/>
      <c r="C1400" s="219" t="s">
        <v>1827</v>
      </c>
      <c r="D1400" s="219" t="s">
        <v>177</v>
      </c>
      <c r="E1400" s="220" t="s">
        <v>1828</v>
      </c>
      <c r="F1400" s="221" t="s">
        <v>1829</v>
      </c>
      <c r="G1400" s="222" t="s">
        <v>342</v>
      </c>
      <c r="H1400" s="223">
        <v>1</v>
      </c>
      <c r="I1400" s="224"/>
      <c r="J1400" s="225">
        <f>ROUND(I1400*H1400,2)</f>
        <v>0</v>
      </c>
      <c r="K1400" s="221" t="s">
        <v>1</v>
      </c>
      <c r="L1400" s="45"/>
      <c r="M1400" s="226" t="s">
        <v>1</v>
      </c>
      <c r="N1400" s="227" t="s">
        <v>41</v>
      </c>
      <c r="O1400" s="92"/>
      <c r="P1400" s="228">
        <f>O1400*H1400</f>
        <v>0</v>
      </c>
      <c r="Q1400" s="228">
        <v>0</v>
      </c>
      <c r="R1400" s="228">
        <f>Q1400*H1400</f>
        <v>0</v>
      </c>
      <c r="S1400" s="228">
        <v>0</v>
      </c>
      <c r="T1400" s="229">
        <f>S1400*H1400</f>
        <v>0</v>
      </c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R1400" s="230" t="s">
        <v>262</v>
      </c>
      <c r="AT1400" s="230" t="s">
        <v>177</v>
      </c>
      <c r="AU1400" s="230" t="s">
        <v>86</v>
      </c>
      <c r="AY1400" s="18" t="s">
        <v>175</v>
      </c>
      <c r="BE1400" s="231">
        <f>IF(N1400="základní",J1400,0)</f>
        <v>0</v>
      </c>
      <c r="BF1400" s="231">
        <f>IF(N1400="snížená",J1400,0)</f>
        <v>0</v>
      </c>
      <c r="BG1400" s="231">
        <f>IF(N1400="zákl. přenesená",J1400,0)</f>
        <v>0</v>
      </c>
      <c r="BH1400" s="231">
        <f>IF(N1400="sníž. přenesená",J1400,0)</f>
        <v>0</v>
      </c>
      <c r="BI1400" s="231">
        <f>IF(N1400="nulová",J1400,0)</f>
        <v>0</v>
      </c>
      <c r="BJ1400" s="18" t="s">
        <v>84</v>
      </c>
      <c r="BK1400" s="231">
        <f>ROUND(I1400*H1400,2)</f>
        <v>0</v>
      </c>
      <c r="BL1400" s="18" t="s">
        <v>262</v>
      </c>
      <c r="BM1400" s="230" t="s">
        <v>1830</v>
      </c>
    </row>
    <row r="1401" s="2" customFormat="1" ht="24.15" customHeight="1">
      <c r="A1401" s="39"/>
      <c r="B1401" s="40"/>
      <c r="C1401" s="219" t="s">
        <v>1831</v>
      </c>
      <c r="D1401" s="219" t="s">
        <v>177</v>
      </c>
      <c r="E1401" s="220" t="s">
        <v>1832</v>
      </c>
      <c r="F1401" s="221" t="s">
        <v>1833</v>
      </c>
      <c r="G1401" s="222" t="s">
        <v>342</v>
      </c>
      <c r="H1401" s="223">
        <v>1</v>
      </c>
      <c r="I1401" s="224"/>
      <c r="J1401" s="225">
        <f>ROUND(I1401*H1401,2)</f>
        <v>0</v>
      </c>
      <c r="K1401" s="221" t="s">
        <v>1</v>
      </c>
      <c r="L1401" s="45"/>
      <c r="M1401" s="226" t="s">
        <v>1</v>
      </c>
      <c r="N1401" s="227" t="s">
        <v>41</v>
      </c>
      <c r="O1401" s="92"/>
      <c r="P1401" s="228">
        <f>O1401*H1401</f>
        <v>0</v>
      </c>
      <c r="Q1401" s="228">
        <v>0</v>
      </c>
      <c r="R1401" s="228">
        <f>Q1401*H1401</f>
        <v>0</v>
      </c>
      <c r="S1401" s="228">
        <v>0</v>
      </c>
      <c r="T1401" s="229">
        <f>S1401*H1401</f>
        <v>0</v>
      </c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R1401" s="230" t="s">
        <v>262</v>
      </c>
      <c r="AT1401" s="230" t="s">
        <v>177</v>
      </c>
      <c r="AU1401" s="230" t="s">
        <v>86</v>
      </c>
      <c r="AY1401" s="18" t="s">
        <v>175</v>
      </c>
      <c r="BE1401" s="231">
        <f>IF(N1401="základní",J1401,0)</f>
        <v>0</v>
      </c>
      <c r="BF1401" s="231">
        <f>IF(N1401="snížená",J1401,0)</f>
        <v>0</v>
      </c>
      <c r="BG1401" s="231">
        <f>IF(N1401="zákl. přenesená",J1401,0)</f>
        <v>0</v>
      </c>
      <c r="BH1401" s="231">
        <f>IF(N1401="sníž. přenesená",J1401,0)</f>
        <v>0</v>
      </c>
      <c r="BI1401" s="231">
        <f>IF(N1401="nulová",J1401,0)</f>
        <v>0</v>
      </c>
      <c r="BJ1401" s="18" t="s">
        <v>84</v>
      </c>
      <c r="BK1401" s="231">
        <f>ROUND(I1401*H1401,2)</f>
        <v>0</v>
      </c>
      <c r="BL1401" s="18" t="s">
        <v>262</v>
      </c>
      <c r="BM1401" s="230" t="s">
        <v>1834</v>
      </c>
    </row>
    <row r="1402" s="2" customFormat="1" ht="33" customHeight="1">
      <c r="A1402" s="39"/>
      <c r="B1402" s="40"/>
      <c r="C1402" s="219" t="s">
        <v>1835</v>
      </c>
      <c r="D1402" s="219" t="s">
        <v>177</v>
      </c>
      <c r="E1402" s="220" t="s">
        <v>1836</v>
      </c>
      <c r="F1402" s="221" t="s">
        <v>1837</v>
      </c>
      <c r="G1402" s="222" t="s">
        <v>342</v>
      </c>
      <c r="H1402" s="223">
        <v>1</v>
      </c>
      <c r="I1402" s="224"/>
      <c r="J1402" s="225">
        <f>ROUND(I1402*H1402,2)</f>
        <v>0</v>
      </c>
      <c r="K1402" s="221" t="s">
        <v>1</v>
      </c>
      <c r="L1402" s="45"/>
      <c r="M1402" s="226" t="s">
        <v>1</v>
      </c>
      <c r="N1402" s="227" t="s">
        <v>41</v>
      </c>
      <c r="O1402" s="92"/>
      <c r="P1402" s="228">
        <f>O1402*H1402</f>
        <v>0</v>
      </c>
      <c r="Q1402" s="228">
        <v>0</v>
      </c>
      <c r="R1402" s="228">
        <f>Q1402*H1402</f>
        <v>0</v>
      </c>
      <c r="S1402" s="228">
        <v>0</v>
      </c>
      <c r="T1402" s="229">
        <f>S1402*H1402</f>
        <v>0</v>
      </c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R1402" s="230" t="s">
        <v>262</v>
      </c>
      <c r="AT1402" s="230" t="s">
        <v>177</v>
      </c>
      <c r="AU1402" s="230" t="s">
        <v>86</v>
      </c>
      <c r="AY1402" s="18" t="s">
        <v>175</v>
      </c>
      <c r="BE1402" s="231">
        <f>IF(N1402="základní",J1402,0)</f>
        <v>0</v>
      </c>
      <c r="BF1402" s="231">
        <f>IF(N1402="snížená",J1402,0)</f>
        <v>0</v>
      </c>
      <c r="BG1402" s="231">
        <f>IF(N1402="zákl. přenesená",J1402,0)</f>
        <v>0</v>
      </c>
      <c r="BH1402" s="231">
        <f>IF(N1402="sníž. přenesená",J1402,0)</f>
        <v>0</v>
      </c>
      <c r="BI1402" s="231">
        <f>IF(N1402="nulová",J1402,0)</f>
        <v>0</v>
      </c>
      <c r="BJ1402" s="18" t="s">
        <v>84</v>
      </c>
      <c r="BK1402" s="231">
        <f>ROUND(I1402*H1402,2)</f>
        <v>0</v>
      </c>
      <c r="BL1402" s="18" t="s">
        <v>262</v>
      </c>
      <c r="BM1402" s="230" t="s">
        <v>1838</v>
      </c>
    </row>
    <row r="1403" s="2" customFormat="1" ht="37.8" customHeight="1">
      <c r="A1403" s="39"/>
      <c r="B1403" s="40"/>
      <c r="C1403" s="219" t="s">
        <v>1839</v>
      </c>
      <c r="D1403" s="219" t="s">
        <v>177</v>
      </c>
      <c r="E1403" s="220" t="s">
        <v>1840</v>
      </c>
      <c r="F1403" s="221" t="s">
        <v>1841</v>
      </c>
      <c r="G1403" s="222" t="s">
        <v>342</v>
      </c>
      <c r="H1403" s="223">
        <v>1</v>
      </c>
      <c r="I1403" s="224"/>
      <c r="J1403" s="225">
        <f>ROUND(I1403*H1403,2)</f>
        <v>0</v>
      </c>
      <c r="K1403" s="221" t="s">
        <v>1</v>
      </c>
      <c r="L1403" s="45"/>
      <c r="M1403" s="226" t="s">
        <v>1</v>
      </c>
      <c r="N1403" s="227" t="s">
        <v>41</v>
      </c>
      <c r="O1403" s="92"/>
      <c r="P1403" s="228">
        <f>O1403*H1403</f>
        <v>0</v>
      </c>
      <c r="Q1403" s="228">
        <v>0</v>
      </c>
      <c r="R1403" s="228">
        <f>Q1403*H1403</f>
        <v>0</v>
      </c>
      <c r="S1403" s="228">
        <v>0</v>
      </c>
      <c r="T1403" s="229">
        <f>S1403*H1403</f>
        <v>0</v>
      </c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R1403" s="230" t="s">
        <v>262</v>
      </c>
      <c r="AT1403" s="230" t="s">
        <v>177</v>
      </c>
      <c r="AU1403" s="230" t="s">
        <v>86</v>
      </c>
      <c r="AY1403" s="18" t="s">
        <v>175</v>
      </c>
      <c r="BE1403" s="231">
        <f>IF(N1403="základní",J1403,0)</f>
        <v>0</v>
      </c>
      <c r="BF1403" s="231">
        <f>IF(N1403="snížená",J1403,0)</f>
        <v>0</v>
      </c>
      <c r="BG1403" s="231">
        <f>IF(N1403="zákl. přenesená",J1403,0)</f>
        <v>0</v>
      </c>
      <c r="BH1403" s="231">
        <f>IF(N1403="sníž. přenesená",J1403,0)</f>
        <v>0</v>
      </c>
      <c r="BI1403" s="231">
        <f>IF(N1403="nulová",J1403,0)</f>
        <v>0</v>
      </c>
      <c r="BJ1403" s="18" t="s">
        <v>84</v>
      </c>
      <c r="BK1403" s="231">
        <f>ROUND(I1403*H1403,2)</f>
        <v>0</v>
      </c>
      <c r="BL1403" s="18" t="s">
        <v>262</v>
      </c>
      <c r="BM1403" s="230" t="s">
        <v>1842</v>
      </c>
    </row>
    <row r="1404" s="2" customFormat="1" ht="33" customHeight="1">
      <c r="A1404" s="39"/>
      <c r="B1404" s="40"/>
      <c r="C1404" s="219" t="s">
        <v>1843</v>
      </c>
      <c r="D1404" s="219" t="s">
        <v>177</v>
      </c>
      <c r="E1404" s="220" t="s">
        <v>1844</v>
      </c>
      <c r="F1404" s="221" t="s">
        <v>1845</v>
      </c>
      <c r="G1404" s="222" t="s">
        <v>342</v>
      </c>
      <c r="H1404" s="223">
        <v>1</v>
      </c>
      <c r="I1404" s="224"/>
      <c r="J1404" s="225">
        <f>ROUND(I1404*H1404,2)</f>
        <v>0</v>
      </c>
      <c r="K1404" s="221" t="s">
        <v>1</v>
      </c>
      <c r="L1404" s="45"/>
      <c r="M1404" s="226" t="s">
        <v>1</v>
      </c>
      <c r="N1404" s="227" t="s">
        <v>41</v>
      </c>
      <c r="O1404" s="92"/>
      <c r="P1404" s="228">
        <f>O1404*H1404</f>
        <v>0</v>
      </c>
      <c r="Q1404" s="228">
        <v>0</v>
      </c>
      <c r="R1404" s="228">
        <f>Q1404*H1404</f>
        <v>0</v>
      </c>
      <c r="S1404" s="228">
        <v>0</v>
      </c>
      <c r="T1404" s="229">
        <f>S1404*H1404</f>
        <v>0</v>
      </c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R1404" s="230" t="s">
        <v>262</v>
      </c>
      <c r="AT1404" s="230" t="s">
        <v>177</v>
      </c>
      <c r="AU1404" s="230" t="s">
        <v>86</v>
      </c>
      <c r="AY1404" s="18" t="s">
        <v>175</v>
      </c>
      <c r="BE1404" s="231">
        <f>IF(N1404="základní",J1404,0)</f>
        <v>0</v>
      </c>
      <c r="BF1404" s="231">
        <f>IF(N1404="snížená",J1404,0)</f>
        <v>0</v>
      </c>
      <c r="BG1404" s="231">
        <f>IF(N1404="zákl. přenesená",J1404,0)</f>
        <v>0</v>
      </c>
      <c r="BH1404" s="231">
        <f>IF(N1404="sníž. přenesená",J1404,0)</f>
        <v>0</v>
      </c>
      <c r="BI1404" s="231">
        <f>IF(N1404="nulová",J1404,0)</f>
        <v>0</v>
      </c>
      <c r="BJ1404" s="18" t="s">
        <v>84</v>
      </c>
      <c r="BK1404" s="231">
        <f>ROUND(I1404*H1404,2)</f>
        <v>0</v>
      </c>
      <c r="BL1404" s="18" t="s">
        <v>262</v>
      </c>
      <c r="BM1404" s="230" t="s">
        <v>1846</v>
      </c>
    </row>
    <row r="1405" s="2" customFormat="1" ht="33" customHeight="1">
      <c r="A1405" s="39"/>
      <c r="B1405" s="40"/>
      <c r="C1405" s="219" t="s">
        <v>1847</v>
      </c>
      <c r="D1405" s="219" t="s">
        <v>177</v>
      </c>
      <c r="E1405" s="220" t="s">
        <v>1848</v>
      </c>
      <c r="F1405" s="221" t="s">
        <v>1849</v>
      </c>
      <c r="G1405" s="222" t="s">
        <v>342</v>
      </c>
      <c r="H1405" s="223">
        <v>1</v>
      </c>
      <c r="I1405" s="224"/>
      <c r="J1405" s="225">
        <f>ROUND(I1405*H1405,2)</f>
        <v>0</v>
      </c>
      <c r="K1405" s="221" t="s">
        <v>1</v>
      </c>
      <c r="L1405" s="45"/>
      <c r="M1405" s="226" t="s">
        <v>1</v>
      </c>
      <c r="N1405" s="227" t="s">
        <v>41</v>
      </c>
      <c r="O1405" s="92"/>
      <c r="P1405" s="228">
        <f>O1405*H1405</f>
        <v>0</v>
      </c>
      <c r="Q1405" s="228">
        <v>0</v>
      </c>
      <c r="R1405" s="228">
        <f>Q1405*H1405</f>
        <v>0</v>
      </c>
      <c r="S1405" s="228">
        <v>0</v>
      </c>
      <c r="T1405" s="229">
        <f>S1405*H1405</f>
        <v>0</v>
      </c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R1405" s="230" t="s">
        <v>262</v>
      </c>
      <c r="AT1405" s="230" t="s">
        <v>177</v>
      </c>
      <c r="AU1405" s="230" t="s">
        <v>86</v>
      </c>
      <c r="AY1405" s="18" t="s">
        <v>175</v>
      </c>
      <c r="BE1405" s="231">
        <f>IF(N1405="základní",J1405,0)</f>
        <v>0</v>
      </c>
      <c r="BF1405" s="231">
        <f>IF(N1405="snížená",J1405,0)</f>
        <v>0</v>
      </c>
      <c r="BG1405" s="231">
        <f>IF(N1405="zákl. přenesená",J1405,0)</f>
        <v>0</v>
      </c>
      <c r="BH1405" s="231">
        <f>IF(N1405="sníž. přenesená",J1405,0)</f>
        <v>0</v>
      </c>
      <c r="BI1405" s="231">
        <f>IF(N1405="nulová",J1405,0)</f>
        <v>0</v>
      </c>
      <c r="BJ1405" s="18" t="s">
        <v>84</v>
      </c>
      <c r="BK1405" s="231">
        <f>ROUND(I1405*H1405,2)</f>
        <v>0</v>
      </c>
      <c r="BL1405" s="18" t="s">
        <v>262</v>
      </c>
      <c r="BM1405" s="230" t="s">
        <v>1850</v>
      </c>
    </row>
    <row r="1406" s="2" customFormat="1" ht="37.8" customHeight="1">
      <c r="A1406" s="39"/>
      <c r="B1406" s="40"/>
      <c r="C1406" s="219" t="s">
        <v>1851</v>
      </c>
      <c r="D1406" s="219" t="s">
        <v>177</v>
      </c>
      <c r="E1406" s="220" t="s">
        <v>1852</v>
      </c>
      <c r="F1406" s="221" t="s">
        <v>1853</v>
      </c>
      <c r="G1406" s="222" t="s">
        <v>342</v>
      </c>
      <c r="H1406" s="223">
        <v>1</v>
      </c>
      <c r="I1406" s="224"/>
      <c r="J1406" s="225">
        <f>ROUND(I1406*H1406,2)</f>
        <v>0</v>
      </c>
      <c r="K1406" s="221" t="s">
        <v>1</v>
      </c>
      <c r="L1406" s="45"/>
      <c r="M1406" s="226" t="s">
        <v>1</v>
      </c>
      <c r="N1406" s="227" t="s">
        <v>41</v>
      </c>
      <c r="O1406" s="92"/>
      <c r="P1406" s="228">
        <f>O1406*H1406</f>
        <v>0</v>
      </c>
      <c r="Q1406" s="228">
        <v>0</v>
      </c>
      <c r="R1406" s="228">
        <f>Q1406*H1406</f>
        <v>0</v>
      </c>
      <c r="S1406" s="228">
        <v>0</v>
      </c>
      <c r="T1406" s="229">
        <f>S1406*H1406</f>
        <v>0</v>
      </c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R1406" s="230" t="s">
        <v>262</v>
      </c>
      <c r="AT1406" s="230" t="s">
        <v>177</v>
      </c>
      <c r="AU1406" s="230" t="s">
        <v>86</v>
      </c>
      <c r="AY1406" s="18" t="s">
        <v>175</v>
      </c>
      <c r="BE1406" s="231">
        <f>IF(N1406="základní",J1406,0)</f>
        <v>0</v>
      </c>
      <c r="BF1406" s="231">
        <f>IF(N1406="snížená",J1406,0)</f>
        <v>0</v>
      </c>
      <c r="BG1406" s="231">
        <f>IF(N1406="zákl. přenesená",J1406,0)</f>
        <v>0</v>
      </c>
      <c r="BH1406" s="231">
        <f>IF(N1406="sníž. přenesená",J1406,0)</f>
        <v>0</v>
      </c>
      <c r="BI1406" s="231">
        <f>IF(N1406="nulová",J1406,0)</f>
        <v>0</v>
      </c>
      <c r="BJ1406" s="18" t="s">
        <v>84</v>
      </c>
      <c r="BK1406" s="231">
        <f>ROUND(I1406*H1406,2)</f>
        <v>0</v>
      </c>
      <c r="BL1406" s="18" t="s">
        <v>262</v>
      </c>
      <c r="BM1406" s="230" t="s">
        <v>1854</v>
      </c>
    </row>
    <row r="1407" s="2" customFormat="1" ht="33" customHeight="1">
      <c r="A1407" s="39"/>
      <c r="B1407" s="40"/>
      <c r="C1407" s="219" t="s">
        <v>1855</v>
      </c>
      <c r="D1407" s="219" t="s">
        <v>177</v>
      </c>
      <c r="E1407" s="220" t="s">
        <v>1856</v>
      </c>
      <c r="F1407" s="221" t="s">
        <v>1857</v>
      </c>
      <c r="G1407" s="222" t="s">
        <v>342</v>
      </c>
      <c r="H1407" s="223">
        <v>1</v>
      </c>
      <c r="I1407" s="224"/>
      <c r="J1407" s="225">
        <f>ROUND(I1407*H1407,2)</f>
        <v>0</v>
      </c>
      <c r="K1407" s="221" t="s">
        <v>1</v>
      </c>
      <c r="L1407" s="45"/>
      <c r="M1407" s="226" t="s">
        <v>1</v>
      </c>
      <c r="N1407" s="227" t="s">
        <v>41</v>
      </c>
      <c r="O1407" s="92"/>
      <c r="P1407" s="228">
        <f>O1407*H1407</f>
        <v>0</v>
      </c>
      <c r="Q1407" s="228">
        <v>0</v>
      </c>
      <c r="R1407" s="228">
        <f>Q1407*H1407</f>
        <v>0</v>
      </c>
      <c r="S1407" s="228">
        <v>0</v>
      </c>
      <c r="T1407" s="229">
        <f>S1407*H1407</f>
        <v>0</v>
      </c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R1407" s="230" t="s">
        <v>262</v>
      </c>
      <c r="AT1407" s="230" t="s">
        <v>177</v>
      </c>
      <c r="AU1407" s="230" t="s">
        <v>86</v>
      </c>
      <c r="AY1407" s="18" t="s">
        <v>175</v>
      </c>
      <c r="BE1407" s="231">
        <f>IF(N1407="základní",J1407,0)</f>
        <v>0</v>
      </c>
      <c r="BF1407" s="231">
        <f>IF(N1407="snížená",J1407,0)</f>
        <v>0</v>
      </c>
      <c r="BG1407" s="231">
        <f>IF(N1407="zákl. přenesená",J1407,0)</f>
        <v>0</v>
      </c>
      <c r="BH1407" s="231">
        <f>IF(N1407="sníž. přenesená",J1407,0)</f>
        <v>0</v>
      </c>
      <c r="BI1407" s="231">
        <f>IF(N1407="nulová",J1407,0)</f>
        <v>0</v>
      </c>
      <c r="BJ1407" s="18" t="s">
        <v>84</v>
      </c>
      <c r="BK1407" s="231">
        <f>ROUND(I1407*H1407,2)</f>
        <v>0</v>
      </c>
      <c r="BL1407" s="18" t="s">
        <v>262</v>
      </c>
      <c r="BM1407" s="230" t="s">
        <v>1858</v>
      </c>
    </row>
    <row r="1408" s="2" customFormat="1" ht="24.15" customHeight="1">
      <c r="A1408" s="39"/>
      <c r="B1408" s="40"/>
      <c r="C1408" s="219" t="s">
        <v>1859</v>
      </c>
      <c r="D1408" s="219" t="s">
        <v>177</v>
      </c>
      <c r="E1408" s="220" t="s">
        <v>1860</v>
      </c>
      <c r="F1408" s="221" t="s">
        <v>1861</v>
      </c>
      <c r="G1408" s="222" t="s">
        <v>342</v>
      </c>
      <c r="H1408" s="223">
        <v>1</v>
      </c>
      <c r="I1408" s="224"/>
      <c r="J1408" s="225">
        <f>ROUND(I1408*H1408,2)</f>
        <v>0</v>
      </c>
      <c r="K1408" s="221" t="s">
        <v>1</v>
      </c>
      <c r="L1408" s="45"/>
      <c r="M1408" s="226" t="s">
        <v>1</v>
      </c>
      <c r="N1408" s="227" t="s">
        <v>41</v>
      </c>
      <c r="O1408" s="92"/>
      <c r="P1408" s="228">
        <f>O1408*H1408</f>
        <v>0</v>
      </c>
      <c r="Q1408" s="228">
        <v>0</v>
      </c>
      <c r="R1408" s="228">
        <f>Q1408*H1408</f>
        <v>0</v>
      </c>
      <c r="S1408" s="228">
        <v>0</v>
      </c>
      <c r="T1408" s="229">
        <f>S1408*H1408</f>
        <v>0</v>
      </c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R1408" s="230" t="s">
        <v>262</v>
      </c>
      <c r="AT1408" s="230" t="s">
        <v>177</v>
      </c>
      <c r="AU1408" s="230" t="s">
        <v>86</v>
      </c>
      <c r="AY1408" s="18" t="s">
        <v>175</v>
      </c>
      <c r="BE1408" s="231">
        <f>IF(N1408="základní",J1408,0)</f>
        <v>0</v>
      </c>
      <c r="BF1408" s="231">
        <f>IF(N1408="snížená",J1408,0)</f>
        <v>0</v>
      </c>
      <c r="BG1408" s="231">
        <f>IF(N1408="zákl. přenesená",J1408,0)</f>
        <v>0</v>
      </c>
      <c r="BH1408" s="231">
        <f>IF(N1408="sníž. přenesená",J1408,0)</f>
        <v>0</v>
      </c>
      <c r="BI1408" s="231">
        <f>IF(N1408="nulová",J1408,0)</f>
        <v>0</v>
      </c>
      <c r="BJ1408" s="18" t="s">
        <v>84</v>
      </c>
      <c r="BK1408" s="231">
        <f>ROUND(I1408*H1408,2)</f>
        <v>0</v>
      </c>
      <c r="BL1408" s="18" t="s">
        <v>262</v>
      </c>
      <c r="BM1408" s="230" t="s">
        <v>1862</v>
      </c>
    </row>
    <row r="1409" s="2" customFormat="1" ht="24.15" customHeight="1">
      <c r="A1409" s="39"/>
      <c r="B1409" s="40"/>
      <c r="C1409" s="219" t="s">
        <v>1863</v>
      </c>
      <c r="D1409" s="219" t="s">
        <v>177</v>
      </c>
      <c r="E1409" s="220" t="s">
        <v>1864</v>
      </c>
      <c r="F1409" s="221" t="s">
        <v>1865</v>
      </c>
      <c r="G1409" s="222" t="s">
        <v>342</v>
      </c>
      <c r="H1409" s="223">
        <v>1</v>
      </c>
      <c r="I1409" s="224"/>
      <c r="J1409" s="225">
        <f>ROUND(I1409*H1409,2)</f>
        <v>0</v>
      </c>
      <c r="K1409" s="221" t="s">
        <v>1</v>
      </c>
      <c r="L1409" s="45"/>
      <c r="M1409" s="226" t="s">
        <v>1</v>
      </c>
      <c r="N1409" s="227" t="s">
        <v>41</v>
      </c>
      <c r="O1409" s="92"/>
      <c r="P1409" s="228">
        <f>O1409*H1409</f>
        <v>0</v>
      </c>
      <c r="Q1409" s="228">
        <v>0</v>
      </c>
      <c r="R1409" s="228">
        <f>Q1409*H1409</f>
        <v>0</v>
      </c>
      <c r="S1409" s="228">
        <v>0</v>
      </c>
      <c r="T1409" s="229">
        <f>S1409*H1409</f>
        <v>0</v>
      </c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R1409" s="230" t="s">
        <v>262</v>
      </c>
      <c r="AT1409" s="230" t="s">
        <v>177</v>
      </c>
      <c r="AU1409" s="230" t="s">
        <v>86</v>
      </c>
      <c r="AY1409" s="18" t="s">
        <v>175</v>
      </c>
      <c r="BE1409" s="231">
        <f>IF(N1409="základní",J1409,0)</f>
        <v>0</v>
      </c>
      <c r="BF1409" s="231">
        <f>IF(N1409="snížená",J1409,0)</f>
        <v>0</v>
      </c>
      <c r="BG1409" s="231">
        <f>IF(N1409="zákl. přenesená",J1409,0)</f>
        <v>0</v>
      </c>
      <c r="BH1409" s="231">
        <f>IF(N1409="sníž. přenesená",J1409,0)</f>
        <v>0</v>
      </c>
      <c r="BI1409" s="231">
        <f>IF(N1409="nulová",J1409,0)</f>
        <v>0</v>
      </c>
      <c r="BJ1409" s="18" t="s">
        <v>84</v>
      </c>
      <c r="BK1409" s="231">
        <f>ROUND(I1409*H1409,2)</f>
        <v>0</v>
      </c>
      <c r="BL1409" s="18" t="s">
        <v>262</v>
      </c>
      <c r="BM1409" s="230" t="s">
        <v>1866</v>
      </c>
    </row>
    <row r="1410" s="2" customFormat="1" ht="24.15" customHeight="1">
      <c r="A1410" s="39"/>
      <c r="B1410" s="40"/>
      <c r="C1410" s="219" t="s">
        <v>1867</v>
      </c>
      <c r="D1410" s="219" t="s">
        <v>177</v>
      </c>
      <c r="E1410" s="220" t="s">
        <v>1868</v>
      </c>
      <c r="F1410" s="221" t="s">
        <v>1869</v>
      </c>
      <c r="G1410" s="222" t="s">
        <v>342</v>
      </c>
      <c r="H1410" s="223">
        <v>1</v>
      </c>
      <c r="I1410" s="224"/>
      <c r="J1410" s="225">
        <f>ROUND(I1410*H1410,2)</f>
        <v>0</v>
      </c>
      <c r="K1410" s="221" t="s">
        <v>1</v>
      </c>
      <c r="L1410" s="45"/>
      <c r="M1410" s="226" t="s">
        <v>1</v>
      </c>
      <c r="N1410" s="227" t="s">
        <v>41</v>
      </c>
      <c r="O1410" s="92"/>
      <c r="P1410" s="228">
        <f>O1410*H1410</f>
        <v>0</v>
      </c>
      <c r="Q1410" s="228">
        <v>0</v>
      </c>
      <c r="R1410" s="228">
        <f>Q1410*H1410</f>
        <v>0</v>
      </c>
      <c r="S1410" s="228">
        <v>0</v>
      </c>
      <c r="T1410" s="229">
        <f>S1410*H1410</f>
        <v>0</v>
      </c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R1410" s="230" t="s">
        <v>262</v>
      </c>
      <c r="AT1410" s="230" t="s">
        <v>177</v>
      </c>
      <c r="AU1410" s="230" t="s">
        <v>86</v>
      </c>
      <c r="AY1410" s="18" t="s">
        <v>175</v>
      </c>
      <c r="BE1410" s="231">
        <f>IF(N1410="základní",J1410,0)</f>
        <v>0</v>
      </c>
      <c r="BF1410" s="231">
        <f>IF(N1410="snížená",J1410,0)</f>
        <v>0</v>
      </c>
      <c r="BG1410" s="231">
        <f>IF(N1410="zákl. přenesená",J1410,0)</f>
        <v>0</v>
      </c>
      <c r="BH1410" s="231">
        <f>IF(N1410="sníž. přenesená",J1410,0)</f>
        <v>0</v>
      </c>
      <c r="BI1410" s="231">
        <f>IF(N1410="nulová",J1410,0)</f>
        <v>0</v>
      </c>
      <c r="BJ1410" s="18" t="s">
        <v>84</v>
      </c>
      <c r="BK1410" s="231">
        <f>ROUND(I1410*H1410,2)</f>
        <v>0</v>
      </c>
      <c r="BL1410" s="18" t="s">
        <v>262</v>
      </c>
      <c r="BM1410" s="230" t="s">
        <v>1870</v>
      </c>
    </row>
    <row r="1411" s="2" customFormat="1" ht="24.15" customHeight="1">
      <c r="A1411" s="39"/>
      <c r="B1411" s="40"/>
      <c r="C1411" s="219" t="s">
        <v>1871</v>
      </c>
      <c r="D1411" s="219" t="s">
        <v>177</v>
      </c>
      <c r="E1411" s="220" t="s">
        <v>1872</v>
      </c>
      <c r="F1411" s="221" t="s">
        <v>1873</v>
      </c>
      <c r="G1411" s="222" t="s">
        <v>342</v>
      </c>
      <c r="H1411" s="223">
        <v>1</v>
      </c>
      <c r="I1411" s="224"/>
      <c r="J1411" s="225">
        <f>ROUND(I1411*H1411,2)</f>
        <v>0</v>
      </c>
      <c r="K1411" s="221" t="s">
        <v>1</v>
      </c>
      <c r="L1411" s="45"/>
      <c r="M1411" s="226" t="s">
        <v>1</v>
      </c>
      <c r="N1411" s="227" t="s">
        <v>41</v>
      </c>
      <c r="O1411" s="92"/>
      <c r="P1411" s="228">
        <f>O1411*H1411</f>
        <v>0</v>
      </c>
      <c r="Q1411" s="228">
        <v>0</v>
      </c>
      <c r="R1411" s="228">
        <f>Q1411*H1411</f>
        <v>0</v>
      </c>
      <c r="S1411" s="228">
        <v>0</v>
      </c>
      <c r="T1411" s="229">
        <f>S1411*H1411</f>
        <v>0</v>
      </c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R1411" s="230" t="s">
        <v>262</v>
      </c>
      <c r="AT1411" s="230" t="s">
        <v>177</v>
      </c>
      <c r="AU1411" s="230" t="s">
        <v>86</v>
      </c>
      <c r="AY1411" s="18" t="s">
        <v>175</v>
      </c>
      <c r="BE1411" s="231">
        <f>IF(N1411="základní",J1411,0)</f>
        <v>0</v>
      </c>
      <c r="BF1411" s="231">
        <f>IF(N1411="snížená",J1411,0)</f>
        <v>0</v>
      </c>
      <c r="BG1411" s="231">
        <f>IF(N1411="zákl. přenesená",J1411,0)</f>
        <v>0</v>
      </c>
      <c r="BH1411" s="231">
        <f>IF(N1411="sníž. přenesená",J1411,0)</f>
        <v>0</v>
      </c>
      <c r="BI1411" s="231">
        <f>IF(N1411="nulová",J1411,0)</f>
        <v>0</v>
      </c>
      <c r="BJ1411" s="18" t="s">
        <v>84</v>
      </c>
      <c r="BK1411" s="231">
        <f>ROUND(I1411*H1411,2)</f>
        <v>0</v>
      </c>
      <c r="BL1411" s="18" t="s">
        <v>262</v>
      </c>
      <c r="BM1411" s="230" t="s">
        <v>1874</v>
      </c>
    </row>
    <row r="1412" s="2" customFormat="1" ht="24.15" customHeight="1">
      <c r="A1412" s="39"/>
      <c r="B1412" s="40"/>
      <c r="C1412" s="219" t="s">
        <v>1875</v>
      </c>
      <c r="D1412" s="219" t="s">
        <v>177</v>
      </c>
      <c r="E1412" s="220" t="s">
        <v>1876</v>
      </c>
      <c r="F1412" s="221" t="s">
        <v>1877</v>
      </c>
      <c r="G1412" s="222" t="s">
        <v>342</v>
      </c>
      <c r="H1412" s="223">
        <v>1</v>
      </c>
      <c r="I1412" s="224"/>
      <c r="J1412" s="225">
        <f>ROUND(I1412*H1412,2)</f>
        <v>0</v>
      </c>
      <c r="K1412" s="221" t="s">
        <v>1</v>
      </c>
      <c r="L1412" s="45"/>
      <c r="M1412" s="226" t="s">
        <v>1</v>
      </c>
      <c r="N1412" s="227" t="s">
        <v>41</v>
      </c>
      <c r="O1412" s="92"/>
      <c r="P1412" s="228">
        <f>O1412*H1412</f>
        <v>0</v>
      </c>
      <c r="Q1412" s="228">
        <v>0</v>
      </c>
      <c r="R1412" s="228">
        <f>Q1412*H1412</f>
        <v>0</v>
      </c>
      <c r="S1412" s="228">
        <v>0</v>
      </c>
      <c r="T1412" s="229">
        <f>S1412*H1412</f>
        <v>0</v>
      </c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R1412" s="230" t="s">
        <v>262</v>
      </c>
      <c r="AT1412" s="230" t="s">
        <v>177</v>
      </c>
      <c r="AU1412" s="230" t="s">
        <v>86</v>
      </c>
      <c r="AY1412" s="18" t="s">
        <v>175</v>
      </c>
      <c r="BE1412" s="231">
        <f>IF(N1412="základní",J1412,0)</f>
        <v>0</v>
      </c>
      <c r="BF1412" s="231">
        <f>IF(N1412="snížená",J1412,0)</f>
        <v>0</v>
      </c>
      <c r="BG1412" s="231">
        <f>IF(N1412="zákl. přenesená",J1412,0)</f>
        <v>0</v>
      </c>
      <c r="BH1412" s="231">
        <f>IF(N1412="sníž. přenesená",J1412,0)</f>
        <v>0</v>
      </c>
      <c r="BI1412" s="231">
        <f>IF(N1412="nulová",J1412,0)</f>
        <v>0</v>
      </c>
      <c r="BJ1412" s="18" t="s">
        <v>84</v>
      </c>
      <c r="BK1412" s="231">
        <f>ROUND(I1412*H1412,2)</f>
        <v>0</v>
      </c>
      <c r="BL1412" s="18" t="s">
        <v>262</v>
      </c>
      <c r="BM1412" s="230" t="s">
        <v>1878</v>
      </c>
    </row>
    <row r="1413" s="2" customFormat="1" ht="24.15" customHeight="1">
      <c r="A1413" s="39"/>
      <c r="B1413" s="40"/>
      <c r="C1413" s="219" t="s">
        <v>1879</v>
      </c>
      <c r="D1413" s="219" t="s">
        <v>177</v>
      </c>
      <c r="E1413" s="220" t="s">
        <v>1880</v>
      </c>
      <c r="F1413" s="221" t="s">
        <v>1881</v>
      </c>
      <c r="G1413" s="222" t="s">
        <v>342</v>
      </c>
      <c r="H1413" s="223">
        <v>1</v>
      </c>
      <c r="I1413" s="224"/>
      <c r="J1413" s="225">
        <f>ROUND(I1413*H1413,2)</f>
        <v>0</v>
      </c>
      <c r="K1413" s="221" t="s">
        <v>1</v>
      </c>
      <c r="L1413" s="45"/>
      <c r="M1413" s="226" t="s">
        <v>1</v>
      </c>
      <c r="N1413" s="227" t="s">
        <v>41</v>
      </c>
      <c r="O1413" s="92"/>
      <c r="P1413" s="228">
        <f>O1413*H1413</f>
        <v>0</v>
      </c>
      <c r="Q1413" s="228">
        <v>0</v>
      </c>
      <c r="R1413" s="228">
        <f>Q1413*H1413</f>
        <v>0</v>
      </c>
      <c r="S1413" s="228">
        <v>0</v>
      </c>
      <c r="T1413" s="229">
        <f>S1413*H1413</f>
        <v>0</v>
      </c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R1413" s="230" t="s">
        <v>262</v>
      </c>
      <c r="AT1413" s="230" t="s">
        <v>177</v>
      </c>
      <c r="AU1413" s="230" t="s">
        <v>86</v>
      </c>
      <c r="AY1413" s="18" t="s">
        <v>175</v>
      </c>
      <c r="BE1413" s="231">
        <f>IF(N1413="základní",J1413,0)</f>
        <v>0</v>
      </c>
      <c r="BF1413" s="231">
        <f>IF(N1413="snížená",J1413,0)</f>
        <v>0</v>
      </c>
      <c r="BG1413" s="231">
        <f>IF(N1413="zákl. přenesená",J1413,0)</f>
        <v>0</v>
      </c>
      <c r="BH1413" s="231">
        <f>IF(N1413="sníž. přenesená",J1413,0)</f>
        <v>0</v>
      </c>
      <c r="BI1413" s="231">
        <f>IF(N1413="nulová",J1413,0)</f>
        <v>0</v>
      </c>
      <c r="BJ1413" s="18" t="s">
        <v>84</v>
      </c>
      <c r="BK1413" s="231">
        <f>ROUND(I1413*H1413,2)</f>
        <v>0</v>
      </c>
      <c r="BL1413" s="18" t="s">
        <v>262</v>
      </c>
      <c r="BM1413" s="230" t="s">
        <v>1882</v>
      </c>
    </row>
    <row r="1414" s="2" customFormat="1" ht="24.15" customHeight="1">
      <c r="A1414" s="39"/>
      <c r="B1414" s="40"/>
      <c r="C1414" s="219" t="s">
        <v>1883</v>
      </c>
      <c r="D1414" s="219" t="s">
        <v>177</v>
      </c>
      <c r="E1414" s="220" t="s">
        <v>1884</v>
      </c>
      <c r="F1414" s="221" t="s">
        <v>1885</v>
      </c>
      <c r="G1414" s="222" t="s">
        <v>342</v>
      </c>
      <c r="H1414" s="223">
        <v>1</v>
      </c>
      <c r="I1414" s="224"/>
      <c r="J1414" s="225">
        <f>ROUND(I1414*H1414,2)</f>
        <v>0</v>
      </c>
      <c r="K1414" s="221" t="s">
        <v>1</v>
      </c>
      <c r="L1414" s="45"/>
      <c r="M1414" s="226" t="s">
        <v>1</v>
      </c>
      <c r="N1414" s="227" t="s">
        <v>41</v>
      </c>
      <c r="O1414" s="92"/>
      <c r="P1414" s="228">
        <f>O1414*H1414</f>
        <v>0</v>
      </c>
      <c r="Q1414" s="228">
        <v>0</v>
      </c>
      <c r="R1414" s="228">
        <f>Q1414*H1414</f>
        <v>0</v>
      </c>
      <c r="S1414" s="228">
        <v>0</v>
      </c>
      <c r="T1414" s="229">
        <f>S1414*H1414</f>
        <v>0</v>
      </c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R1414" s="230" t="s">
        <v>262</v>
      </c>
      <c r="AT1414" s="230" t="s">
        <v>177</v>
      </c>
      <c r="AU1414" s="230" t="s">
        <v>86</v>
      </c>
      <c r="AY1414" s="18" t="s">
        <v>175</v>
      </c>
      <c r="BE1414" s="231">
        <f>IF(N1414="základní",J1414,0)</f>
        <v>0</v>
      </c>
      <c r="BF1414" s="231">
        <f>IF(N1414="snížená",J1414,0)</f>
        <v>0</v>
      </c>
      <c r="BG1414" s="231">
        <f>IF(N1414="zákl. přenesená",J1414,0)</f>
        <v>0</v>
      </c>
      <c r="BH1414" s="231">
        <f>IF(N1414="sníž. přenesená",J1414,0)</f>
        <v>0</v>
      </c>
      <c r="BI1414" s="231">
        <f>IF(N1414="nulová",J1414,0)</f>
        <v>0</v>
      </c>
      <c r="BJ1414" s="18" t="s">
        <v>84</v>
      </c>
      <c r="BK1414" s="231">
        <f>ROUND(I1414*H1414,2)</f>
        <v>0</v>
      </c>
      <c r="BL1414" s="18" t="s">
        <v>262</v>
      </c>
      <c r="BM1414" s="230" t="s">
        <v>1886</v>
      </c>
    </row>
    <row r="1415" s="2" customFormat="1" ht="24.15" customHeight="1">
      <c r="A1415" s="39"/>
      <c r="B1415" s="40"/>
      <c r="C1415" s="219" t="s">
        <v>1887</v>
      </c>
      <c r="D1415" s="219" t="s">
        <v>177</v>
      </c>
      <c r="E1415" s="220" t="s">
        <v>1888</v>
      </c>
      <c r="F1415" s="221" t="s">
        <v>1889</v>
      </c>
      <c r="G1415" s="222" t="s">
        <v>342</v>
      </c>
      <c r="H1415" s="223">
        <v>1</v>
      </c>
      <c r="I1415" s="224"/>
      <c r="J1415" s="225">
        <f>ROUND(I1415*H1415,2)</f>
        <v>0</v>
      </c>
      <c r="K1415" s="221" t="s">
        <v>1</v>
      </c>
      <c r="L1415" s="45"/>
      <c r="M1415" s="226" t="s">
        <v>1</v>
      </c>
      <c r="N1415" s="227" t="s">
        <v>41</v>
      </c>
      <c r="O1415" s="92"/>
      <c r="P1415" s="228">
        <f>O1415*H1415</f>
        <v>0</v>
      </c>
      <c r="Q1415" s="228">
        <v>0</v>
      </c>
      <c r="R1415" s="228">
        <f>Q1415*H1415</f>
        <v>0</v>
      </c>
      <c r="S1415" s="228">
        <v>0</v>
      </c>
      <c r="T1415" s="229">
        <f>S1415*H1415</f>
        <v>0</v>
      </c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R1415" s="230" t="s">
        <v>262</v>
      </c>
      <c r="AT1415" s="230" t="s">
        <v>177</v>
      </c>
      <c r="AU1415" s="230" t="s">
        <v>86</v>
      </c>
      <c r="AY1415" s="18" t="s">
        <v>175</v>
      </c>
      <c r="BE1415" s="231">
        <f>IF(N1415="základní",J1415,0)</f>
        <v>0</v>
      </c>
      <c r="BF1415" s="231">
        <f>IF(N1415="snížená",J1415,0)</f>
        <v>0</v>
      </c>
      <c r="BG1415" s="231">
        <f>IF(N1415="zákl. přenesená",J1415,0)</f>
        <v>0</v>
      </c>
      <c r="BH1415" s="231">
        <f>IF(N1415="sníž. přenesená",J1415,0)</f>
        <v>0</v>
      </c>
      <c r="BI1415" s="231">
        <f>IF(N1415="nulová",J1415,0)</f>
        <v>0</v>
      </c>
      <c r="BJ1415" s="18" t="s">
        <v>84</v>
      </c>
      <c r="BK1415" s="231">
        <f>ROUND(I1415*H1415,2)</f>
        <v>0</v>
      </c>
      <c r="BL1415" s="18" t="s">
        <v>262</v>
      </c>
      <c r="BM1415" s="230" t="s">
        <v>1890</v>
      </c>
    </row>
    <row r="1416" s="2" customFormat="1" ht="24.15" customHeight="1">
      <c r="A1416" s="39"/>
      <c r="B1416" s="40"/>
      <c r="C1416" s="219" t="s">
        <v>1891</v>
      </c>
      <c r="D1416" s="219" t="s">
        <v>177</v>
      </c>
      <c r="E1416" s="220" t="s">
        <v>1892</v>
      </c>
      <c r="F1416" s="221" t="s">
        <v>1893</v>
      </c>
      <c r="G1416" s="222" t="s">
        <v>342</v>
      </c>
      <c r="H1416" s="223">
        <v>1</v>
      </c>
      <c r="I1416" s="224"/>
      <c r="J1416" s="225">
        <f>ROUND(I1416*H1416,2)</f>
        <v>0</v>
      </c>
      <c r="K1416" s="221" t="s">
        <v>1</v>
      </c>
      <c r="L1416" s="45"/>
      <c r="M1416" s="226" t="s">
        <v>1</v>
      </c>
      <c r="N1416" s="227" t="s">
        <v>41</v>
      </c>
      <c r="O1416" s="92"/>
      <c r="P1416" s="228">
        <f>O1416*H1416</f>
        <v>0</v>
      </c>
      <c r="Q1416" s="228">
        <v>0</v>
      </c>
      <c r="R1416" s="228">
        <f>Q1416*H1416</f>
        <v>0</v>
      </c>
      <c r="S1416" s="228">
        <v>0</v>
      </c>
      <c r="T1416" s="229">
        <f>S1416*H1416</f>
        <v>0</v>
      </c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R1416" s="230" t="s">
        <v>262</v>
      </c>
      <c r="AT1416" s="230" t="s">
        <v>177</v>
      </c>
      <c r="AU1416" s="230" t="s">
        <v>86</v>
      </c>
      <c r="AY1416" s="18" t="s">
        <v>175</v>
      </c>
      <c r="BE1416" s="231">
        <f>IF(N1416="základní",J1416,0)</f>
        <v>0</v>
      </c>
      <c r="BF1416" s="231">
        <f>IF(N1416="snížená",J1416,0)</f>
        <v>0</v>
      </c>
      <c r="BG1416" s="231">
        <f>IF(N1416="zákl. přenesená",J1416,0)</f>
        <v>0</v>
      </c>
      <c r="BH1416" s="231">
        <f>IF(N1416="sníž. přenesená",J1416,0)</f>
        <v>0</v>
      </c>
      <c r="BI1416" s="231">
        <f>IF(N1416="nulová",J1416,0)</f>
        <v>0</v>
      </c>
      <c r="BJ1416" s="18" t="s">
        <v>84</v>
      </c>
      <c r="BK1416" s="231">
        <f>ROUND(I1416*H1416,2)</f>
        <v>0</v>
      </c>
      <c r="BL1416" s="18" t="s">
        <v>262</v>
      </c>
      <c r="BM1416" s="230" t="s">
        <v>1894</v>
      </c>
    </row>
    <row r="1417" s="2" customFormat="1" ht="24.15" customHeight="1">
      <c r="A1417" s="39"/>
      <c r="B1417" s="40"/>
      <c r="C1417" s="219" t="s">
        <v>1895</v>
      </c>
      <c r="D1417" s="219" t="s">
        <v>177</v>
      </c>
      <c r="E1417" s="220" t="s">
        <v>1896</v>
      </c>
      <c r="F1417" s="221" t="s">
        <v>1897</v>
      </c>
      <c r="G1417" s="222" t="s">
        <v>342</v>
      </c>
      <c r="H1417" s="223">
        <v>1</v>
      </c>
      <c r="I1417" s="224"/>
      <c r="J1417" s="225">
        <f>ROUND(I1417*H1417,2)</f>
        <v>0</v>
      </c>
      <c r="K1417" s="221" t="s">
        <v>1</v>
      </c>
      <c r="L1417" s="45"/>
      <c r="M1417" s="226" t="s">
        <v>1</v>
      </c>
      <c r="N1417" s="227" t="s">
        <v>41</v>
      </c>
      <c r="O1417" s="92"/>
      <c r="P1417" s="228">
        <f>O1417*H1417</f>
        <v>0</v>
      </c>
      <c r="Q1417" s="228">
        <v>0</v>
      </c>
      <c r="R1417" s="228">
        <f>Q1417*H1417</f>
        <v>0</v>
      </c>
      <c r="S1417" s="228">
        <v>0</v>
      </c>
      <c r="T1417" s="229">
        <f>S1417*H1417</f>
        <v>0</v>
      </c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R1417" s="230" t="s">
        <v>262</v>
      </c>
      <c r="AT1417" s="230" t="s">
        <v>177</v>
      </c>
      <c r="AU1417" s="230" t="s">
        <v>86</v>
      </c>
      <c r="AY1417" s="18" t="s">
        <v>175</v>
      </c>
      <c r="BE1417" s="231">
        <f>IF(N1417="základní",J1417,0)</f>
        <v>0</v>
      </c>
      <c r="BF1417" s="231">
        <f>IF(N1417="snížená",J1417,0)</f>
        <v>0</v>
      </c>
      <c r="BG1417" s="231">
        <f>IF(N1417="zákl. přenesená",J1417,0)</f>
        <v>0</v>
      </c>
      <c r="BH1417" s="231">
        <f>IF(N1417="sníž. přenesená",J1417,0)</f>
        <v>0</v>
      </c>
      <c r="BI1417" s="231">
        <f>IF(N1417="nulová",J1417,0)</f>
        <v>0</v>
      </c>
      <c r="BJ1417" s="18" t="s">
        <v>84</v>
      </c>
      <c r="BK1417" s="231">
        <f>ROUND(I1417*H1417,2)</f>
        <v>0</v>
      </c>
      <c r="BL1417" s="18" t="s">
        <v>262</v>
      </c>
      <c r="BM1417" s="230" t="s">
        <v>1898</v>
      </c>
    </row>
    <row r="1418" s="2" customFormat="1" ht="24.15" customHeight="1">
      <c r="A1418" s="39"/>
      <c r="B1418" s="40"/>
      <c r="C1418" s="219" t="s">
        <v>1899</v>
      </c>
      <c r="D1418" s="219" t="s">
        <v>177</v>
      </c>
      <c r="E1418" s="220" t="s">
        <v>1900</v>
      </c>
      <c r="F1418" s="221" t="s">
        <v>1901</v>
      </c>
      <c r="G1418" s="222" t="s">
        <v>342</v>
      </c>
      <c r="H1418" s="223">
        <v>1</v>
      </c>
      <c r="I1418" s="224"/>
      <c r="J1418" s="225">
        <f>ROUND(I1418*H1418,2)</f>
        <v>0</v>
      </c>
      <c r="K1418" s="221" t="s">
        <v>1</v>
      </c>
      <c r="L1418" s="45"/>
      <c r="M1418" s="226" t="s">
        <v>1</v>
      </c>
      <c r="N1418" s="227" t="s">
        <v>41</v>
      </c>
      <c r="O1418" s="92"/>
      <c r="P1418" s="228">
        <f>O1418*H1418</f>
        <v>0</v>
      </c>
      <c r="Q1418" s="228">
        <v>0</v>
      </c>
      <c r="R1418" s="228">
        <f>Q1418*H1418</f>
        <v>0</v>
      </c>
      <c r="S1418" s="228">
        <v>0</v>
      </c>
      <c r="T1418" s="229">
        <f>S1418*H1418</f>
        <v>0</v>
      </c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R1418" s="230" t="s">
        <v>262</v>
      </c>
      <c r="AT1418" s="230" t="s">
        <v>177</v>
      </c>
      <c r="AU1418" s="230" t="s">
        <v>86</v>
      </c>
      <c r="AY1418" s="18" t="s">
        <v>175</v>
      </c>
      <c r="BE1418" s="231">
        <f>IF(N1418="základní",J1418,0)</f>
        <v>0</v>
      </c>
      <c r="BF1418" s="231">
        <f>IF(N1418="snížená",J1418,0)</f>
        <v>0</v>
      </c>
      <c r="BG1418" s="231">
        <f>IF(N1418="zákl. přenesená",J1418,0)</f>
        <v>0</v>
      </c>
      <c r="BH1418" s="231">
        <f>IF(N1418="sníž. přenesená",J1418,0)</f>
        <v>0</v>
      </c>
      <c r="BI1418" s="231">
        <f>IF(N1418="nulová",J1418,0)</f>
        <v>0</v>
      </c>
      <c r="BJ1418" s="18" t="s">
        <v>84</v>
      </c>
      <c r="BK1418" s="231">
        <f>ROUND(I1418*H1418,2)</f>
        <v>0</v>
      </c>
      <c r="BL1418" s="18" t="s">
        <v>262</v>
      </c>
      <c r="BM1418" s="230" t="s">
        <v>1902</v>
      </c>
    </row>
    <row r="1419" s="2" customFormat="1" ht="24.15" customHeight="1">
      <c r="A1419" s="39"/>
      <c r="B1419" s="40"/>
      <c r="C1419" s="219" t="s">
        <v>1903</v>
      </c>
      <c r="D1419" s="219" t="s">
        <v>177</v>
      </c>
      <c r="E1419" s="220" t="s">
        <v>1904</v>
      </c>
      <c r="F1419" s="221" t="s">
        <v>1905</v>
      </c>
      <c r="G1419" s="222" t="s">
        <v>342</v>
      </c>
      <c r="H1419" s="223">
        <v>1</v>
      </c>
      <c r="I1419" s="224"/>
      <c r="J1419" s="225">
        <f>ROUND(I1419*H1419,2)</f>
        <v>0</v>
      </c>
      <c r="K1419" s="221" t="s">
        <v>1</v>
      </c>
      <c r="L1419" s="45"/>
      <c r="M1419" s="226" t="s">
        <v>1</v>
      </c>
      <c r="N1419" s="227" t="s">
        <v>41</v>
      </c>
      <c r="O1419" s="92"/>
      <c r="P1419" s="228">
        <f>O1419*H1419</f>
        <v>0</v>
      </c>
      <c r="Q1419" s="228">
        <v>0</v>
      </c>
      <c r="R1419" s="228">
        <f>Q1419*H1419</f>
        <v>0</v>
      </c>
      <c r="S1419" s="228">
        <v>0</v>
      </c>
      <c r="T1419" s="229">
        <f>S1419*H1419</f>
        <v>0</v>
      </c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R1419" s="230" t="s">
        <v>262</v>
      </c>
      <c r="AT1419" s="230" t="s">
        <v>177</v>
      </c>
      <c r="AU1419" s="230" t="s">
        <v>86</v>
      </c>
      <c r="AY1419" s="18" t="s">
        <v>175</v>
      </c>
      <c r="BE1419" s="231">
        <f>IF(N1419="základní",J1419,0)</f>
        <v>0</v>
      </c>
      <c r="BF1419" s="231">
        <f>IF(N1419="snížená",J1419,0)</f>
        <v>0</v>
      </c>
      <c r="BG1419" s="231">
        <f>IF(N1419="zákl. přenesená",J1419,0)</f>
        <v>0</v>
      </c>
      <c r="BH1419" s="231">
        <f>IF(N1419="sníž. přenesená",J1419,0)</f>
        <v>0</v>
      </c>
      <c r="BI1419" s="231">
        <f>IF(N1419="nulová",J1419,0)</f>
        <v>0</v>
      </c>
      <c r="BJ1419" s="18" t="s">
        <v>84</v>
      </c>
      <c r="BK1419" s="231">
        <f>ROUND(I1419*H1419,2)</f>
        <v>0</v>
      </c>
      <c r="BL1419" s="18" t="s">
        <v>262</v>
      </c>
      <c r="BM1419" s="230" t="s">
        <v>1906</v>
      </c>
    </row>
    <row r="1420" s="2" customFormat="1" ht="24.15" customHeight="1">
      <c r="A1420" s="39"/>
      <c r="B1420" s="40"/>
      <c r="C1420" s="219" t="s">
        <v>1907</v>
      </c>
      <c r="D1420" s="219" t="s">
        <v>177</v>
      </c>
      <c r="E1420" s="220" t="s">
        <v>1908</v>
      </c>
      <c r="F1420" s="221" t="s">
        <v>1909</v>
      </c>
      <c r="G1420" s="222" t="s">
        <v>342</v>
      </c>
      <c r="H1420" s="223">
        <v>1</v>
      </c>
      <c r="I1420" s="224"/>
      <c r="J1420" s="225">
        <f>ROUND(I1420*H1420,2)</f>
        <v>0</v>
      </c>
      <c r="K1420" s="221" t="s">
        <v>1</v>
      </c>
      <c r="L1420" s="45"/>
      <c r="M1420" s="226" t="s">
        <v>1</v>
      </c>
      <c r="N1420" s="227" t="s">
        <v>41</v>
      </c>
      <c r="O1420" s="92"/>
      <c r="P1420" s="228">
        <f>O1420*H1420</f>
        <v>0</v>
      </c>
      <c r="Q1420" s="228">
        <v>0</v>
      </c>
      <c r="R1420" s="228">
        <f>Q1420*H1420</f>
        <v>0</v>
      </c>
      <c r="S1420" s="228">
        <v>0</v>
      </c>
      <c r="T1420" s="229">
        <f>S1420*H1420</f>
        <v>0</v>
      </c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R1420" s="230" t="s">
        <v>262</v>
      </c>
      <c r="AT1420" s="230" t="s">
        <v>177</v>
      </c>
      <c r="AU1420" s="230" t="s">
        <v>86</v>
      </c>
      <c r="AY1420" s="18" t="s">
        <v>175</v>
      </c>
      <c r="BE1420" s="231">
        <f>IF(N1420="základní",J1420,0)</f>
        <v>0</v>
      </c>
      <c r="BF1420" s="231">
        <f>IF(N1420="snížená",J1420,0)</f>
        <v>0</v>
      </c>
      <c r="BG1420" s="231">
        <f>IF(N1420="zákl. přenesená",J1420,0)</f>
        <v>0</v>
      </c>
      <c r="BH1420" s="231">
        <f>IF(N1420="sníž. přenesená",J1420,0)</f>
        <v>0</v>
      </c>
      <c r="BI1420" s="231">
        <f>IF(N1420="nulová",J1420,0)</f>
        <v>0</v>
      </c>
      <c r="BJ1420" s="18" t="s">
        <v>84</v>
      </c>
      <c r="BK1420" s="231">
        <f>ROUND(I1420*H1420,2)</f>
        <v>0</v>
      </c>
      <c r="BL1420" s="18" t="s">
        <v>262</v>
      </c>
      <c r="BM1420" s="230" t="s">
        <v>1910</v>
      </c>
    </row>
    <row r="1421" s="2" customFormat="1" ht="24.15" customHeight="1">
      <c r="A1421" s="39"/>
      <c r="B1421" s="40"/>
      <c r="C1421" s="219" t="s">
        <v>1911</v>
      </c>
      <c r="D1421" s="219" t="s">
        <v>177</v>
      </c>
      <c r="E1421" s="220" t="s">
        <v>1912</v>
      </c>
      <c r="F1421" s="221" t="s">
        <v>1913</v>
      </c>
      <c r="G1421" s="222" t="s">
        <v>342</v>
      </c>
      <c r="H1421" s="223">
        <v>1</v>
      </c>
      <c r="I1421" s="224"/>
      <c r="J1421" s="225">
        <f>ROUND(I1421*H1421,2)</f>
        <v>0</v>
      </c>
      <c r="K1421" s="221" t="s">
        <v>1</v>
      </c>
      <c r="L1421" s="45"/>
      <c r="M1421" s="226" t="s">
        <v>1</v>
      </c>
      <c r="N1421" s="227" t="s">
        <v>41</v>
      </c>
      <c r="O1421" s="92"/>
      <c r="P1421" s="228">
        <f>O1421*H1421</f>
        <v>0</v>
      </c>
      <c r="Q1421" s="228">
        <v>0</v>
      </c>
      <c r="R1421" s="228">
        <f>Q1421*H1421</f>
        <v>0</v>
      </c>
      <c r="S1421" s="228">
        <v>0</v>
      </c>
      <c r="T1421" s="229">
        <f>S1421*H1421</f>
        <v>0</v>
      </c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R1421" s="230" t="s">
        <v>262</v>
      </c>
      <c r="AT1421" s="230" t="s">
        <v>177</v>
      </c>
      <c r="AU1421" s="230" t="s">
        <v>86</v>
      </c>
      <c r="AY1421" s="18" t="s">
        <v>175</v>
      </c>
      <c r="BE1421" s="231">
        <f>IF(N1421="základní",J1421,0)</f>
        <v>0</v>
      </c>
      <c r="BF1421" s="231">
        <f>IF(N1421="snížená",J1421,0)</f>
        <v>0</v>
      </c>
      <c r="BG1421" s="231">
        <f>IF(N1421="zákl. přenesená",J1421,0)</f>
        <v>0</v>
      </c>
      <c r="BH1421" s="231">
        <f>IF(N1421="sníž. přenesená",J1421,0)</f>
        <v>0</v>
      </c>
      <c r="BI1421" s="231">
        <f>IF(N1421="nulová",J1421,0)</f>
        <v>0</v>
      </c>
      <c r="BJ1421" s="18" t="s">
        <v>84</v>
      </c>
      <c r="BK1421" s="231">
        <f>ROUND(I1421*H1421,2)</f>
        <v>0</v>
      </c>
      <c r="BL1421" s="18" t="s">
        <v>262</v>
      </c>
      <c r="BM1421" s="230" t="s">
        <v>1914</v>
      </c>
    </row>
    <row r="1422" s="2" customFormat="1" ht="24.15" customHeight="1">
      <c r="A1422" s="39"/>
      <c r="B1422" s="40"/>
      <c r="C1422" s="219" t="s">
        <v>1915</v>
      </c>
      <c r="D1422" s="219" t="s">
        <v>177</v>
      </c>
      <c r="E1422" s="220" t="s">
        <v>1916</v>
      </c>
      <c r="F1422" s="221" t="s">
        <v>1917</v>
      </c>
      <c r="G1422" s="222" t="s">
        <v>342</v>
      </c>
      <c r="H1422" s="223">
        <v>1</v>
      </c>
      <c r="I1422" s="224"/>
      <c r="J1422" s="225">
        <f>ROUND(I1422*H1422,2)</f>
        <v>0</v>
      </c>
      <c r="K1422" s="221" t="s">
        <v>1</v>
      </c>
      <c r="L1422" s="45"/>
      <c r="M1422" s="226" t="s">
        <v>1</v>
      </c>
      <c r="N1422" s="227" t="s">
        <v>41</v>
      </c>
      <c r="O1422" s="92"/>
      <c r="P1422" s="228">
        <f>O1422*H1422</f>
        <v>0</v>
      </c>
      <c r="Q1422" s="228">
        <v>0</v>
      </c>
      <c r="R1422" s="228">
        <f>Q1422*H1422</f>
        <v>0</v>
      </c>
      <c r="S1422" s="228">
        <v>0</v>
      </c>
      <c r="T1422" s="229">
        <f>S1422*H1422</f>
        <v>0</v>
      </c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R1422" s="230" t="s">
        <v>262</v>
      </c>
      <c r="AT1422" s="230" t="s">
        <v>177</v>
      </c>
      <c r="AU1422" s="230" t="s">
        <v>86</v>
      </c>
      <c r="AY1422" s="18" t="s">
        <v>175</v>
      </c>
      <c r="BE1422" s="231">
        <f>IF(N1422="základní",J1422,0)</f>
        <v>0</v>
      </c>
      <c r="BF1422" s="231">
        <f>IF(N1422="snížená",J1422,0)</f>
        <v>0</v>
      </c>
      <c r="BG1422" s="231">
        <f>IF(N1422="zákl. přenesená",J1422,0)</f>
        <v>0</v>
      </c>
      <c r="BH1422" s="231">
        <f>IF(N1422="sníž. přenesená",J1422,0)</f>
        <v>0</v>
      </c>
      <c r="BI1422" s="231">
        <f>IF(N1422="nulová",J1422,0)</f>
        <v>0</v>
      </c>
      <c r="BJ1422" s="18" t="s">
        <v>84</v>
      </c>
      <c r="BK1422" s="231">
        <f>ROUND(I1422*H1422,2)</f>
        <v>0</v>
      </c>
      <c r="BL1422" s="18" t="s">
        <v>262</v>
      </c>
      <c r="BM1422" s="230" t="s">
        <v>1918</v>
      </c>
    </row>
    <row r="1423" s="2" customFormat="1" ht="24.15" customHeight="1">
      <c r="A1423" s="39"/>
      <c r="B1423" s="40"/>
      <c r="C1423" s="219" t="s">
        <v>1919</v>
      </c>
      <c r="D1423" s="219" t="s">
        <v>177</v>
      </c>
      <c r="E1423" s="220" t="s">
        <v>1920</v>
      </c>
      <c r="F1423" s="221" t="s">
        <v>1921</v>
      </c>
      <c r="G1423" s="222" t="s">
        <v>342</v>
      </c>
      <c r="H1423" s="223">
        <v>1</v>
      </c>
      <c r="I1423" s="224"/>
      <c r="J1423" s="225">
        <f>ROUND(I1423*H1423,2)</f>
        <v>0</v>
      </c>
      <c r="K1423" s="221" t="s">
        <v>1</v>
      </c>
      <c r="L1423" s="45"/>
      <c r="M1423" s="226" t="s">
        <v>1</v>
      </c>
      <c r="N1423" s="227" t="s">
        <v>41</v>
      </c>
      <c r="O1423" s="92"/>
      <c r="P1423" s="228">
        <f>O1423*H1423</f>
        <v>0</v>
      </c>
      <c r="Q1423" s="228">
        <v>0</v>
      </c>
      <c r="R1423" s="228">
        <f>Q1423*H1423</f>
        <v>0</v>
      </c>
      <c r="S1423" s="228">
        <v>0</v>
      </c>
      <c r="T1423" s="229">
        <f>S1423*H1423</f>
        <v>0</v>
      </c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R1423" s="230" t="s">
        <v>262</v>
      </c>
      <c r="AT1423" s="230" t="s">
        <v>177</v>
      </c>
      <c r="AU1423" s="230" t="s">
        <v>86</v>
      </c>
      <c r="AY1423" s="18" t="s">
        <v>175</v>
      </c>
      <c r="BE1423" s="231">
        <f>IF(N1423="základní",J1423,0)</f>
        <v>0</v>
      </c>
      <c r="BF1423" s="231">
        <f>IF(N1423="snížená",J1423,0)</f>
        <v>0</v>
      </c>
      <c r="BG1423" s="231">
        <f>IF(N1423="zákl. přenesená",J1423,0)</f>
        <v>0</v>
      </c>
      <c r="BH1423" s="231">
        <f>IF(N1423="sníž. přenesená",J1423,0)</f>
        <v>0</v>
      </c>
      <c r="BI1423" s="231">
        <f>IF(N1423="nulová",J1423,0)</f>
        <v>0</v>
      </c>
      <c r="BJ1423" s="18" t="s">
        <v>84</v>
      </c>
      <c r="BK1423" s="231">
        <f>ROUND(I1423*H1423,2)</f>
        <v>0</v>
      </c>
      <c r="BL1423" s="18" t="s">
        <v>262</v>
      </c>
      <c r="BM1423" s="230" t="s">
        <v>1922</v>
      </c>
    </row>
    <row r="1424" s="2" customFormat="1" ht="24.15" customHeight="1">
      <c r="A1424" s="39"/>
      <c r="B1424" s="40"/>
      <c r="C1424" s="219" t="s">
        <v>1923</v>
      </c>
      <c r="D1424" s="219" t="s">
        <v>177</v>
      </c>
      <c r="E1424" s="220" t="s">
        <v>1924</v>
      </c>
      <c r="F1424" s="221" t="s">
        <v>1925</v>
      </c>
      <c r="G1424" s="222" t="s">
        <v>342</v>
      </c>
      <c r="H1424" s="223">
        <v>1</v>
      </c>
      <c r="I1424" s="224"/>
      <c r="J1424" s="225">
        <f>ROUND(I1424*H1424,2)</f>
        <v>0</v>
      </c>
      <c r="K1424" s="221" t="s">
        <v>1</v>
      </c>
      <c r="L1424" s="45"/>
      <c r="M1424" s="226" t="s">
        <v>1</v>
      </c>
      <c r="N1424" s="227" t="s">
        <v>41</v>
      </c>
      <c r="O1424" s="92"/>
      <c r="P1424" s="228">
        <f>O1424*H1424</f>
        <v>0</v>
      </c>
      <c r="Q1424" s="228">
        <v>0</v>
      </c>
      <c r="R1424" s="228">
        <f>Q1424*H1424</f>
        <v>0</v>
      </c>
      <c r="S1424" s="228">
        <v>0</v>
      </c>
      <c r="T1424" s="229">
        <f>S1424*H1424</f>
        <v>0</v>
      </c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R1424" s="230" t="s">
        <v>262</v>
      </c>
      <c r="AT1424" s="230" t="s">
        <v>177</v>
      </c>
      <c r="AU1424" s="230" t="s">
        <v>86</v>
      </c>
      <c r="AY1424" s="18" t="s">
        <v>175</v>
      </c>
      <c r="BE1424" s="231">
        <f>IF(N1424="základní",J1424,0)</f>
        <v>0</v>
      </c>
      <c r="BF1424" s="231">
        <f>IF(N1424="snížená",J1424,0)</f>
        <v>0</v>
      </c>
      <c r="BG1424" s="231">
        <f>IF(N1424="zákl. přenesená",J1424,0)</f>
        <v>0</v>
      </c>
      <c r="BH1424" s="231">
        <f>IF(N1424="sníž. přenesená",J1424,0)</f>
        <v>0</v>
      </c>
      <c r="BI1424" s="231">
        <f>IF(N1424="nulová",J1424,0)</f>
        <v>0</v>
      </c>
      <c r="BJ1424" s="18" t="s">
        <v>84</v>
      </c>
      <c r="BK1424" s="231">
        <f>ROUND(I1424*H1424,2)</f>
        <v>0</v>
      </c>
      <c r="BL1424" s="18" t="s">
        <v>262</v>
      </c>
      <c r="BM1424" s="230" t="s">
        <v>1926</v>
      </c>
    </row>
    <row r="1425" s="2" customFormat="1" ht="24.15" customHeight="1">
      <c r="A1425" s="39"/>
      <c r="B1425" s="40"/>
      <c r="C1425" s="219" t="s">
        <v>1927</v>
      </c>
      <c r="D1425" s="219" t="s">
        <v>177</v>
      </c>
      <c r="E1425" s="220" t="s">
        <v>1928</v>
      </c>
      <c r="F1425" s="221" t="s">
        <v>1929</v>
      </c>
      <c r="G1425" s="222" t="s">
        <v>342</v>
      </c>
      <c r="H1425" s="223">
        <v>1</v>
      </c>
      <c r="I1425" s="224"/>
      <c r="J1425" s="225">
        <f>ROUND(I1425*H1425,2)</f>
        <v>0</v>
      </c>
      <c r="K1425" s="221" t="s">
        <v>1</v>
      </c>
      <c r="L1425" s="45"/>
      <c r="M1425" s="226" t="s">
        <v>1</v>
      </c>
      <c r="N1425" s="227" t="s">
        <v>41</v>
      </c>
      <c r="O1425" s="92"/>
      <c r="P1425" s="228">
        <f>O1425*H1425</f>
        <v>0</v>
      </c>
      <c r="Q1425" s="228">
        <v>0</v>
      </c>
      <c r="R1425" s="228">
        <f>Q1425*H1425</f>
        <v>0</v>
      </c>
      <c r="S1425" s="228">
        <v>0</v>
      </c>
      <c r="T1425" s="229">
        <f>S1425*H1425</f>
        <v>0</v>
      </c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R1425" s="230" t="s">
        <v>262</v>
      </c>
      <c r="AT1425" s="230" t="s">
        <v>177</v>
      </c>
      <c r="AU1425" s="230" t="s">
        <v>86</v>
      </c>
      <c r="AY1425" s="18" t="s">
        <v>175</v>
      </c>
      <c r="BE1425" s="231">
        <f>IF(N1425="základní",J1425,0)</f>
        <v>0</v>
      </c>
      <c r="BF1425" s="231">
        <f>IF(N1425="snížená",J1425,0)</f>
        <v>0</v>
      </c>
      <c r="BG1425" s="231">
        <f>IF(N1425="zákl. přenesená",J1425,0)</f>
        <v>0</v>
      </c>
      <c r="BH1425" s="231">
        <f>IF(N1425="sníž. přenesená",J1425,0)</f>
        <v>0</v>
      </c>
      <c r="BI1425" s="231">
        <f>IF(N1425="nulová",J1425,0)</f>
        <v>0</v>
      </c>
      <c r="BJ1425" s="18" t="s">
        <v>84</v>
      </c>
      <c r="BK1425" s="231">
        <f>ROUND(I1425*H1425,2)</f>
        <v>0</v>
      </c>
      <c r="BL1425" s="18" t="s">
        <v>262</v>
      </c>
      <c r="BM1425" s="230" t="s">
        <v>1930</v>
      </c>
    </row>
    <row r="1426" s="2" customFormat="1" ht="44.25" customHeight="1">
      <c r="A1426" s="39"/>
      <c r="B1426" s="40"/>
      <c r="C1426" s="219" t="s">
        <v>1931</v>
      </c>
      <c r="D1426" s="219" t="s">
        <v>177</v>
      </c>
      <c r="E1426" s="220" t="s">
        <v>1932</v>
      </c>
      <c r="F1426" s="221" t="s">
        <v>1933</v>
      </c>
      <c r="G1426" s="222" t="s">
        <v>342</v>
      </c>
      <c r="H1426" s="223">
        <v>1</v>
      </c>
      <c r="I1426" s="224"/>
      <c r="J1426" s="225">
        <f>ROUND(I1426*H1426,2)</f>
        <v>0</v>
      </c>
      <c r="K1426" s="221" t="s">
        <v>1</v>
      </c>
      <c r="L1426" s="45"/>
      <c r="M1426" s="226" t="s">
        <v>1</v>
      </c>
      <c r="N1426" s="227" t="s">
        <v>41</v>
      </c>
      <c r="O1426" s="92"/>
      <c r="P1426" s="228">
        <f>O1426*H1426</f>
        <v>0</v>
      </c>
      <c r="Q1426" s="228">
        <v>0</v>
      </c>
      <c r="R1426" s="228">
        <f>Q1426*H1426</f>
        <v>0</v>
      </c>
      <c r="S1426" s="228">
        <v>0</v>
      </c>
      <c r="T1426" s="229">
        <f>S1426*H1426</f>
        <v>0</v>
      </c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R1426" s="230" t="s">
        <v>262</v>
      </c>
      <c r="AT1426" s="230" t="s">
        <v>177</v>
      </c>
      <c r="AU1426" s="230" t="s">
        <v>86</v>
      </c>
      <c r="AY1426" s="18" t="s">
        <v>175</v>
      </c>
      <c r="BE1426" s="231">
        <f>IF(N1426="základní",J1426,0)</f>
        <v>0</v>
      </c>
      <c r="BF1426" s="231">
        <f>IF(N1426="snížená",J1426,0)</f>
        <v>0</v>
      </c>
      <c r="BG1426" s="231">
        <f>IF(N1426="zákl. přenesená",J1426,0)</f>
        <v>0</v>
      </c>
      <c r="BH1426" s="231">
        <f>IF(N1426="sníž. přenesená",J1426,0)</f>
        <v>0</v>
      </c>
      <c r="BI1426" s="231">
        <f>IF(N1426="nulová",J1426,0)</f>
        <v>0</v>
      </c>
      <c r="BJ1426" s="18" t="s">
        <v>84</v>
      </c>
      <c r="BK1426" s="231">
        <f>ROUND(I1426*H1426,2)</f>
        <v>0</v>
      </c>
      <c r="BL1426" s="18" t="s">
        <v>262</v>
      </c>
      <c r="BM1426" s="230" t="s">
        <v>1934</v>
      </c>
    </row>
    <row r="1427" s="2" customFormat="1" ht="37.8" customHeight="1">
      <c r="A1427" s="39"/>
      <c r="B1427" s="40"/>
      <c r="C1427" s="219" t="s">
        <v>1935</v>
      </c>
      <c r="D1427" s="219" t="s">
        <v>177</v>
      </c>
      <c r="E1427" s="220" t="s">
        <v>1936</v>
      </c>
      <c r="F1427" s="221" t="s">
        <v>1937</v>
      </c>
      <c r="G1427" s="222" t="s">
        <v>342</v>
      </c>
      <c r="H1427" s="223">
        <v>1</v>
      </c>
      <c r="I1427" s="224"/>
      <c r="J1427" s="225">
        <f>ROUND(I1427*H1427,2)</f>
        <v>0</v>
      </c>
      <c r="K1427" s="221" t="s">
        <v>1</v>
      </c>
      <c r="L1427" s="45"/>
      <c r="M1427" s="226" t="s">
        <v>1</v>
      </c>
      <c r="N1427" s="227" t="s">
        <v>41</v>
      </c>
      <c r="O1427" s="92"/>
      <c r="P1427" s="228">
        <f>O1427*H1427</f>
        <v>0</v>
      </c>
      <c r="Q1427" s="228">
        <v>0</v>
      </c>
      <c r="R1427" s="228">
        <f>Q1427*H1427</f>
        <v>0</v>
      </c>
      <c r="S1427" s="228">
        <v>0</v>
      </c>
      <c r="T1427" s="229">
        <f>S1427*H1427</f>
        <v>0</v>
      </c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R1427" s="230" t="s">
        <v>262</v>
      </c>
      <c r="AT1427" s="230" t="s">
        <v>177</v>
      </c>
      <c r="AU1427" s="230" t="s">
        <v>86</v>
      </c>
      <c r="AY1427" s="18" t="s">
        <v>175</v>
      </c>
      <c r="BE1427" s="231">
        <f>IF(N1427="základní",J1427,0)</f>
        <v>0</v>
      </c>
      <c r="BF1427" s="231">
        <f>IF(N1427="snížená",J1427,0)</f>
        <v>0</v>
      </c>
      <c r="BG1427" s="231">
        <f>IF(N1427="zákl. přenesená",J1427,0)</f>
        <v>0</v>
      </c>
      <c r="BH1427" s="231">
        <f>IF(N1427="sníž. přenesená",J1427,0)</f>
        <v>0</v>
      </c>
      <c r="BI1427" s="231">
        <f>IF(N1427="nulová",J1427,0)</f>
        <v>0</v>
      </c>
      <c r="BJ1427" s="18" t="s">
        <v>84</v>
      </c>
      <c r="BK1427" s="231">
        <f>ROUND(I1427*H1427,2)</f>
        <v>0</v>
      </c>
      <c r="BL1427" s="18" t="s">
        <v>262</v>
      </c>
      <c r="BM1427" s="230" t="s">
        <v>1938</v>
      </c>
    </row>
    <row r="1428" s="2" customFormat="1" ht="37.8" customHeight="1">
      <c r="A1428" s="39"/>
      <c r="B1428" s="40"/>
      <c r="C1428" s="219" t="s">
        <v>1939</v>
      </c>
      <c r="D1428" s="219" t="s">
        <v>177</v>
      </c>
      <c r="E1428" s="220" t="s">
        <v>1940</v>
      </c>
      <c r="F1428" s="221" t="s">
        <v>1941</v>
      </c>
      <c r="G1428" s="222" t="s">
        <v>342</v>
      </c>
      <c r="H1428" s="223">
        <v>1</v>
      </c>
      <c r="I1428" s="224"/>
      <c r="J1428" s="225">
        <f>ROUND(I1428*H1428,2)</f>
        <v>0</v>
      </c>
      <c r="K1428" s="221" t="s">
        <v>1</v>
      </c>
      <c r="L1428" s="45"/>
      <c r="M1428" s="226" t="s">
        <v>1</v>
      </c>
      <c r="N1428" s="227" t="s">
        <v>41</v>
      </c>
      <c r="O1428" s="92"/>
      <c r="P1428" s="228">
        <f>O1428*H1428</f>
        <v>0</v>
      </c>
      <c r="Q1428" s="228">
        <v>0</v>
      </c>
      <c r="R1428" s="228">
        <f>Q1428*H1428</f>
        <v>0</v>
      </c>
      <c r="S1428" s="228">
        <v>0</v>
      </c>
      <c r="T1428" s="229">
        <f>S1428*H1428</f>
        <v>0</v>
      </c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R1428" s="230" t="s">
        <v>262</v>
      </c>
      <c r="AT1428" s="230" t="s">
        <v>177</v>
      </c>
      <c r="AU1428" s="230" t="s">
        <v>86</v>
      </c>
      <c r="AY1428" s="18" t="s">
        <v>175</v>
      </c>
      <c r="BE1428" s="231">
        <f>IF(N1428="základní",J1428,0)</f>
        <v>0</v>
      </c>
      <c r="BF1428" s="231">
        <f>IF(N1428="snížená",J1428,0)</f>
        <v>0</v>
      </c>
      <c r="BG1428" s="231">
        <f>IF(N1428="zákl. přenesená",J1428,0)</f>
        <v>0</v>
      </c>
      <c r="BH1428" s="231">
        <f>IF(N1428="sníž. přenesená",J1428,0)</f>
        <v>0</v>
      </c>
      <c r="BI1428" s="231">
        <f>IF(N1428="nulová",J1428,0)</f>
        <v>0</v>
      </c>
      <c r="BJ1428" s="18" t="s">
        <v>84</v>
      </c>
      <c r="BK1428" s="231">
        <f>ROUND(I1428*H1428,2)</f>
        <v>0</v>
      </c>
      <c r="BL1428" s="18" t="s">
        <v>262</v>
      </c>
      <c r="BM1428" s="230" t="s">
        <v>1942</v>
      </c>
    </row>
    <row r="1429" s="2" customFormat="1" ht="37.8" customHeight="1">
      <c r="A1429" s="39"/>
      <c r="B1429" s="40"/>
      <c r="C1429" s="219" t="s">
        <v>1943</v>
      </c>
      <c r="D1429" s="219" t="s">
        <v>177</v>
      </c>
      <c r="E1429" s="220" t="s">
        <v>1944</v>
      </c>
      <c r="F1429" s="221" t="s">
        <v>1945</v>
      </c>
      <c r="G1429" s="222" t="s">
        <v>342</v>
      </c>
      <c r="H1429" s="223">
        <v>1</v>
      </c>
      <c r="I1429" s="224"/>
      <c r="J1429" s="225">
        <f>ROUND(I1429*H1429,2)</f>
        <v>0</v>
      </c>
      <c r="K1429" s="221" t="s">
        <v>1</v>
      </c>
      <c r="L1429" s="45"/>
      <c r="M1429" s="226" t="s">
        <v>1</v>
      </c>
      <c r="N1429" s="227" t="s">
        <v>41</v>
      </c>
      <c r="O1429" s="92"/>
      <c r="P1429" s="228">
        <f>O1429*H1429</f>
        <v>0</v>
      </c>
      <c r="Q1429" s="228">
        <v>0</v>
      </c>
      <c r="R1429" s="228">
        <f>Q1429*H1429</f>
        <v>0</v>
      </c>
      <c r="S1429" s="228">
        <v>0</v>
      </c>
      <c r="T1429" s="229">
        <f>S1429*H1429</f>
        <v>0</v>
      </c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R1429" s="230" t="s">
        <v>262</v>
      </c>
      <c r="AT1429" s="230" t="s">
        <v>177</v>
      </c>
      <c r="AU1429" s="230" t="s">
        <v>86</v>
      </c>
      <c r="AY1429" s="18" t="s">
        <v>175</v>
      </c>
      <c r="BE1429" s="231">
        <f>IF(N1429="základní",J1429,0)</f>
        <v>0</v>
      </c>
      <c r="BF1429" s="231">
        <f>IF(N1429="snížená",J1429,0)</f>
        <v>0</v>
      </c>
      <c r="BG1429" s="231">
        <f>IF(N1429="zákl. přenesená",J1429,0)</f>
        <v>0</v>
      </c>
      <c r="BH1429" s="231">
        <f>IF(N1429="sníž. přenesená",J1429,0)</f>
        <v>0</v>
      </c>
      <c r="BI1429" s="231">
        <f>IF(N1429="nulová",J1429,0)</f>
        <v>0</v>
      </c>
      <c r="BJ1429" s="18" t="s">
        <v>84</v>
      </c>
      <c r="BK1429" s="231">
        <f>ROUND(I1429*H1429,2)</f>
        <v>0</v>
      </c>
      <c r="BL1429" s="18" t="s">
        <v>262</v>
      </c>
      <c r="BM1429" s="230" t="s">
        <v>1946</v>
      </c>
    </row>
    <row r="1430" s="2" customFormat="1" ht="37.8" customHeight="1">
      <c r="A1430" s="39"/>
      <c r="B1430" s="40"/>
      <c r="C1430" s="219" t="s">
        <v>1947</v>
      </c>
      <c r="D1430" s="219" t="s">
        <v>177</v>
      </c>
      <c r="E1430" s="220" t="s">
        <v>1948</v>
      </c>
      <c r="F1430" s="221" t="s">
        <v>1949</v>
      </c>
      <c r="G1430" s="222" t="s">
        <v>342</v>
      </c>
      <c r="H1430" s="223">
        <v>1</v>
      </c>
      <c r="I1430" s="224"/>
      <c r="J1430" s="225">
        <f>ROUND(I1430*H1430,2)</f>
        <v>0</v>
      </c>
      <c r="K1430" s="221" t="s">
        <v>1</v>
      </c>
      <c r="L1430" s="45"/>
      <c r="M1430" s="226" t="s">
        <v>1</v>
      </c>
      <c r="N1430" s="227" t="s">
        <v>41</v>
      </c>
      <c r="O1430" s="92"/>
      <c r="P1430" s="228">
        <f>O1430*H1430</f>
        <v>0</v>
      </c>
      <c r="Q1430" s="228">
        <v>0</v>
      </c>
      <c r="R1430" s="228">
        <f>Q1430*H1430</f>
        <v>0</v>
      </c>
      <c r="S1430" s="228">
        <v>0</v>
      </c>
      <c r="T1430" s="229">
        <f>S1430*H1430</f>
        <v>0</v>
      </c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R1430" s="230" t="s">
        <v>262</v>
      </c>
      <c r="AT1430" s="230" t="s">
        <v>177</v>
      </c>
      <c r="AU1430" s="230" t="s">
        <v>86</v>
      </c>
      <c r="AY1430" s="18" t="s">
        <v>175</v>
      </c>
      <c r="BE1430" s="231">
        <f>IF(N1430="základní",J1430,0)</f>
        <v>0</v>
      </c>
      <c r="BF1430" s="231">
        <f>IF(N1430="snížená",J1430,0)</f>
        <v>0</v>
      </c>
      <c r="BG1430" s="231">
        <f>IF(N1430="zákl. přenesená",J1430,0)</f>
        <v>0</v>
      </c>
      <c r="BH1430" s="231">
        <f>IF(N1430="sníž. přenesená",J1430,0)</f>
        <v>0</v>
      </c>
      <c r="BI1430" s="231">
        <f>IF(N1430="nulová",J1430,0)</f>
        <v>0</v>
      </c>
      <c r="BJ1430" s="18" t="s">
        <v>84</v>
      </c>
      <c r="BK1430" s="231">
        <f>ROUND(I1430*H1430,2)</f>
        <v>0</v>
      </c>
      <c r="BL1430" s="18" t="s">
        <v>262</v>
      </c>
      <c r="BM1430" s="230" t="s">
        <v>1950</v>
      </c>
    </row>
    <row r="1431" s="2" customFormat="1" ht="44.25" customHeight="1">
      <c r="A1431" s="39"/>
      <c r="B1431" s="40"/>
      <c r="C1431" s="219" t="s">
        <v>1951</v>
      </c>
      <c r="D1431" s="219" t="s">
        <v>177</v>
      </c>
      <c r="E1431" s="220" t="s">
        <v>1952</v>
      </c>
      <c r="F1431" s="221" t="s">
        <v>1953</v>
      </c>
      <c r="G1431" s="222" t="s">
        <v>342</v>
      </c>
      <c r="H1431" s="223">
        <v>1</v>
      </c>
      <c r="I1431" s="224"/>
      <c r="J1431" s="225">
        <f>ROUND(I1431*H1431,2)</f>
        <v>0</v>
      </c>
      <c r="K1431" s="221" t="s">
        <v>1</v>
      </c>
      <c r="L1431" s="45"/>
      <c r="M1431" s="226" t="s">
        <v>1</v>
      </c>
      <c r="N1431" s="227" t="s">
        <v>41</v>
      </c>
      <c r="O1431" s="92"/>
      <c r="P1431" s="228">
        <f>O1431*H1431</f>
        <v>0</v>
      </c>
      <c r="Q1431" s="228">
        <v>0</v>
      </c>
      <c r="R1431" s="228">
        <f>Q1431*H1431</f>
        <v>0</v>
      </c>
      <c r="S1431" s="228">
        <v>0</v>
      </c>
      <c r="T1431" s="229">
        <f>S1431*H1431</f>
        <v>0</v>
      </c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R1431" s="230" t="s">
        <v>262</v>
      </c>
      <c r="AT1431" s="230" t="s">
        <v>177</v>
      </c>
      <c r="AU1431" s="230" t="s">
        <v>86</v>
      </c>
      <c r="AY1431" s="18" t="s">
        <v>175</v>
      </c>
      <c r="BE1431" s="231">
        <f>IF(N1431="základní",J1431,0)</f>
        <v>0</v>
      </c>
      <c r="BF1431" s="231">
        <f>IF(N1431="snížená",J1431,0)</f>
        <v>0</v>
      </c>
      <c r="BG1431" s="231">
        <f>IF(N1431="zákl. přenesená",J1431,0)</f>
        <v>0</v>
      </c>
      <c r="BH1431" s="231">
        <f>IF(N1431="sníž. přenesená",J1431,0)</f>
        <v>0</v>
      </c>
      <c r="BI1431" s="231">
        <f>IF(N1431="nulová",J1431,0)</f>
        <v>0</v>
      </c>
      <c r="BJ1431" s="18" t="s">
        <v>84</v>
      </c>
      <c r="BK1431" s="231">
        <f>ROUND(I1431*H1431,2)</f>
        <v>0</v>
      </c>
      <c r="BL1431" s="18" t="s">
        <v>262</v>
      </c>
      <c r="BM1431" s="230" t="s">
        <v>1954</v>
      </c>
    </row>
    <row r="1432" s="2" customFormat="1" ht="37.8" customHeight="1">
      <c r="A1432" s="39"/>
      <c r="B1432" s="40"/>
      <c r="C1432" s="219" t="s">
        <v>1955</v>
      </c>
      <c r="D1432" s="219" t="s">
        <v>177</v>
      </c>
      <c r="E1432" s="220" t="s">
        <v>1956</v>
      </c>
      <c r="F1432" s="221" t="s">
        <v>1957</v>
      </c>
      <c r="G1432" s="222" t="s">
        <v>342</v>
      </c>
      <c r="H1432" s="223">
        <v>1</v>
      </c>
      <c r="I1432" s="224"/>
      <c r="J1432" s="225">
        <f>ROUND(I1432*H1432,2)</f>
        <v>0</v>
      </c>
      <c r="K1432" s="221" t="s">
        <v>1</v>
      </c>
      <c r="L1432" s="45"/>
      <c r="M1432" s="226" t="s">
        <v>1</v>
      </c>
      <c r="N1432" s="227" t="s">
        <v>41</v>
      </c>
      <c r="O1432" s="92"/>
      <c r="P1432" s="228">
        <f>O1432*H1432</f>
        <v>0</v>
      </c>
      <c r="Q1432" s="228">
        <v>0</v>
      </c>
      <c r="R1432" s="228">
        <f>Q1432*H1432</f>
        <v>0</v>
      </c>
      <c r="S1432" s="228">
        <v>0</v>
      </c>
      <c r="T1432" s="229">
        <f>S1432*H1432</f>
        <v>0</v>
      </c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R1432" s="230" t="s">
        <v>262</v>
      </c>
      <c r="AT1432" s="230" t="s">
        <v>177</v>
      </c>
      <c r="AU1432" s="230" t="s">
        <v>86</v>
      </c>
      <c r="AY1432" s="18" t="s">
        <v>175</v>
      </c>
      <c r="BE1432" s="231">
        <f>IF(N1432="základní",J1432,0)</f>
        <v>0</v>
      </c>
      <c r="BF1432" s="231">
        <f>IF(N1432="snížená",J1432,0)</f>
        <v>0</v>
      </c>
      <c r="BG1432" s="231">
        <f>IF(N1432="zákl. přenesená",J1432,0)</f>
        <v>0</v>
      </c>
      <c r="BH1432" s="231">
        <f>IF(N1432="sníž. přenesená",J1432,0)</f>
        <v>0</v>
      </c>
      <c r="BI1432" s="231">
        <f>IF(N1432="nulová",J1432,0)</f>
        <v>0</v>
      </c>
      <c r="BJ1432" s="18" t="s">
        <v>84</v>
      </c>
      <c r="BK1432" s="231">
        <f>ROUND(I1432*H1432,2)</f>
        <v>0</v>
      </c>
      <c r="BL1432" s="18" t="s">
        <v>262</v>
      </c>
      <c r="BM1432" s="230" t="s">
        <v>1958</v>
      </c>
    </row>
    <row r="1433" s="2" customFormat="1" ht="37.8" customHeight="1">
      <c r="A1433" s="39"/>
      <c r="B1433" s="40"/>
      <c r="C1433" s="219" t="s">
        <v>1959</v>
      </c>
      <c r="D1433" s="219" t="s">
        <v>177</v>
      </c>
      <c r="E1433" s="220" t="s">
        <v>1960</v>
      </c>
      <c r="F1433" s="221" t="s">
        <v>1961</v>
      </c>
      <c r="G1433" s="222" t="s">
        <v>342</v>
      </c>
      <c r="H1433" s="223">
        <v>1</v>
      </c>
      <c r="I1433" s="224"/>
      <c r="J1433" s="225">
        <f>ROUND(I1433*H1433,2)</f>
        <v>0</v>
      </c>
      <c r="K1433" s="221" t="s">
        <v>1</v>
      </c>
      <c r="L1433" s="45"/>
      <c r="M1433" s="226" t="s">
        <v>1</v>
      </c>
      <c r="N1433" s="227" t="s">
        <v>41</v>
      </c>
      <c r="O1433" s="92"/>
      <c r="P1433" s="228">
        <f>O1433*H1433</f>
        <v>0</v>
      </c>
      <c r="Q1433" s="228">
        <v>0</v>
      </c>
      <c r="R1433" s="228">
        <f>Q1433*H1433</f>
        <v>0</v>
      </c>
      <c r="S1433" s="228">
        <v>0</v>
      </c>
      <c r="T1433" s="229">
        <f>S1433*H1433</f>
        <v>0</v>
      </c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R1433" s="230" t="s">
        <v>262</v>
      </c>
      <c r="AT1433" s="230" t="s">
        <v>177</v>
      </c>
      <c r="AU1433" s="230" t="s">
        <v>86</v>
      </c>
      <c r="AY1433" s="18" t="s">
        <v>175</v>
      </c>
      <c r="BE1433" s="231">
        <f>IF(N1433="základní",J1433,0)</f>
        <v>0</v>
      </c>
      <c r="BF1433" s="231">
        <f>IF(N1433="snížená",J1433,0)</f>
        <v>0</v>
      </c>
      <c r="BG1433" s="231">
        <f>IF(N1433="zákl. přenesená",J1433,0)</f>
        <v>0</v>
      </c>
      <c r="BH1433" s="231">
        <f>IF(N1433="sníž. přenesená",J1433,0)</f>
        <v>0</v>
      </c>
      <c r="BI1433" s="231">
        <f>IF(N1433="nulová",J1433,0)</f>
        <v>0</v>
      </c>
      <c r="BJ1433" s="18" t="s">
        <v>84</v>
      </c>
      <c r="BK1433" s="231">
        <f>ROUND(I1433*H1433,2)</f>
        <v>0</v>
      </c>
      <c r="BL1433" s="18" t="s">
        <v>262</v>
      </c>
      <c r="BM1433" s="230" t="s">
        <v>1962</v>
      </c>
    </row>
    <row r="1434" s="2" customFormat="1" ht="37.8" customHeight="1">
      <c r="A1434" s="39"/>
      <c r="B1434" s="40"/>
      <c r="C1434" s="219" t="s">
        <v>1963</v>
      </c>
      <c r="D1434" s="219" t="s">
        <v>177</v>
      </c>
      <c r="E1434" s="220" t="s">
        <v>1964</v>
      </c>
      <c r="F1434" s="221" t="s">
        <v>1965</v>
      </c>
      <c r="G1434" s="222" t="s">
        <v>342</v>
      </c>
      <c r="H1434" s="223">
        <v>1</v>
      </c>
      <c r="I1434" s="224"/>
      <c r="J1434" s="225">
        <f>ROUND(I1434*H1434,2)</f>
        <v>0</v>
      </c>
      <c r="K1434" s="221" t="s">
        <v>1</v>
      </c>
      <c r="L1434" s="45"/>
      <c r="M1434" s="226" t="s">
        <v>1</v>
      </c>
      <c r="N1434" s="227" t="s">
        <v>41</v>
      </c>
      <c r="O1434" s="92"/>
      <c r="P1434" s="228">
        <f>O1434*H1434</f>
        <v>0</v>
      </c>
      <c r="Q1434" s="228">
        <v>0</v>
      </c>
      <c r="R1434" s="228">
        <f>Q1434*H1434</f>
        <v>0</v>
      </c>
      <c r="S1434" s="228">
        <v>0</v>
      </c>
      <c r="T1434" s="229">
        <f>S1434*H1434</f>
        <v>0</v>
      </c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R1434" s="230" t="s">
        <v>262</v>
      </c>
      <c r="AT1434" s="230" t="s">
        <v>177</v>
      </c>
      <c r="AU1434" s="230" t="s">
        <v>86</v>
      </c>
      <c r="AY1434" s="18" t="s">
        <v>175</v>
      </c>
      <c r="BE1434" s="231">
        <f>IF(N1434="základní",J1434,0)</f>
        <v>0</v>
      </c>
      <c r="BF1434" s="231">
        <f>IF(N1434="snížená",J1434,0)</f>
        <v>0</v>
      </c>
      <c r="BG1434" s="231">
        <f>IF(N1434="zákl. přenesená",J1434,0)</f>
        <v>0</v>
      </c>
      <c r="BH1434" s="231">
        <f>IF(N1434="sníž. přenesená",J1434,0)</f>
        <v>0</v>
      </c>
      <c r="BI1434" s="231">
        <f>IF(N1434="nulová",J1434,0)</f>
        <v>0</v>
      </c>
      <c r="BJ1434" s="18" t="s">
        <v>84</v>
      </c>
      <c r="BK1434" s="231">
        <f>ROUND(I1434*H1434,2)</f>
        <v>0</v>
      </c>
      <c r="BL1434" s="18" t="s">
        <v>262</v>
      </c>
      <c r="BM1434" s="230" t="s">
        <v>1966</v>
      </c>
    </row>
    <row r="1435" s="2" customFormat="1" ht="37.8" customHeight="1">
      <c r="A1435" s="39"/>
      <c r="B1435" s="40"/>
      <c r="C1435" s="219" t="s">
        <v>1967</v>
      </c>
      <c r="D1435" s="219" t="s">
        <v>177</v>
      </c>
      <c r="E1435" s="220" t="s">
        <v>1968</v>
      </c>
      <c r="F1435" s="221" t="s">
        <v>1969</v>
      </c>
      <c r="G1435" s="222" t="s">
        <v>342</v>
      </c>
      <c r="H1435" s="223">
        <v>1</v>
      </c>
      <c r="I1435" s="224"/>
      <c r="J1435" s="225">
        <f>ROUND(I1435*H1435,2)</f>
        <v>0</v>
      </c>
      <c r="K1435" s="221" t="s">
        <v>1</v>
      </c>
      <c r="L1435" s="45"/>
      <c r="M1435" s="226" t="s">
        <v>1</v>
      </c>
      <c r="N1435" s="227" t="s">
        <v>41</v>
      </c>
      <c r="O1435" s="92"/>
      <c r="P1435" s="228">
        <f>O1435*H1435</f>
        <v>0</v>
      </c>
      <c r="Q1435" s="228">
        <v>0</v>
      </c>
      <c r="R1435" s="228">
        <f>Q1435*H1435</f>
        <v>0</v>
      </c>
      <c r="S1435" s="228">
        <v>0</v>
      </c>
      <c r="T1435" s="229">
        <f>S1435*H1435</f>
        <v>0</v>
      </c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R1435" s="230" t="s">
        <v>262</v>
      </c>
      <c r="AT1435" s="230" t="s">
        <v>177</v>
      </c>
      <c r="AU1435" s="230" t="s">
        <v>86</v>
      </c>
      <c r="AY1435" s="18" t="s">
        <v>175</v>
      </c>
      <c r="BE1435" s="231">
        <f>IF(N1435="základní",J1435,0)</f>
        <v>0</v>
      </c>
      <c r="BF1435" s="231">
        <f>IF(N1435="snížená",J1435,0)</f>
        <v>0</v>
      </c>
      <c r="BG1435" s="231">
        <f>IF(N1435="zákl. přenesená",J1435,0)</f>
        <v>0</v>
      </c>
      <c r="BH1435" s="231">
        <f>IF(N1435="sníž. přenesená",J1435,0)</f>
        <v>0</v>
      </c>
      <c r="BI1435" s="231">
        <f>IF(N1435="nulová",J1435,0)</f>
        <v>0</v>
      </c>
      <c r="BJ1435" s="18" t="s">
        <v>84</v>
      </c>
      <c r="BK1435" s="231">
        <f>ROUND(I1435*H1435,2)</f>
        <v>0</v>
      </c>
      <c r="BL1435" s="18" t="s">
        <v>262</v>
      </c>
      <c r="BM1435" s="230" t="s">
        <v>1970</v>
      </c>
    </row>
    <row r="1436" s="2" customFormat="1" ht="37.8" customHeight="1">
      <c r="A1436" s="39"/>
      <c r="B1436" s="40"/>
      <c r="C1436" s="219" t="s">
        <v>1971</v>
      </c>
      <c r="D1436" s="219" t="s">
        <v>177</v>
      </c>
      <c r="E1436" s="220" t="s">
        <v>1972</v>
      </c>
      <c r="F1436" s="221" t="s">
        <v>1973</v>
      </c>
      <c r="G1436" s="222" t="s">
        <v>342</v>
      </c>
      <c r="H1436" s="223">
        <v>1</v>
      </c>
      <c r="I1436" s="224"/>
      <c r="J1436" s="225">
        <f>ROUND(I1436*H1436,2)</f>
        <v>0</v>
      </c>
      <c r="K1436" s="221" t="s">
        <v>1</v>
      </c>
      <c r="L1436" s="45"/>
      <c r="M1436" s="226" t="s">
        <v>1</v>
      </c>
      <c r="N1436" s="227" t="s">
        <v>41</v>
      </c>
      <c r="O1436" s="92"/>
      <c r="P1436" s="228">
        <f>O1436*H1436</f>
        <v>0</v>
      </c>
      <c r="Q1436" s="228">
        <v>0</v>
      </c>
      <c r="R1436" s="228">
        <f>Q1436*H1436</f>
        <v>0</v>
      </c>
      <c r="S1436" s="228">
        <v>0</v>
      </c>
      <c r="T1436" s="229">
        <f>S1436*H1436</f>
        <v>0</v>
      </c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R1436" s="230" t="s">
        <v>262</v>
      </c>
      <c r="AT1436" s="230" t="s">
        <v>177</v>
      </c>
      <c r="AU1436" s="230" t="s">
        <v>86</v>
      </c>
      <c r="AY1436" s="18" t="s">
        <v>175</v>
      </c>
      <c r="BE1436" s="231">
        <f>IF(N1436="základní",J1436,0)</f>
        <v>0</v>
      </c>
      <c r="BF1436" s="231">
        <f>IF(N1436="snížená",J1436,0)</f>
        <v>0</v>
      </c>
      <c r="BG1436" s="231">
        <f>IF(N1436="zákl. přenesená",J1436,0)</f>
        <v>0</v>
      </c>
      <c r="BH1436" s="231">
        <f>IF(N1436="sníž. přenesená",J1436,0)</f>
        <v>0</v>
      </c>
      <c r="BI1436" s="231">
        <f>IF(N1436="nulová",J1436,0)</f>
        <v>0</v>
      </c>
      <c r="BJ1436" s="18" t="s">
        <v>84</v>
      </c>
      <c r="BK1436" s="231">
        <f>ROUND(I1436*H1436,2)</f>
        <v>0</v>
      </c>
      <c r="BL1436" s="18" t="s">
        <v>262</v>
      </c>
      <c r="BM1436" s="230" t="s">
        <v>1974</v>
      </c>
    </row>
    <row r="1437" s="2" customFormat="1" ht="37.8" customHeight="1">
      <c r="A1437" s="39"/>
      <c r="B1437" s="40"/>
      <c r="C1437" s="219" t="s">
        <v>1975</v>
      </c>
      <c r="D1437" s="219" t="s">
        <v>177</v>
      </c>
      <c r="E1437" s="220" t="s">
        <v>1976</v>
      </c>
      <c r="F1437" s="221" t="s">
        <v>1977</v>
      </c>
      <c r="G1437" s="222" t="s">
        <v>342</v>
      </c>
      <c r="H1437" s="223">
        <v>1</v>
      </c>
      <c r="I1437" s="224"/>
      <c r="J1437" s="225">
        <f>ROUND(I1437*H1437,2)</f>
        <v>0</v>
      </c>
      <c r="K1437" s="221" t="s">
        <v>1</v>
      </c>
      <c r="L1437" s="45"/>
      <c r="M1437" s="226" t="s">
        <v>1</v>
      </c>
      <c r="N1437" s="227" t="s">
        <v>41</v>
      </c>
      <c r="O1437" s="92"/>
      <c r="P1437" s="228">
        <f>O1437*H1437</f>
        <v>0</v>
      </c>
      <c r="Q1437" s="228">
        <v>0</v>
      </c>
      <c r="R1437" s="228">
        <f>Q1437*H1437</f>
        <v>0</v>
      </c>
      <c r="S1437" s="228">
        <v>0</v>
      </c>
      <c r="T1437" s="229">
        <f>S1437*H1437</f>
        <v>0</v>
      </c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R1437" s="230" t="s">
        <v>262</v>
      </c>
      <c r="AT1437" s="230" t="s">
        <v>177</v>
      </c>
      <c r="AU1437" s="230" t="s">
        <v>86</v>
      </c>
      <c r="AY1437" s="18" t="s">
        <v>175</v>
      </c>
      <c r="BE1437" s="231">
        <f>IF(N1437="základní",J1437,0)</f>
        <v>0</v>
      </c>
      <c r="BF1437" s="231">
        <f>IF(N1437="snížená",J1437,0)</f>
        <v>0</v>
      </c>
      <c r="BG1437" s="231">
        <f>IF(N1437="zákl. přenesená",J1437,0)</f>
        <v>0</v>
      </c>
      <c r="BH1437" s="231">
        <f>IF(N1437="sníž. přenesená",J1437,0)</f>
        <v>0</v>
      </c>
      <c r="BI1437" s="231">
        <f>IF(N1437="nulová",J1437,0)</f>
        <v>0</v>
      </c>
      <c r="BJ1437" s="18" t="s">
        <v>84</v>
      </c>
      <c r="BK1437" s="231">
        <f>ROUND(I1437*H1437,2)</f>
        <v>0</v>
      </c>
      <c r="BL1437" s="18" t="s">
        <v>262</v>
      </c>
      <c r="BM1437" s="230" t="s">
        <v>1978</v>
      </c>
    </row>
    <row r="1438" s="2" customFormat="1" ht="37.8" customHeight="1">
      <c r="A1438" s="39"/>
      <c r="B1438" s="40"/>
      <c r="C1438" s="219" t="s">
        <v>1979</v>
      </c>
      <c r="D1438" s="219" t="s">
        <v>177</v>
      </c>
      <c r="E1438" s="220" t="s">
        <v>1980</v>
      </c>
      <c r="F1438" s="221" t="s">
        <v>1981</v>
      </c>
      <c r="G1438" s="222" t="s">
        <v>342</v>
      </c>
      <c r="H1438" s="223">
        <v>1</v>
      </c>
      <c r="I1438" s="224"/>
      <c r="J1438" s="225">
        <f>ROUND(I1438*H1438,2)</f>
        <v>0</v>
      </c>
      <c r="K1438" s="221" t="s">
        <v>1</v>
      </c>
      <c r="L1438" s="45"/>
      <c r="M1438" s="226" t="s">
        <v>1</v>
      </c>
      <c r="N1438" s="227" t="s">
        <v>41</v>
      </c>
      <c r="O1438" s="92"/>
      <c r="P1438" s="228">
        <f>O1438*H1438</f>
        <v>0</v>
      </c>
      <c r="Q1438" s="228">
        <v>0</v>
      </c>
      <c r="R1438" s="228">
        <f>Q1438*H1438</f>
        <v>0</v>
      </c>
      <c r="S1438" s="228">
        <v>0</v>
      </c>
      <c r="T1438" s="229">
        <f>S1438*H1438</f>
        <v>0</v>
      </c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R1438" s="230" t="s">
        <v>262</v>
      </c>
      <c r="AT1438" s="230" t="s">
        <v>177</v>
      </c>
      <c r="AU1438" s="230" t="s">
        <v>86</v>
      </c>
      <c r="AY1438" s="18" t="s">
        <v>175</v>
      </c>
      <c r="BE1438" s="231">
        <f>IF(N1438="základní",J1438,0)</f>
        <v>0</v>
      </c>
      <c r="BF1438" s="231">
        <f>IF(N1438="snížená",J1438,0)</f>
        <v>0</v>
      </c>
      <c r="BG1438" s="231">
        <f>IF(N1438="zákl. přenesená",J1438,0)</f>
        <v>0</v>
      </c>
      <c r="BH1438" s="231">
        <f>IF(N1438="sníž. přenesená",J1438,0)</f>
        <v>0</v>
      </c>
      <c r="BI1438" s="231">
        <f>IF(N1438="nulová",J1438,0)</f>
        <v>0</v>
      </c>
      <c r="BJ1438" s="18" t="s">
        <v>84</v>
      </c>
      <c r="BK1438" s="231">
        <f>ROUND(I1438*H1438,2)</f>
        <v>0</v>
      </c>
      <c r="BL1438" s="18" t="s">
        <v>262</v>
      </c>
      <c r="BM1438" s="230" t="s">
        <v>1982</v>
      </c>
    </row>
    <row r="1439" s="2" customFormat="1" ht="37.8" customHeight="1">
      <c r="A1439" s="39"/>
      <c r="B1439" s="40"/>
      <c r="C1439" s="219" t="s">
        <v>1983</v>
      </c>
      <c r="D1439" s="219" t="s">
        <v>177</v>
      </c>
      <c r="E1439" s="220" t="s">
        <v>1984</v>
      </c>
      <c r="F1439" s="221" t="s">
        <v>1985</v>
      </c>
      <c r="G1439" s="222" t="s">
        <v>342</v>
      </c>
      <c r="H1439" s="223">
        <v>1</v>
      </c>
      <c r="I1439" s="224"/>
      <c r="J1439" s="225">
        <f>ROUND(I1439*H1439,2)</f>
        <v>0</v>
      </c>
      <c r="K1439" s="221" t="s">
        <v>1</v>
      </c>
      <c r="L1439" s="45"/>
      <c r="M1439" s="226" t="s">
        <v>1</v>
      </c>
      <c r="N1439" s="227" t="s">
        <v>41</v>
      </c>
      <c r="O1439" s="92"/>
      <c r="P1439" s="228">
        <f>O1439*H1439</f>
        <v>0</v>
      </c>
      <c r="Q1439" s="228">
        <v>0</v>
      </c>
      <c r="R1439" s="228">
        <f>Q1439*H1439</f>
        <v>0</v>
      </c>
      <c r="S1439" s="228">
        <v>0</v>
      </c>
      <c r="T1439" s="229">
        <f>S1439*H1439</f>
        <v>0</v>
      </c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R1439" s="230" t="s">
        <v>262</v>
      </c>
      <c r="AT1439" s="230" t="s">
        <v>177</v>
      </c>
      <c r="AU1439" s="230" t="s">
        <v>86</v>
      </c>
      <c r="AY1439" s="18" t="s">
        <v>175</v>
      </c>
      <c r="BE1439" s="231">
        <f>IF(N1439="základní",J1439,0)</f>
        <v>0</v>
      </c>
      <c r="BF1439" s="231">
        <f>IF(N1439="snížená",J1439,0)</f>
        <v>0</v>
      </c>
      <c r="BG1439" s="231">
        <f>IF(N1439="zákl. přenesená",J1439,0)</f>
        <v>0</v>
      </c>
      <c r="BH1439" s="231">
        <f>IF(N1439="sníž. přenesená",J1439,0)</f>
        <v>0</v>
      </c>
      <c r="BI1439" s="231">
        <f>IF(N1439="nulová",J1439,0)</f>
        <v>0</v>
      </c>
      <c r="BJ1439" s="18" t="s">
        <v>84</v>
      </c>
      <c r="BK1439" s="231">
        <f>ROUND(I1439*H1439,2)</f>
        <v>0</v>
      </c>
      <c r="BL1439" s="18" t="s">
        <v>262</v>
      </c>
      <c r="BM1439" s="230" t="s">
        <v>1986</v>
      </c>
    </row>
    <row r="1440" s="2" customFormat="1" ht="37.8" customHeight="1">
      <c r="A1440" s="39"/>
      <c r="B1440" s="40"/>
      <c r="C1440" s="219" t="s">
        <v>1987</v>
      </c>
      <c r="D1440" s="219" t="s">
        <v>177</v>
      </c>
      <c r="E1440" s="220" t="s">
        <v>1988</v>
      </c>
      <c r="F1440" s="221" t="s">
        <v>1989</v>
      </c>
      <c r="G1440" s="222" t="s">
        <v>342</v>
      </c>
      <c r="H1440" s="223">
        <v>1</v>
      </c>
      <c r="I1440" s="224"/>
      <c r="J1440" s="225">
        <f>ROUND(I1440*H1440,2)</f>
        <v>0</v>
      </c>
      <c r="K1440" s="221" t="s">
        <v>1</v>
      </c>
      <c r="L1440" s="45"/>
      <c r="M1440" s="226" t="s">
        <v>1</v>
      </c>
      <c r="N1440" s="227" t="s">
        <v>41</v>
      </c>
      <c r="O1440" s="92"/>
      <c r="P1440" s="228">
        <f>O1440*H1440</f>
        <v>0</v>
      </c>
      <c r="Q1440" s="228">
        <v>0</v>
      </c>
      <c r="R1440" s="228">
        <f>Q1440*H1440</f>
        <v>0</v>
      </c>
      <c r="S1440" s="228">
        <v>0</v>
      </c>
      <c r="T1440" s="229">
        <f>S1440*H1440</f>
        <v>0</v>
      </c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R1440" s="230" t="s">
        <v>262</v>
      </c>
      <c r="AT1440" s="230" t="s">
        <v>177</v>
      </c>
      <c r="AU1440" s="230" t="s">
        <v>86</v>
      </c>
      <c r="AY1440" s="18" t="s">
        <v>175</v>
      </c>
      <c r="BE1440" s="231">
        <f>IF(N1440="základní",J1440,0)</f>
        <v>0</v>
      </c>
      <c r="BF1440" s="231">
        <f>IF(N1440="snížená",J1440,0)</f>
        <v>0</v>
      </c>
      <c r="BG1440" s="231">
        <f>IF(N1440="zákl. přenesená",J1440,0)</f>
        <v>0</v>
      </c>
      <c r="BH1440" s="231">
        <f>IF(N1440="sníž. přenesená",J1440,0)</f>
        <v>0</v>
      </c>
      <c r="BI1440" s="231">
        <f>IF(N1440="nulová",J1440,0)</f>
        <v>0</v>
      </c>
      <c r="BJ1440" s="18" t="s">
        <v>84</v>
      </c>
      <c r="BK1440" s="231">
        <f>ROUND(I1440*H1440,2)</f>
        <v>0</v>
      </c>
      <c r="BL1440" s="18" t="s">
        <v>262</v>
      </c>
      <c r="BM1440" s="230" t="s">
        <v>1990</v>
      </c>
    </row>
    <row r="1441" s="2" customFormat="1" ht="37.8" customHeight="1">
      <c r="A1441" s="39"/>
      <c r="B1441" s="40"/>
      <c r="C1441" s="219" t="s">
        <v>1991</v>
      </c>
      <c r="D1441" s="219" t="s">
        <v>177</v>
      </c>
      <c r="E1441" s="220" t="s">
        <v>1992</v>
      </c>
      <c r="F1441" s="221" t="s">
        <v>1993</v>
      </c>
      <c r="G1441" s="222" t="s">
        <v>342</v>
      </c>
      <c r="H1441" s="223">
        <v>1</v>
      </c>
      <c r="I1441" s="224"/>
      <c r="J1441" s="225">
        <f>ROUND(I1441*H1441,2)</f>
        <v>0</v>
      </c>
      <c r="K1441" s="221" t="s">
        <v>1</v>
      </c>
      <c r="L1441" s="45"/>
      <c r="M1441" s="226" t="s">
        <v>1</v>
      </c>
      <c r="N1441" s="227" t="s">
        <v>41</v>
      </c>
      <c r="O1441" s="92"/>
      <c r="P1441" s="228">
        <f>O1441*H1441</f>
        <v>0</v>
      </c>
      <c r="Q1441" s="228">
        <v>0</v>
      </c>
      <c r="R1441" s="228">
        <f>Q1441*H1441</f>
        <v>0</v>
      </c>
      <c r="S1441" s="228">
        <v>0</v>
      </c>
      <c r="T1441" s="229">
        <f>S1441*H1441</f>
        <v>0</v>
      </c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R1441" s="230" t="s">
        <v>262</v>
      </c>
      <c r="AT1441" s="230" t="s">
        <v>177</v>
      </c>
      <c r="AU1441" s="230" t="s">
        <v>86</v>
      </c>
      <c r="AY1441" s="18" t="s">
        <v>175</v>
      </c>
      <c r="BE1441" s="231">
        <f>IF(N1441="základní",J1441,0)</f>
        <v>0</v>
      </c>
      <c r="BF1441" s="231">
        <f>IF(N1441="snížená",J1441,0)</f>
        <v>0</v>
      </c>
      <c r="BG1441" s="231">
        <f>IF(N1441="zákl. přenesená",J1441,0)</f>
        <v>0</v>
      </c>
      <c r="BH1441" s="231">
        <f>IF(N1441="sníž. přenesená",J1441,0)</f>
        <v>0</v>
      </c>
      <c r="BI1441" s="231">
        <f>IF(N1441="nulová",J1441,0)</f>
        <v>0</v>
      </c>
      <c r="BJ1441" s="18" t="s">
        <v>84</v>
      </c>
      <c r="BK1441" s="231">
        <f>ROUND(I1441*H1441,2)</f>
        <v>0</v>
      </c>
      <c r="BL1441" s="18" t="s">
        <v>262</v>
      </c>
      <c r="BM1441" s="230" t="s">
        <v>1994</v>
      </c>
    </row>
    <row r="1442" s="2" customFormat="1" ht="37.8" customHeight="1">
      <c r="A1442" s="39"/>
      <c r="B1442" s="40"/>
      <c r="C1442" s="219" t="s">
        <v>1995</v>
      </c>
      <c r="D1442" s="219" t="s">
        <v>177</v>
      </c>
      <c r="E1442" s="220" t="s">
        <v>1996</v>
      </c>
      <c r="F1442" s="221" t="s">
        <v>1997</v>
      </c>
      <c r="G1442" s="222" t="s">
        <v>342</v>
      </c>
      <c r="H1442" s="223">
        <v>1</v>
      </c>
      <c r="I1442" s="224"/>
      <c r="J1442" s="225">
        <f>ROUND(I1442*H1442,2)</f>
        <v>0</v>
      </c>
      <c r="K1442" s="221" t="s">
        <v>1</v>
      </c>
      <c r="L1442" s="45"/>
      <c r="M1442" s="226" t="s">
        <v>1</v>
      </c>
      <c r="N1442" s="227" t="s">
        <v>41</v>
      </c>
      <c r="O1442" s="92"/>
      <c r="P1442" s="228">
        <f>O1442*H1442</f>
        <v>0</v>
      </c>
      <c r="Q1442" s="228">
        <v>0</v>
      </c>
      <c r="R1442" s="228">
        <f>Q1442*H1442</f>
        <v>0</v>
      </c>
      <c r="S1442" s="228">
        <v>0</v>
      </c>
      <c r="T1442" s="229">
        <f>S1442*H1442</f>
        <v>0</v>
      </c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R1442" s="230" t="s">
        <v>262</v>
      </c>
      <c r="AT1442" s="230" t="s">
        <v>177</v>
      </c>
      <c r="AU1442" s="230" t="s">
        <v>86</v>
      </c>
      <c r="AY1442" s="18" t="s">
        <v>175</v>
      </c>
      <c r="BE1442" s="231">
        <f>IF(N1442="základní",J1442,0)</f>
        <v>0</v>
      </c>
      <c r="BF1442" s="231">
        <f>IF(N1442="snížená",J1442,0)</f>
        <v>0</v>
      </c>
      <c r="BG1442" s="231">
        <f>IF(N1442="zákl. přenesená",J1442,0)</f>
        <v>0</v>
      </c>
      <c r="BH1442" s="231">
        <f>IF(N1442="sníž. přenesená",J1442,0)</f>
        <v>0</v>
      </c>
      <c r="BI1442" s="231">
        <f>IF(N1442="nulová",J1442,0)</f>
        <v>0</v>
      </c>
      <c r="BJ1442" s="18" t="s">
        <v>84</v>
      </c>
      <c r="BK1442" s="231">
        <f>ROUND(I1442*H1442,2)</f>
        <v>0</v>
      </c>
      <c r="BL1442" s="18" t="s">
        <v>262</v>
      </c>
      <c r="BM1442" s="230" t="s">
        <v>1998</v>
      </c>
    </row>
    <row r="1443" s="2" customFormat="1" ht="37.8" customHeight="1">
      <c r="A1443" s="39"/>
      <c r="B1443" s="40"/>
      <c r="C1443" s="219" t="s">
        <v>1999</v>
      </c>
      <c r="D1443" s="219" t="s">
        <v>177</v>
      </c>
      <c r="E1443" s="220" t="s">
        <v>2000</v>
      </c>
      <c r="F1443" s="221" t="s">
        <v>2001</v>
      </c>
      <c r="G1443" s="222" t="s">
        <v>342</v>
      </c>
      <c r="H1443" s="223">
        <v>1</v>
      </c>
      <c r="I1443" s="224"/>
      <c r="J1443" s="225">
        <f>ROUND(I1443*H1443,2)</f>
        <v>0</v>
      </c>
      <c r="K1443" s="221" t="s">
        <v>1</v>
      </c>
      <c r="L1443" s="45"/>
      <c r="M1443" s="226" t="s">
        <v>1</v>
      </c>
      <c r="N1443" s="227" t="s">
        <v>41</v>
      </c>
      <c r="O1443" s="92"/>
      <c r="P1443" s="228">
        <f>O1443*H1443</f>
        <v>0</v>
      </c>
      <c r="Q1443" s="228">
        <v>0</v>
      </c>
      <c r="R1443" s="228">
        <f>Q1443*H1443</f>
        <v>0</v>
      </c>
      <c r="S1443" s="228">
        <v>0</v>
      </c>
      <c r="T1443" s="229">
        <f>S1443*H1443</f>
        <v>0</v>
      </c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R1443" s="230" t="s">
        <v>262</v>
      </c>
      <c r="AT1443" s="230" t="s">
        <v>177</v>
      </c>
      <c r="AU1443" s="230" t="s">
        <v>86</v>
      </c>
      <c r="AY1443" s="18" t="s">
        <v>175</v>
      </c>
      <c r="BE1443" s="231">
        <f>IF(N1443="základní",J1443,0)</f>
        <v>0</v>
      </c>
      <c r="BF1443" s="231">
        <f>IF(N1443="snížená",J1443,0)</f>
        <v>0</v>
      </c>
      <c r="BG1443" s="231">
        <f>IF(N1443="zákl. přenesená",J1443,0)</f>
        <v>0</v>
      </c>
      <c r="BH1443" s="231">
        <f>IF(N1443="sníž. přenesená",J1443,0)</f>
        <v>0</v>
      </c>
      <c r="BI1443" s="231">
        <f>IF(N1443="nulová",J1443,0)</f>
        <v>0</v>
      </c>
      <c r="BJ1443" s="18" t="s">
        <v>84</v>
      </c>
      <c r="BK1443" s="231">
        <f>ROUND(I1443*H1443,2)</f>
        <v>0</v>
      </c>
      <c r="BL1443" s="18" t="s">
        <v>262</v>
      </c>
      <c r="BM1443" s="230" t="s">
        <v>2002</v>
      </c>
    </row>
    <row r="1444" s="2" customFormat="1" ht="37.8" customHeight="1">
      <c r="A1444" s="39"/>
      <c r="B1444" s="40"/>
      <c r="C1444" s="219" t="s">
        <v>2003</v>
      </c>
      <c r="D1444" s="219" t="s">
        <v>177</v>
      </c>
      <c r="E1444" s="220" t="s">
        <v>2004</v>
      </c>
      <c r="F1444" s="221" t="s">
        <v>2005</v>
      </c>
      <c r="G1444" s="222" t="s">
        <v>342</v>
      </c>
      <c r="H1444" s="223">
        <v>1</v>
      </c>
      <c r="I1444" s="224"/>
      <c r="J1444" s="225">
        <f>ROUND(I1444*H1444,2)</f>
        <v>0</v>
      </c>
      <c r="K1444" s="221" t="s">
        <v>1</v>
      </c>
      <c r="L1444" s="45"/>
      <c r="M1444" s="226" t="s">
        <v>1</v>
      </c>
      <c r="N1444" s="227" t="s">
        <v>41</v>
      </c>
      <c r="O1444" s="92"/>
      <c r="P1444" s="228">
        <f>O1444*H1444</f>
        <v>0</v>
      </c>
      <c r="Q1444" s="228">
        <v>0</v>
      </c>
      <c r="R1444" s="228">
        <f>Q1444*H1444</f>
        <v>0</v>
      </c>
      <c r="S1444" s="228">
        <v>0</v>
      </c>
      <c r="T1444" s="229">
        <f>S1444*H1444</f>
        <v>0</v>
      </c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R1444" s="230" t="s">
        <v>262</v>
      </c>
      <c r="AT1444" s="230" t="s">
        <v>177</v>
      </c>
      <c r="AU1444" s="230" t="s">
        <v>86</v>
      </c>
      <c r="AY1444" s="18" t="s">
        <v>175</v>
      </c>
      <c r="BE1444" s="231">
        <f>IF(N1444="základní",J1444,0)</f>
        <v>0</v>
      </c>
      <c r="BF1444" s="231">
        <f>IF(N1444="snížená",J1444,0)</f>
        <v>0</v>
      </c>
      <c r="BG1444" s="231">
        <f>IF(N1444="zákl. přenesená",J1444,0)</f>
        <v>0</v>
      </c>
      <c r="BH1444" s="231">
        <f>IF(N1444="sníž. přenesená",J1444,0)</f>
        <v>0</v>
      </c>
      <c r="BI1444" s="231">
        <f>IF(N1444="nulová",J1444,0)</f>
        <v>0</v>
      </c>
      <c r="BJ1444" s="18" t="s">
        <v>84</v>
      </c>
      <c r="BK1444" s="231">
        <f>ROUND(I1444*H1444,2)</f>
        <v>0</v>
      </c>
      <c r="BL1444" s="18" t="s">
        <v>262</v>
      </c>
      <c r="BM1444" s="230" t="s">
        <v>2006</v>
      </c>
    </row>
    <row r="1445" s="2" customFormat="1" ht="37.8" customHeight="1">
      <c r="A1445" s="39"/>
      <c r="B1445" s="40"/>
      <c r="C1445" s="219" t="s">
        <v>2007</v>
      </c>
      <c r="D1445" s="219" t="s">
        <v>177</v>
      </c>
      <c r="E1445" s="220" t="s">
        <v>2008</v>
      </c>
      <c r="F1445" s="221" t="s">
        <v>2009</v>
      </c>
      <c r="G1445" s="222" t="s">
        <v>342</v>
      </c>
      <c r="H1445" s="223">
        <v>1</v>
      </c>
      <c r="I1445" s="224"/>
      <c r="J1445" s="225">
        <f>ROUND(I1445*H1445,2)</f>
        <v>0</v>
      </c>
      <c r="K1445" s="221" t="s">
        <v>1</v>
      </c>
      <c r="L1445" s="45"/>
      <c r="M1445" s="226" t="s">
        <v>1</v>
      </c>
      <c r="N1445" s="227" t="s">
        <v>41</v>
      </c>
      <c r="O1445" s="92"/>
      <c r="P1445" s="228">
        <f>O1445*H1445</f>
        <v>0</v>
      </c>
      <c r="Q1445" s="228">
        <v>0</v>
      </c>
      <c r="R1445" s="228">
        <f>Q1445*H1445</f>
        <v>0</v>
      </c>
      <c r="S1445" s="228">
        <v>0</v>
      </c>
      <c r="T1445" s="229">
        <f>S1445*H1445</f>
        <v>0</v>
      </c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R1445" s="230" t="s">
        <v>262</v>
      </c>
      <c r="AT1445" s="230" t="s">
        <v>177</v>
      </c>
      <c r="AU1445" s="230" t="s">
        <v>86</v>
      </c>
      <c r="AY1445" s="18" t="s">
        <v>175</v>
      </c>
      <c r="BE1445" s="231">
        <f>IF(N1445="základní",J1445,0)</f>
        <v>0</v>
      </c>
      <c r="BF1445" s="231">
        <f>IF(N1445="snížená",J1445,0)</f>
        <v>0</v>
      </c>
      <c r="BG1445" s="231">
        <f>IF(N1445="zákl. přenesená",J1445,0)</f>
        <v>0</v>
      </c>
      <c r="BH1445" s="231">
        <f>IF(N1445="sníž. přenesená",J1445,0)</f>
        <v>0</v>
      </c>
      <c r="BI1445" s="231">
        <f>IF(N1445="nulová",J1445,0)</f>
        <v>0</v>
      </c>
      <c r="BJ1445" s="18" t="s">
        <v>84</v>
      </c>
      <c r="BK1445" s="231">
        <f>ROUND(I1445*H1445,2)</f>
        <v>0</v>
      </c>
      <c r="BL1445" s="18" t="s">
        <v>262</v>
      </c>
      <c r="BM1445" s="230" t="s">
        <v>2010</v>
      </c>
    </row>
    <row r="1446" s="2" customFormat="1" ht="37.8" customHeight="1">
      <c r="A1446" s="39"/>
      <c r="B1446" s="40"/>
      <c r="C1446" s="219" t="s">
        <v>2011</v>
      </c>
      <c r="D1446" s="219" t="s">
        <v>177</v>
      </c>
      <c r="E1446" s="220" t="s">
        <v>2012</v>
      </c>
      <c r="F1446" s="221" t="s">
        <v>2013</v>
      </c>
      <c r="G1446" s="222" t="s">
        <v>342</v>
      </c>
      <c r="H1446" s="223">
        <v>1</v>
      </c>
      <c r="I1446" s="224"/>
      <c r="J1446" s="225">
        <f>ROUND(I1446*H1446,2)</f>
        <v>0</v>
      </c>
      <c r="K1446" s="221" t="s">
        <v>1</v>
      </c>
      <c r="L1446" s="45"/>
      <c r="M1446" s="226" t="s">
        <v>1</v>
      </c>
      <c r="N1446" s="227" t="s">
        <v>41</v>
      </c>
      <c r="O1446" s="92"/>
      <c r="P1446" s="228">
        <f>O1446*H1446</f>
        <v>0</v>
      </c>
      <c r="Q1446" s="228">
        <v>0</v>
      </c>
      <c r="R1446" s="228">
        <f>Q1446*H1446</f>
        <v>0</v>
      </c>
      <c r="S1446" s="228">
        <v>0</v>
      </c>
      <c r="T1446" s="229">
        <f>S1446*H1446</f>
        <v>0</v>
      </c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R1446" s="230" t="s">
        <v>262</v>
      </c>
      <c r="AT1446" s="230" t="s">
        <v>177</v>
      </c>
      <c r="AU1446" s="230" t="s">
        <v>86</v>
      </c>
      <c r="AY1446" s="18" t="s">
        <v>175</v>
      </c>
      <c r="BE1446" s="231">
        <f>IF(N1446="základní",J1446,0)</f>
        <v>0</v>
      </c>
      <c r="BF1446" s="231">
        <f>IF(N1446="snížená",J1446,0)</f>
        <v>0</v>
      </c>
      <c r="BG1446" s="231">
        <f>IF(N1446="zákl. přenesená",J1446,0)</f>
        <v>0</v>
      </c>
      <c r="BH1446" s="231">
        <f>IF(N1446="sníž. přenesená",J1446,0)</f>
        <v>0</v>
      </c>
      <c r="BI1446" s="231">
        <f>IF(N1446="nulová",J1446,0)</f>
        <v>0</v>
      </c>
      <c r="BJ1446" s="18" t="s">
        <v>84</v>
      </c>
      <c r="BK1446" s="231">
        <f>ROUND(I1446*H1446,2)</f>
        <v>0</v>
      </c>
      <c r="BL1446" s="18" t="s">
        <v>262</v>
      </c>
      <c r="BM1446" s="230" t="s">
        <v>2014</v>
      </c>
    </row>
    <row r="1447" s="2" customFormat="1" ht="37.8" customHeight="1">
      <c r="A1447" s="39"/>
      <c r="B1447" s="40"/>
      <c r="C1447" s="219" t="s">
        <v>2015</v>
      </c>
      <c r="D1447" s="219" t="s">
        <v>177</v>
      </c>
      <c r="E1447" s="220" t="s">
        <v>2016</v>
      </c>
      <c r="F1447" s="221" t="s">
        <v>2017</v>
      </c>
      <c r="G1447" s="222" t="s">
        <v>342</v>
      </c>
      <c r="H1447" s="223">
        <v>1</v>
      </c>
      <c r="I1447" s="224"/>
      <c r="J1447" s="225">
        <f>ROUND(I1447*H1447,2)</f>
        <v>0</v>
      </c>
      <c r="K1447" s="221" t="s">
        <v>1</v>
      </c>
      <c r="L1447" s="45"/>
      <c r="M1447" s="226" t="s">
        <v>1</v>
      </c>
      <c r="N1447" s="227" t="s">
        <v>41</v>
      </c>
      <c r="O1447" s="92"/>
      <c r="P1447" s="228">
        <f>O1447*H1447</f>
        <v>0</v>
      </c>
      <c r="Q1447" s="228">
        <v>0</v>
      </c>
      <c r="R1447" s="228">
        <f>Q1447*H1447</f>
        <v>0</v>
      </c>
      <c r="S1447" s="228">
        <v>0</v>
      </c>
      <c r="T1447" s="229">
        <f>S1447*H1447</f>
        <v>0</v>
      </c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R1447" s="230" t="s">
        <v>262</v>
      </c>
      <c r="AT1447" s="230" t="s">
        <v>177</v>
      </c>
      <c r="AU1447" s="230" t="s">
        <v>86</v>
      </c>
      <c r="AY1447" s="18" t="s">
        <v>175</v>
      </c>
      <c r="BE1447" s="231">
        <f>IF(N1447="základní",J1447,0)</f>
        <v>0</v>
      </c>
      <c r="BF1447" s="231">
        <f>IF(N1447="snížená",J1447,0)</f>
        <v>0</v>
      </c>
      <c r="BG1447" s="231">
        <f>IF(N1447="zákl. přenesená",J1447,0)</f>
        <v>0</v>
      </c>
      <c r="BH1447" s="231">
        <f>IF(N1447="sníž. přenesená",J1447,0)</f>
        <v>0</v>
      </c>
      <c r="BI1447" s="231">
        <f>IF(N1447="nulová",J1447,0)</f>
        <v>0</v>
      </c>
      <c r="BJ1447" s="18" t="s">
        <v>84</v>
      </c>
      <c r="BK1447" s="231">
        <f>ROUND(I1447*H1447,2)</f>
        <v>0</v>
      </c>
      <c r="BL1447" s="18" t="s">
        <v>262</v>
      </c>
      <c r="BM1447" s="230" t="s">
        <v>2018</v>
      </c>
    </row>
    <row r="1448" s="2" customFormat="1" ht="37.8" customHeight="1">
      <c r="A1448" s="39"/>
      <c r="B1448" s="40"/>
      <c r="C1448" s="219" t="s">
        <v>2019</v>
      </c>
      <c r="D1448" s="219" t="s">
        <v>177</v>
      </c>
      <c r="E1448" s="220" t="s">
        <v>2020</v>
      </c>
      <c r="F1448" s="221" t="s">
        <v>2021</v>
      </c>
      <c r="G1448" s="222" t="s">
        <v>342</v>
      </c>
      <c r="H1448" s="223">
        <v>1</v>
      </c>
      <c r="I1448" s="224"/>
      <c r="J1448" s="225">
        <f>ROUND(I1448*H1448,2)</f>
        <v>0</v>
      </c>
      <c r="K1448" s="221" t="s">
        <v>1</v>
      </c>
      <c r="L1448" s="45"/>
      <c r="M1448" s="226" t="s">
        <v>1</v>
      </c>
      <c r="N1448" s="227" t="s">
        <v>41</v>
      </c>
      <c r="O1448" s="92"/>
      <c r="P1448" s="228">
        <f>O1448*H1448</f>
        <v>0</v>
      </c>
      <c r="Q1448" s="228">
        <v>0</v>
      </c>
      <c r="R1448" s="228">
        <f>Q1448*H1448</f>
        <v>0</v>
      </c>
      <c r="S1448" s="228">
        <v>0</v>
      </c>
      <c r="T1448" s="229">
        <f>S1448*H1448</f>
        <v>0</v>
      </c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R1448" s="230" t="s">
        <v>262</v>
      </c>
      <c r="AT1448" s="230" t="s">
        <v>177</v>
      </c>
      <c r="AU1448" s="230" t="s">
        <v>86</v>
      </c>
      <c r="AY1448" s="18" t="s">
        <v>175</v>
      </c>
      <c r="BE1448" s="231">
        <f>IF(N1448="základní",J1448,0)</f>
        <v>0</v>
      </c>
      <c r="BF1448" s="231">
        <f>IF(N1448="snížená",J1448,0)</f>
        <v>0</v>
      </c>
      <c r="BG1448" s="231">
        <f>IF(N1448="zákl. přenesená",J1448,0)</f>
        <v>0</v>
      </c>
      <c r="BH1448" s="231">
        <f>IF(N1448="sníž. přenesená",J1448,0)</f>
        <v>0</v>
      </c>
      <c r="BI1448" s="231">
        <f>IF(N1448="nulová",J1448,0)</f>
        <v>0</v>
      </c>
      <c r="BJ1448" s="18" t="s">
        <v>84</v>
      </c>
      <c r="BK1448" s="231">
        <f>ROUND(I1448*H1448,2)</f>
        <v>0</v>
      </c>
      <c r="BL1448" s="18" t="s">
        <v>262</v>
      </c>
      <c r="BM1448" s="230" t="s">
        <v>2022</v>
      </c>
    </row>
    <row r="1449" s="2" customFormat="1" ht="37.8" customHeight="1">
      <c r="A1449" s="39"/>
      <c r="B1449" s="40"/>
      <c r="C1449" s="219" t="s">
        <v>2023</v>
      </c>
      <c r="D1449" s="219" t="s">
        <v>177</v>
      </c>
      <c r="E1449" s="220" t="s">
        <v>2024</v>
      </c>
      <c r="F1449" s="221" t="s">
        <v>2025</v>
      </c>
      <c r="G1449" s="222" t="s">
        <v>342</v>
      </c>
      <c r="H1449" s="223">
        <v>1</v>
      </c>
      <c r="I1449" s="224"/>
      <c r="J1449" s="225">
        <f>ROUND(I1449*H1449,2)</f>
        <v>0</v>
      </c>
      <c r="K1449" s="221" t="s">
        <v>1</v>
      </c>
      <c r="L1449" s="45"/>
      <c r="M1449" s="226" t="s">
        <v>1</v>
      </c>
      <c r="N1449" s="227" t="s">
        <v>41</v>
      </c>
      <c r="O1449" s="92"/>
      <c r="P1449" s="228">
        <f>O1449*H1449</f>
        <v>0</v>
      </c>
      <c r="Q1449" s="228">
        <v>0</v>
      </c>
      <c r="R1449" s="228">
        <f>Q1449*H1449</f>
        <v>0</v>
      </c>
      <c r="S1449" s="228">
        <v>0</v>
      </c>
      <c r="T1449" s="229">
        <f>S1449*H1449</f>
        <v>0</v>
      </c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R1449" s="230" t="s">
        <v>262</v>
      </c>
      <c r="AT1449" s="230" t="s">
        <v>177</v>
      </c>
      <c r="AU1449" s="230" t="s">
        <v>86</v>
      </c>
      <c r="AY1449" s="18" t="s">
        <v>175</v>
      </c>
      <c r="BE1449" s="231">
        <f>IF(N1449="základní",J1449,0)</f>
        <v>0</v>
      </c>
      <c r="BF1449" s="231">
        <f>IF(N1449="snížená",J1449,0)</f>
        <v>0</v>
      </c>
      <c r="BG1449" s="231">
        <f>IF(N1449="zákl. přenesená",J1449,0)</f>
        <v>0</v>
      </c>
      <c r="BH1449" s="231">
        <f>IF(N1449="sníž. přenesená",J1449,0)</f>
        <v>0</v>
      </c>
      <c r="BI1449" s="231">
        <f>IF(N1449="nulová",J1449,0)</f>
        <v>0</v>
      </c>
      <c r="BJ1449" s="18" t="s">
        <v>84</v>
      </c>
      <c r="BK1449" s="231">
        <f>ROUND(I1449*H1449,2)</f>
        <v>0</v>
      </c>
      <c r="BL1449" s="18" t="s">
        <v>262</v>
      </c>
      <c r="BM1449" s="230" t="s">
        <v>2026</v>
      </c>
    </row>
    <row r="1450" s="2" customFormat="1" ht="24.15" customHeight="1">
      <c r="A1450" s="39"/>
      <c r="B1450" s="40"/>
      <c r="C1450" s="219" t="s">
        <v>2027</v>
      </c>
      <c r="D1450" s="219" t="s">
        <v>177</v>
      </c>
      <c r="E1450" s="220" t="s">
        <v>2028</v>
      </c>
      <c r="F1450" s="221" t="s">
        <v>2029</v>
      </c>
      <c r="G1450" s="222" t="s">
        <v>342</v>
      </c>
      <c r="H1450" s="223">
        <v>1</v>
      </c>
      <c r="I1450" s="224"/>
      <c r="J1450" s="225">
        <f>ROUND(I1450*H1450,2)</f>
        <v>0</v>
      </c>
      <c r="K1450" s="221" t="s">
        <v>1</v>
      </c>
      <c r="L1450" s="45"/>
      <c r="M1450" s="226" t="s">
        <v>1</v>
      </c>
      <c r="N1450" s="227" t="s">
        <v>41</v>
      </c>
      <c r="O1450" s="92"/>
      <c r="P1450" s="228">
        <f>O1450*H1450</f>
        <v>0</v>
      </c>
      <c r="Q1450" s="228">
        <v>0</v>
      </c>
      <c r="R1450" s="228">
        <f>Q1450*H1450</f>
        <v>0</v>
      </c>
      <c r="S1450" s="228">
        <v>0</v>
      </c>
      <c r="T1450" s="229">
        <f>S1450*H1450</f>
        <v>0</v>
      </c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R1450" s="230" t="s">
        <v>262</v>
      </c>
      <c r="AT1450" s="230" t="s">
        <v>177</v>
      </c>
      <c r="AU1450" s="230" t="s">
        <v>86</v>
      </c>
      <c r="AY1450" s="18" t="s">
        <v>175</v>
      </c>
      <c r="BE1450" s="231">
        <f>IF(N1450="základní",J1450,0)</f>
        <v>0</v>
      </c>
      <c r="BF1450" s="231">
        <f>IF(N1450="snížená",J1450,0)</f>
        <v>0</v>
      </c>
      <c r="BG1450" s="231">
        <f>IF(N1450="zákl. přenesená",J1450,0)</f>
        <v>0</v>
      </c>
      <c r="BH1450" s="231">
        <f>IF(N1450="sníž. přenesená",J1450,0)</f>
        <v>0</v>
      </c>
      <c r="BI1450" s="231">
        <f>IF(N1450="nulová",J1450,0)</f>
        <v>0</v>
      </c>
      <c r="BJ1450" s="18" t="s">
        <v>84</v>
      </c>
      <c r="BK1450" s="231">
        <f>ROUND(I1450*H1450,2)</f>
        <v>0</v>
      </c>
      <c r="BL1450" s="18" t="s">
        <v>262</v>
      </c>
      <c r="BM1450" s="230" t="s">
        <v>2030</v>
      </c>
    </row>
    <row r="1451" s="2" customFormat="1" ht="37.8" customHeight="1">
      <c r="A1451" s="39"/>
      <c r="B1451" s="40"/>
      <c r="C1451" s="219" t="s">
        <v>2031</v>
      </c>
      <c r="D1451" s="219" t="s">
        <v>177</v>
      </c>
      <c r="E1451" s="220" t="s">
        <v>2032</v>
      </c>
      <c r="F1451" s="221" t="s">
        <v>2033</v>
      </c>
      <c r="G1451" s="222" t="s">
        <v>342</v>
      </c>
      <c r="H1451" s="223">
        <v>1</v>
      </c>
      <c r="I1451" s="224"/>
      <c r="J1451" s="225">
        <f>ROUND(I1451*H1451,2)</f>
        <v>0</v>
      </c>
      <c r="K1451" s="221" t="s">
        <v>1</v>
      </c>
      <c r="L1451" s="45"/>
      <c r="M1451" s="226" t="s">
        <v>1</v>
      </c>
      <c r="N1451" s="227" t="s">
        <v>41</v>
      </c>
      <c r="O1451" s="92"/>
      <c r="P1451" s="228">
        <f>O1451*H1451</f>
        <v>0</v>
      </c>
      <c r="Q1451" s="228">
        <v>0</v>
      </c>
      <c r="R1451" s="228">
        <f>Q1451*H1451</f>
        <v>0</v>
      </c>
      <c r="S1451" s="228">
        <v>0</v>
      </c>
      <c r="T1451" s="229">
        <f>S1451*H1451</f>
        <v>0</v>
      </c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R1451" s="230" t="s">
        <v>262</v>
      </c>
      <c r="AT1451" s="230" t="s">
        <v>177</v>
      </c>
      <c r="AU1451" s="230" t="s">
        <v>86</v>
      </c>
      <c r="AY1451" s="18" t="s">
        <v>175</v>
      </c>
      <c r="BE1451" s="231">
        <f>IF(N1451="základní",J1451,0)</f>
        <v>0</v>
      </c>
      <c r="BF1451" s="231">
        <f>IF(N1451="snížená",J1451,0)</f>
        <v>0</v>
      </c>
      <c r="BG1451" s="231">
        <f>IF(N1451="zákl. přenesená",J1451,0)</f>
        <v>0</v>
      </c>
      <c r="BH1451" s="231">
        <f>IF(N1451="sníž. přenesená",J1451,0)</f>
        <v>0</v>
      </c>
      <c r="BI1451" s="231">
        <f>IF(N1451="nulová",J1451,0)</f>
        <v>0</v>
      </c>
      <c r="BJ1451" s="18" t="s">
        <v>84</v>
      </c>
      <c r="BK1451" s="231">
        <f>ROUND(I1451*H1451,2)</f>
        <v>0</v>
      </c>
      <c r="BL1451" s="18" t="s">
        <v>262</v>
      </c>
      <c r="BM1451" s="230" t="s">
        <v>2034</v>
      </c>
    </row>
    <row r="1452" s="2" customFormat="1" ht="37.8" customHeight="1">
      <c r="A1452" s="39"/>
      <c r="B1452" s="40"/>
      <c r="C1452" s="219" t="s">
        <v>2035</v>
      </c>
      <c r="D1452" s="219" t="s">
        <v>177</v>
      </c>
      <c r="E1452" s="220" t="s">
        <v>2036</v>
      </c>
      <c r="F1452" s="221" t="s">
        <v>2037</v>
      </c>
      <c r="G1452" s="222" t="s">
        <v>342</v>
      </c>
      <c r="H1452" s="223">
        <v>1</v>
      </c>
      <c r="I1452" s="224"/>
      <c r="J1452" s="225">
        <f>ROUND(I1452*H1452,2)</f>
        <v>0</v>
      </c>
      <c r="K1452" s="221" t="s">
        <v>1</v>
      </c>
      <c r="L1452" s="45"/>
      <c r="M1452" s="226" t="s">
        <v>1</v>
      </c>
      <c r="N1452" s="227" t="s">
        <v>41</v>
      </c>
      <c r="O1452" s="92"/>
      <c r="P1452" s="228">
        <f>O1452*H1452</f>
        <v>0</v>
      </c>
      <c r="Q1452" s="228">
        <v>0</v>
      </c>
      <c r="R1452" s="228">
        <f>Q1452*H1452</f>
        <v>0</v>
      </c>
      <c r="S1452" s="228">
        <v>0</v>
      </c>
      <c r="T1452" s="229">
        <f>S1452*H1452</f>
        <v>0</v>
      </c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R1452" s="230" t="s">
        <v>262</v>
      </c>
      <c r="AT1452" s="230" t="s">
        <v>177</v>
      </c>
      <c r="AU1452" s="230" t="s">
        <v>86</v>
      </c>
      <c r="AY1452" s="18" t="s">
        <v>175</v>
      </c>
      <c r="BE1452" s="231">
        <f>IF(N1452="základní",J1452,0)</f>
        <v>0</v>
      </c>
      <c r="BF1452" s="231">
        <f>IF(N1452="snížená",J1452,0)</f>
        <v>0</v>
      </c>
      <c r="BG1452" s="231">
        <f>IF(N1452="zákl. přenesená",J1452,0)</f>
        <v>0</v>
      </c>
      <c r="BH1452" s="231">
        <f>IF(N1452="sníž. přenesená",J1452,0)</f>
        <v>0</v>
      </c>
      <c r="BI1452" s="231">
        <f>IF(N1452="nulová",J1452,0)</f>
        <v>0</v>
      </c>
      <c r="BJ1452" s="18" t="s">
        <v>84</v>
      </c>
      <c r="BK1452" s="231">
        <f>ROUND(I1452*H1452,2)</f>
        <v>0</v>
      </c>
      <c r="BL1452" s="18" t="s">
        <v>262</v>
      </c>
      <c r="BM1452" s="230" t="s">
        <v>2038</v>
      </c>
    </row>
    <row r="1453" s="2" customFormat="1" ht="37.8" customHeight="1">
      <c r="A1453" s="39"/>
      <c r="B1453" s="40"/>
      <c r="C1453" s="219" t="s">
        <v>2039</v>
      </c>
      <c r="D1453" s="219" t="s">
        <v>177</v>
      </c>
      <c r="E1453" s="220" t="s">
        <v>2040</v>
      </c>
      <c r="F1453" s="221" t="s">
        <v>2041</v>
      </c>
      <c r="G1453" s="222" t="s">
        <v>342</v>
      </c>
      <c r="H1453" s="223">
        <v>1</v>
      </c>
      <c r="I1453" s="224"/>
      <c r="J1453" s="225">
        <f>ROUND(I1453*H1453,2)</f>
        <v>0</v>
      </c>
      <c r="K1453" s="221" t="s">
        <v>1</v>
      </c>
      <c r="L1453" s="45"/>
      <c r="M1453" s="226" t="s">
        <v>1</v>
      </c>
      <c r="N1453" s="227" t="s">
        <v>41</v>
      </c>
      <c r="O1453" s="92"/>
      <c r="P1453" s="228">
        <f>O1453*H1453</f>
        <v>0</v>
      </c>
      <c r="Q1453" s="228">
        <v>0</v>
      </c>
      <c r="R1453" s="228">
        <f>Q1453*H1453</f>
        <v>0</v>
      </c>
      <c r="S1453" s="228">
        <v>0</v>
      </c>
      <c r="T1453" s="229">
        <f>S1453*H1453</f>
        <v>0</v>
      </c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R1453" s="230" t="s">
        <v>262</v>
      </c>
      <c r="AT1453" s="230" t="s">
        <v>177</v>
      </c>
      <c r="AU1453" s="230" t="s">
        <v>86</v>
      </c>
      <c r="AY1453" s="18" t="s">
        <v>175</v>
      </c>
      <c r="BE1453" s="231">
        <f>IF(N1453="základní",J1453,0)</f>
        <v>0</v>
      </c>
      <c r="BF1453" s="231">
        <f>IF(N1453="snížená",J1453,0)</f>
        <v>0</v>
      </c>
      <c r="BG1453" s="231">
        <f>IF(N1453="zákl. přenesená",J1453,0)</f>
        <v>0</v>
      </c>
      <c r="BH1453" s="231">
        <f>IF(N1453="sníž. přenesená",J1453,0)</f>
        <v>0</v>
      </c>
      <c r="BI1453" s="231">
        <f>IF(N1453="nulová",J1453,0)</f>
        <v>0</v>
      </c>
      <c r="BJ1453" s="18" t="s">
        <v>84</v>
      </c>
      <c r="BK1453" s="231">
        <f>ROUND(I1453*H1453,2)</f>
        <v>0</v>
      </c>
      <c r="BL1453" s="18" t="s">
        <v>262</v>
      </c>
      <c r="BM1453" s="230" t="s">
        <v>2042</v>
      </c>
    </row>
    <row r="1454" s="2" customFormat="1" ht="37.8" customHeight="1">
      <c r="A1454" s="39"/>
      <c r="B1454" s="40"/>
      <c r="C1454" s="219" t="s">
        <v>2043</v>
      </c>
      <c r="D1454" s="219" t="s">
        <v>177</v>
      </c>
      <c r="E1454" s="220" t="s">
        <v>2044</v>
      </c>
      <c r="F1454" s="221" t="s">
        <v>2045</v>
      </c>
      <c r="G1454" s="222" t="s">
        <v>342</v>
      </c>
      <c r="H1454" s="223">
        <v>1</v>
      </c>
      <c r="I1454" s="224"/>
      <c r="J1454" s="225">
        <f>ROUND(I1454*H1454,2)</f>
        <v>0</v>
      </c>
      <c r="K1454" s="221" t="s">
        <v>1</v>
      </c>
      <c r="L1454" s="45"/>
      <c r="M1454" s="226" t="s">
        <v>1</v>
      </c>
      <c r="N1454" s="227" t="s">
        <v>41</v>
      </c>
      <c r="O1454" s="92"/>
      <c r="P1454" s="228">
        <f>O1454*H1454</f>
        <v>0</v>
      </c>
      <c r="Q1454" s="228">
        <v>0</v>
      </c>
      <c r="R1454" s="228">
        <f>Q1454*H1454</f>
        <v>0</v>
      </c>
      <c r="S1454" s="228">
        <v>0</v>
      </c>
      <c r="T1454" s="229">
        <f>S1454*H1454</f>
        <v>0</v>
      </c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R1454" s="230" t="s">
        <v>262</v>
      </c>
      <c r="AT1454" s="230" t="s">
        <v>177</v>
      </c>
      <c r="AU1454" s="230" t="s">
        <v>86</v>
      </c>
      <c r="AY1454" s="18" t="s">
        <v>175</v>
      </c>
      <c r="BE1454" s="231">
        <f>IF(N1454="základní",J1454,0)</f>
        <v>0</v>
      </c>
      <c r="BF1454" s="231">
        <f>IF(N1454="snížená",J1454,0)</f>
        <v>0</v>
      </c>
      <c r="BG1454" s="231">
        <f>IF(N1454="zákl. přenesená",J1454,0)</f>
        <v>0</v>
      </c>
      <c r="BH1454" s="231">
        <f>IF(N1454="sníž. přenesená",J1454,0)</f>
        <v>0</v>
      </c>
      <c r="BI1454" s="231">
        <f>IF(N1454="nulová",J1454,0)</f>
        <v>0</v>
      </c>
      <c r="BJ1454" s="18" t="s">
        <v>84</v>
      </c>
      <c r="BK1454" s="231">
        <f>ROUND(I1454*H1454,2)</f>
        <v>0</v>
      </c>
      <c r="BL1454" s="18" t="s">
        <v>262</v>
      </c>
      <c r="BM1454" s="230" t="s">
        <v>2046</v>
      </c>
    </row>
    <row r="1455" s="2" customFormat="1" ht="37.8" customHeight="1">
      <c r="A1455" s="39"/>
      <c r="B1455" s="40"/>
      <c r="C1455" s="219" t="s">
        <v>2047</v>
      </c>
      <c r="D1455" s="219" t="s">
        <v>177</v>
      </c>
      <c r="E1455" s="220" t="s">
        <v>2048</v>
      </c>
      <c r="F1455" s="221" t="s">
        <v>2049</v>
      </c>
      <c r="G1455" s="222" t="s">
        <v>342</v>
      </c>
      <c r="H1455" s="223">
        <v>1</v>
      </c>
      <c r="I1455" s="224"/>
      <c r="J1455" s="225">
        <f>ROUND(I1455*H1455,2)</f>
        <v>0</v>
      </c>
      <c r="K1455" s="221" t="s">
        <v>1</v>
      </c>
      <c r="L1455" s="45"/>
      <c r="M1455" s="226" t="s">
        <v>1</v>
      </c>
      <c r="N1455" s="227" t="s">
        <v>41</v>
      </c>
      <c r="O1455" s="92"/>
      <c r="P1455" s="228">
        <f>O1455*H1455</f>
        <v>0</v>
      </c>
      <c r="Q1455" s="228">
        <v>0</v>
      </c>
      <c r="R1455" s="228">
        <f>Q1455*H1455</f>
        <v>0</v>
      </c>
      <c r="S1455" s="228">
        <v>0</v>
      </c>
      <c r="T1455" s="229">
        <f>S1455*H1455</f>
        <v>0</v>
      </c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R1455" s="230" t="s">
        <v>262</v>
      </c>
      <c r="AT1455" s="230" t="s">
        <v>177</v>
      </c>
      <c r="AU1455" s="230" t="s">
        <v>86</v>
      </c>
      <c r="AY1455" s="18" t="s">
        <v>175</v>
      </c>
      <c r="BE1455" s="231">
        <f>IF(N1455="základní",J1455,0)</f>
        <v>0</v>
      </c>
      <c r="BF1455" s="231">
        <f>IF(N1455="snížená",J1455,0)</f>
        <v>0</v>
      </c>
      <c r="BG1455" s="231">
        <f>IF(N1455="zákl. přenesená",J1455,0)</f>
        <v>0</v>
      </c>
      <c r="BH1455" s="231">
        <f>IF(N1455="sníž. přenesená",J1455,0)</f>
        <v>0</v>
      </c>
      <c r="BI1455" s="231">
        <f>IF(N1455="nulová",J1455,0)</f>
        <v>0</v>
      </c>
      <c r="BJ1455" s="18" t="s">
        <v>84</v>
      </c>
      <c r="BK1455" s="231">
        <f>ROUND(I1455*H1455,2)</f>
        <v>0</v>
      </c>
      <c r="BL1455" s="18" t="s">
        <v>262</v>
      </c>
      <c r="BM1455" s="230" t="s">
        <v>2050</v>
      </c>
    </row>
    <row r="1456" s="2" customFormat="1" ht="37.8" customHeight="1">
      <c r="A1456" s="39"/>
      <c r="B1456" s="40"/>
      <c r="C1456" s="219" t="s">
        <v>2051</v>
      </c>
      <c r="D1456" s="219" t="s">
        <v>177</v>
      </c>
      <c r="E1456" s="220" t="s">
        <v>2052</v>
      </c>
      <c r="F1456" s="221" t="s">
        <v>2053</v>
      </c>
      <c r="G1456" s="222" t="s">
        <v>342</v>
      </c>
      <c r="H1456" s="223">
        <v>1</v>
      </c>
      <c r="I1456" s="224"/>
      <c r="J1456" s="225">
        <f>ROUND(I1456*H1456,2)</f>
        <v>0</v>
      </c>
      <c r="K1456" s="221" t="s">
        <v>1</v>
      </c>
      <c r="L1456" s="45"/>
      <c r="M1456" s="226" t="s">
        <v>1</v>
      </c>
      <c r="N1456" s="227" t="s">
        <v>41</v>
      </c>
      <c r="O1456" s="92"/>
      <c r="P1456" s="228">
        <f>O1456*H1456</f>
        <v>0</v>
      </c>
      <c r="Q1456" s="228">
        <v>0</v>
      </c>
      <c r="R1456" s="228">
        <f>Q1456*H1456</f>
        <v>0</v>
      </c>
      <c r="S1456" s="228">
        <v>0</v>
      </c>
      <c r="T1456" s="229">
        <f>S1456*H1456</f>
        <v>0</v>
      </c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R1456" s="230" t="s">
        <v>262</v>
      </c>
      <c r="AT1456" s="230" t="s">
        <v>177</v>
      </c>
      <c r="AU1456" s="230" t="s">
        <v>86</v>
      </c>
      <c r="AY1456" s="18" t="s">
        <v>175</v>
      </c>
      <c r="BE1456" s="231">
        <f>IF(N1456="základní",J1456,0)</f>
        <v>0</v>
      </c>
      <c r="BF1456" s="231">
        <f>IF(N1456="snížená",J1456,0)</f>
        <v>0</v>
      </c>
      <c r="BG1456" s="231">
        <f>IF(N1456="zákl. přenesená",J1456,0)</f>
        <v>0</v>
      </c>
      <c r="BH1456" s="231">
        <f>IF(N1456="sníž. přenesená",J1456,0)</f>
        <v>0</v>
      </c>
      <c r="BI1456" s="231">
        <f>IF(N1456="nulová",J1456,0)</f>
        <v>0</v>
      </c>
      <c r="BJ1456" s="18" t="s">
        <v>84</v>
      </c>
      <c r="BK1456" s="231">
        <f>ROUND(I1456*H1456,2)</f>
        <v>0</v>
      </c>
      <c r="BL1456" s="18" t="s">
        <v>262</v>
      </c>
      <c r="BM1456" s="230" t="s">
        <v>2054</v>
      </c>
    </row>
    <row r="1457" s="2" customFormat="1" ht="37.8" customHeight="1">
      <c r="A1457" s="39"/>
      <c r="B1457" s="40"/>
      <c r="C1457" s="219" t="s">
        <v>2055</v>
      </c>
      <c r="D1457" s="219" t="s">
        <v>177</v>
      </c>
      <c r="E1457" s="220" t="s">
        <v>2056</v>
      </c>
      <c r="F1457" s="221" t="s">
        <v>2057</v>
      </c>
      <c r="G1457" s="222" t="s">
        <v>342</v>
      </c>
      <c r="H1457" s="223">
        <v>1</v>
      </c>
      <c r="I1457" s="224"/>
      <c r="J1457" s="225">
        <f>ROUND(I1457*H1457,2)</f>
        <v>0</v>
      </c>
      <c r="K1457" s="221" t="s">
        <v>1</v>
      </c>
      <c r="L1457" s="45"/>
      <c r="M1457" s="226" t="s">
        <v>1</v>
      </c>
      <c r="N1457" s="227" t="s">
        <v>41</v>
      </c>
      <c r="O1457" s="92"/>
      <c r="P1457" s="228">
        <f>O1457*H1457</f>
        <v>0</v>
      </c>
      <c r="Q1457" s="228">
        <v>0</v>
      </c>
      <c r="R1457" s="228">
        <f>Q1457*H1457</f>
        <v>0</v>
      </c>
      <c r="S1457" s="228">
        <v>0</v>
      </c>
      <c r="T1457" s="229">
        <f>S1457*H1457</f>
        <v>0</v>
      </c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R1457" s="230" t="s">
        <v>262</v>
      </c>
      <c r="AT1457" s="230" t="s">
        <v>177</v>
      </c>
      <c r="AU1457" s="230" t="s">
        <v>86</v>
      </c>
      <c r="AY1457" s="18" t="s">
        <v>175</v>
      </c>
      <c r="BE1457" s="231">
        <f>IF(N1457="základní",J1457,0)</f>
        <v>0</v>
      </c>
      <c r="BF1457" s="231">
        <f>IF(N1457="snížená",J1457,0)</f>
        <v>0</v>
      </c>
      <c r="BG1457" s="231">
        <f>IF(N1457="zákl. přenesená",J1457,0)</f>
        <v>0</v>
      </c>
      <c r="BH1457" s="231">
        <f>IF(N1457="sníž. přenesená",J1457,0)</f>
        <v>0</v>
      </c>
      <c r="BI1457" s="231">
        <f>IF(N1457="nulová",J1457,0)</f>
        <v>0</v>
      </c>
      <c r="BJ1457" s="18" t="s">
        <v>84</v>
      </c>
      <c r="BK1457" s="231">
        <f>ROUND(I1457*H1457,2)</f>
        <v>0</v>
      </c>
      <c r="BL1457" s="18" t="s">
        <v>262</v>
      </c>
      <c r="BM1457" s="230" t="s">
        <v>2058</v>
      </c>
    </row>
    <row r="1458" s="2" customFormat="1" ht="37.8" customHeight="1">
      <c r="A1458" s="39"/>
      <c r="B1458" s="40"/>
      <c r="C1458" s="219" t="s">
        <v>2059</v>
      </c>
      <c r="D1458" s="219" t="s">
        <v>177</v>
      </c>
      <c r="E1458" s="220" t="s">
        <v>2060</v>
      </c>
      <c r="F1458" s="221" t="s">
        <v>2061</v>
      </c>
      <c r="G1458" s="222" t="s">
        <v>342</v>
      </c>
      <c r="H1458" s="223">
        <v>1</v>
      </c>
      <c r="I1458" s="224"/>
      <c r="J1458" s="225">
        <f>ROUND(I1458*H1458,2)</f>
        <v>0</v>
      </c>
      <c r="K1458" s="221" t="s">
        <v>1</v>
      </c>
      <c r="L1458" s="45"/>
      <c r="M1458" s="226" t="s">
        <v>1</v>
      </c>
      <c r="N1458" s="227" t="s">
        <v>41</v>
      </c>
      <c r="O1458" s="92"/>
      <c r="P1458" s="228">
        <f>O1458*H1458</f>
        <v>0</v>
      </c>
      <c r="Q1458" s="228">
        <v>0</v>
      </c>
      <c r="R1458" s="228">
        <f>Q1458*H1458</f>
        <v>0</v>
      </c>
      <c r="S1458" s="228">
        <v>0</v>
      </c>
      <c r="T1458" s="229">
        <f>S1458*H1458</f>
        <v>0</v>
      </c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R1458" s="230" t="s">
        <v>262</v>
      </c>
      <c r="AT1458" s="230" t="s">
        <v>177</v>
      </c>
      <c r="AU1458" s="230" t="s">
        <v>86</v>
      </c>
      <c r="AY1458" s="18" t="s">
        <v>175</v>
      </c>
      <c r="BE1458" s="231">
        <f>IF(N1458="základní",J1458,0)</f>
        <v>0</v>
      </c>
      <c r="BF1458" s="231">
        <f>IF(N1458="snížená",J1458,0)</f>
        <v>0</v>
      </c>
      <c r="BG1458" s="231">
        <f>IF(N1458="zákl. přenesená",J1458,0)</f>
        <v>0</v>
      </c>
      <c r="BH1458" s="231">
        <f>IF(N1458="sníž. přenesená",J1458,0)</f>
        <v>0</v>
      </c>
      <c r="BI1458" s="231">
        <f>IF(N1458="nulová",J1458,0)</f>
        <v>0</v>
      </c>
      <c r="BJ1458" s="18" t="s">
        <v>84</v>
      </c>
      <c r="BK1458" s="231">
        <f>ROUND(I1458*H1458,2)</f>
        <v>0</v>
      </c>
      <c r="BL1458" s="18" t="s">
        <v>262</v>
      </c>
      <c r="BM1458" s="230" t="s">
        <v>2062</v>
      </c>
    </row>
    <row r="1459" s="2" customFormat="1" ht="37.8" customHeight="1">
      <c r="A1459" s="39"/>
      <c r="B1459" s="40"/>
      <c r="C1459" s="219" t="s">
        <v>2063</v>
      </c>
      <c r="D1459" s="219" t="s">
        <v>177</v>
      </c>
      <c r="E1459" s="220" t="s">
        <v>2064</v>
      </c>
      <c r="F1459" s="221" t="s">
        <v>2065</v>
      </c>
      <c r="G1459" s="222" t="s">
        <v>342</v>
      </c>
      <c r="H1459" s="223">
        <v>1</v>
      </c>
      <c r="I1459" s="224"/>
      <c r="J1459" s="225">
        <f>ROUND(I1459*H1459,2)</f>
        <v>0</v>
      </c>
      <c r="K1459" s="221" t="s">
        <v>1</v>
      </c>
      <c r="L1459" s="45"/>
      <c r="M1459" s="226" t="s">
        <v>1</v>
      </c>
      <c r="N1459" s="227" t="s">
        <v>41</v>
      </c>
      <c r="O1459" s="92"/>
      <c r="P1459" s="228">
        <f>O1459*H1459</f>
        <v>0</v>
      </c>
      <c r="Q1459" s="228">
        <v>0</v>
      </c>
      <c r="R1459" s="228">
        <f>Q1459*H1459</f>
        <v>0</v>
      </c>
      <c r="S1459" s="228">
        <v>0</v>
      </c>
      <c r="T1459" s="229">
        <f>S1459*H1459</f>
        <v>0</v>
      </c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R1459" s="230" t="s">
        <v>262</v>
      </c>
      <c r="AT1459" s="230" t="s">
        <v>177</v>
      </c>
      <c r="AU1459" s="230" t="s">
        <v>86</v>
      </c>
      <c r="AY1459" s="18" t="s">
        <v>175</v>
      </c>
      <c r="BE1459" s="231">
        <f>IF(N1459="základní",J1459,0)</f>
        <v>0</v>
      </c>
      <c r="BF1459" s="231">
        <f>IF(N1459="snížená",J1459,0)</f>
        <v>0</v>
      </c>
      <c r="BG1459" s="231">
        <f>IF(N1459="zákl. přenesená",J1459,0)</f>
        <v>0</v>
      </c>
      <c r="BH1459" s="231">
        <f>IF(N1459="sníž. přenesená",J1459,0)</f>
        <v>0</v>
      </c>
      <c r="BI1459" s="231">
        <f>IF(N1459="nulová",J1459,0)</f>
        <v>0</v>
      </c>
      <c r="BJ1459" s="18" t="s">
        <v>84</v>
      </c>
      <c r="BK1459" s="231">
        <f>ROUND(I1459*H1459,2)</f>
        <v>0</v>
      </c>
      <c r="BL1459" s="18" t="s">
        <v>262</v>
      </c>
      <c r="BM1459" s="230" t="s">
        <v>2066</v>
      </c>
    </row>
    <row r="1460" s="2" customFormat="1" ht="24.15" customHeight="1">
      <c r="A1460" s="39"/>
      <c r="B1460" s="40"/>
      <c r="C1460" s="219" t="s">
        <v>2067</v>
      </c>
      <c r="D1460" s="219" t="s">
        <v>177</v>
      </c>
      <c r="E1460" s="220" t="s">
        <v>2068</v>
      </c>
      <c r="F1460" s="221" t="s">
        <v>2069</v>
      </c>
      <c r="G1460" s="222" t="s">
        <v>342</v>
      </c>
      <c r="H1460" s="223">
        <v>1</v>
      </c>
      <c r="I1460" s="224"/>
      <c r="J1460" s="225">
        <f>ROUND(I1460*H1460,2)</f>
        <v>0</v>
      </c>
      <c r="K1460" s="221" t="s">
        <v>1</v>
      </c>
      <c r="L1460" s="45"/>
      <c r="M1460" s="226" t="s">
        <v>1</v>
      </c>
      <c r="N1460" s="227" t="s">
        <v>41</v>
      </c>
      <c r="O1460" s="92"/>
      <c r="P1460" s="228">
        <f>O1460*H1460</f>
        <v>0</v>
      </c>
      <c r="Q1460" s="228">
        <v>0</v>
      </c>
      <c r="R1460" s="228">
        <f>Q1460*H1460</f>
        <v>0</v>
      </c>
      <c r="S1460" s="228">
        <v>0</v>
      </c>
      <c r="T1460" s="229">
        <f>S1460*H1460</f>
        <v>0</v>
      </c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R1460" s="230" t="s">
        <v>262</v>
      </c>
      <c r="AT1460" s="230" t="s">
        <v>177</v>
      </c>
      <c r="AU1460" s="230" t="s">
        <v>86</v>
      </c>
      <c r="AY1460" s="18" t="s">
        <v>175</v>
      </c>
      <c r="BE1460" s="231">
        <f>IF(N1460="základní",J1460,0)</f>
        <v>0</v>
      </c>
      <c r="BF1460" s="231">
        <f>IF(N1460="snížená",J1460,0)</f>
        <v>0</v>
      </c>
      <c r="BG1460" s="231">
        <f>IF(N1460="zákl. přenesená",J1460,0)</f>
        <v>0</v>
      </c>
      <c r="BH1460" s="231">
        <f>IF(N1460="sníž. přenesená",J1460,0)</f>
        <v>0</v>
      </c>
      <c r="BI1460" s="231">
        <f>IF(N1460="nulová",J1460,0)</f>
        <v>0</v>
      </c>
      <c r="BJ1460" s="18" t="s">
        <v>84</v>
      </c>
      <c r="BK1460" s="231">
        <f>ROUND(I1460*H1460,2)</f>
        <v>0</v>
      </c>
      <c r="BL1460" s="18" t="s">
        <v>262</v>
      </c>
      <c r="BM1460" s="230" t="s">
        <v>2070</v>
      </c>
    </row>
    <row r="1461" s="2" customFormat="1" ht="44.25" customHeight="1">
      <c r="A1461" s="39"/>
      <c r="B1461" s="40"/>
      <c r="C1461" s="219" t="s">
        <v>2071</v>
      </c>
      <c r="D1461" s="219" t="s">
        <v>177</v>
      </c>
      <c r="E1461" s="220" t="s">
        <v>2072</v>
      </c>
      <c r="F1461" s="221" t="s">
        <v>2073</v>
      </c>
      <c r="G1461" s="222" t="s">
        <v>342</v>
      </c>
      <c r="H1461" s="223">
        <v>1</v>
      </c>
      <c r="I1461" s="224"/>
      <c r="J1461" s="225">
        <f>ROUND(I1461*H1461,2)</f>
        <v>0</v>
      </c>
      <c r="K1461" s="221" t="s">
        <v>1</v>
      </c>
      <c r="L1461" s="45"/>
      <c r="M1461" s="226" t="s">
        <v>1</v>
      </c>
      <c r="N1461" s="227" t="s">
        <v>41</v>
      </c>
      <c r="O1461" s="92"/>
      <c r="P1461" s="228">
        <f>O1461*H1461</f>
        <v>0</v>
      </c>
      <c r="Q1461" s="228">
        <v>0</v>
      </c>
      <c r="R1461" s="228">
        <f>Q1461*H1461</f>
        <v>0</v>
      </c>
      <c r="S1461" s="228">
        <v>0</v>
      </c>
      <c r="T1461" s="229">
        <f>S1461*H1461</f>
        <v>0</v>
      </c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R1461" s="230" t="s">
        <v>262</v>
      </c>
      <c r="AT1461" s="230" t="s">
        <v>177</v>
      </c>
      <c r="AU1461" s="230" t="s">
        <v>86</v>
      </c>
      <c r="AY1461" s="18" t="s">
        <v>175</v>
      </c>
      <c r="BE1461" s="231">
        <f>IF(N1461="základní",J1461,0)</f>
        <v>0</v>
      </c>
      <c r="BF1461" s="231">
        <f>IF(N1461="snížená",J1461,0)</f>
        <v>0</v>
      </c>
      <c r="BG1461" s="231">
        <f>IF(N1461="zákl. přenesená",J1461,0)</f>
        <v>0</v>
      </c>
      <c r="BH1461" s="231">
        <f>IF(N1461="sníž. přenesená",J1461,0)</f>
        <v>0</v>
      </c>
      <c r="BI1461" s="231">
        <f>IF(N1461="nulová",J1461,0)</f>
        <v>0</v>
      </c>
      <c r="BJ1461" s="18" t="s">
        <v>84</v>
      </c>
      <c r="BK1461" s="231">
        <f>ROUND(I1461*H1461,2)</f>
        <v>0</v>
      </c>
      <c r="BL1461" s="18" t="s">
        <v>262</v>
      </c>
      <c r="BM1461" s="230" t="s">
        <v>2074</v>
      </c>
    </row>
    <row r="1462" s="2" customFormat="1" ht="37.8" customHeight="1">
      <c r="A1462" s="39"/>
      <c r="B1462" s="40"/>
      <c r="C1462" s="219" t="s">
        <v>2075</v>
      </c>
      <c r="D1462" s="219" t="s">
        <v>177</v>
      </c>
      <c r="E1462" s="220" t="s">
        <v>2076</v>
      </c>
      <c r="F1462" s="221" t="s">
        <v>2077</v>
      </c>
      <c r="G1462" s="222" t="s">
        <v>342</v>
      </c>
      <c r="H1462" s="223">
        <v>1</v>
      </c>
      <c r="I1462" s="224"/>
      <c r="J1462" s="225">
        <f>ROUND(I1462*H1462,2)</f>
        <v>0</v>
      </c>
      <c r="K1462" s="221" t="s">
        <v>1</v>
      </c>
      <c r="L1462" s="45"/>
      <c r="M1462" s="226" t="s">
        <v>1</v>
      </c>
      <c r="N1462" s="227" t="s">
        <v>41</v>
      </c>
      <c r="O1462" s="92"/>
      <c r="P1462" s="228">
        <f>O1462*H1462</f>
        <v>0</v>
      </c>
      <c r="Q1462" s="228">
        <v>0</v>
      </c>
      <c r="R1462" s="228">
        <f>Q1462*H1462</f>
        <v>0</v>
      </c>
      <c r="S1462" s="228">
        <v>0</v>
      </c>
      <c r="T1462" s="229">
        <f>S1462*H1462</f>
        <v>0</v>
      </c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R1462" s="230" t="s">
        <v>262</v>
      </c>
      <c r="AT1462" s="230" t="s">
        <v>177</v>
      </c>
      <c r="AU1462" s="230" t="s">
        <v>86</v>
      </c>
      <c r="AY1462" s="18" t="s">
        <v>175</v>
      </c>
      <c r="BE1462" s="231">
        <f>IF(N1462="základní",J1462,0)</f>
        <v>0</v>
      </c>
      <c r="BF1462" s="231">
        <f>IF(N1462="snížená",J1462,0)</f>
        <v>0</v>
      </c>
      <c r="BG1462" s="231">
        <f>IF(N1462="zákl. přenesená",J1462,0)</f>
        <v>0</v>
      </c>
      <c r="BH1462" s="231">
        <f>IF(N1462="sníž. přenesená",J1462,0)</f>
        <v>0</v>
      </c>
      <c r="BI1462" s="231">
        <f>IF(N1462="nulová",J1462,0)</f>
        <v>0</v>
      </c>
      <c r="BJ1462" s="18" t="s">
        <v>84</v>
      </c>
      <c r="BK1462" s="231">
        <f>ROUND(I1462*H1462,2)</f>
        <v>0</v>
      </c>
      <c r="BL1462" s="18" t="s">
        <v>262</v>
      </c>
      <c r="BM1462" s="230" t="s">
        <v>2078</v>
      </c>
    </row>
    <row r="1463" s="2" customFormat="1" ht="37.8" customHeight="1">
      <c r="A1463" s="39"/>
      <c r="B1463" s="40"/>
      <c r="C1463" s="219" t="s">
        <v>2079</v>
      </c>
      <c r="D1463" s="219" t="s">
        <v>177</v>
      </c>
      <c r="E1463" s="220" t="s">
        <v>2080</v>
      </c>
      <c r="F1463" s="221" t="s">
        <v>2081</v>
      </c>
      <c r="G1463" s="222" t="s">
        <v>342</v>
      </c>
      <c r="H1463" s="223">
        <v>1</v>
      </c>
      <c r="I1463" s="224"/>
      <c r="J1463" s="225">
        <f>ROUND(I1463*H1463,2)</f>
        <v>0</v>
      </c>
      <c r="K1463" s="221" t="s">
        <v>1</v>
      </c>
      <c r="L1463" s="45"/>
      <c r="M1463" s="226" t="s">
        <v>1</v>
      </c>
      <c r="N1463" s="227" t="s">
        <v>41</v>
      </c>
      <c r="O1463" s="92"/>
      <c r="P1463" s="228">
        <f>O1463*H1463</f>
        <v>0</v>
      </c>
      <c r="Q1463" s="228">
        <v>0</v>
      </c>
      <c r="R1463" s="228">
        <f>Q1463*H1463</f>
        <v>0</v>
      </c>
      <c r="S1463" s="228">
        <v>0</v>
      </c>
      <c r="T1463" s="229">
        <f>S1463*H1463</f>
        <v>0</v>
      </c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R1463" s="230" t="s">
        <v>262</v>
      </c>
      <c r="AT1463" s="230" t="s">
        <v>177</v>
      </c>
      <c r="AU1463" s="230" t="s">
        <v>86</v>
      </c>
      <c r="AY1463" s="18" t="s">
        <v>175</v>
      </c>
      <c r="BE1463" s="231">
        <f>IF(N1463="základní",J1463,0)</f>
        <v>0</v>
      </c>
      <c r="BF1463" s="231">
        <f>IF(N1463="snížená",J1463,0)</f>
        <v>0</v>
      </c>
      <c r="BG1463" s="231">
        <f>IF(N1463="zákl. přenesená",J1463,0)</f>
        <v>0</v>
      </c>
      <c r="BH1463" s="231">
        <f>IF(N1463="sníž. přenesená",J1463,0)</f>
        <v>0</v>
      </c>
      <c r="BI1463" s="231">
        <f>IF(N1463="nulová",J1463,0)</f>
        <v>0</v>
      </c>
      <c r="BJ1463" s="18" t="s">
        <v>84</v>
      </c>
      <c r="BK1463" s="231">
        <f>ROUND(I1463*H1463,2)</f>
        <v>0</v>
      </c>
      <c r="BL1463" s="18" t="s">
        <v>262</v>
      </c>
      <c r="BM1463" s="230" t="s">
        <v>2082</v>
      </c>
    </row>
    <row r="1464" s="2" customFormat="1" ht="37.8" customHeight="1">
      <c r="A1464" s="39"/>
      <c r="B1464" s="40"/>
      <c r="C1464" s="219" t="s">
        <v>2083</v>
      </c>
      <c r="D1464" s="219" t="s">
        <v>177</v>
      </c>
      <c r="E1464" s="220" t="s">
        <v>2084</v>
      </c>
      <c r="F1464" s="221" t="s">
        <v>2085</v>
      </c>
      <c r="G1464" s="222" t="s">
        <v>342</v>
      </c>
      <c r="H1464" s="223">
        <v>1</v>
      </c>
      <c r="I1464" s="224"/>
      <c r="J1464" s="225">
        <f>ROUND(I1464*H1464,2)</f>
        <v>0</v>
      </c>
      <c r="K1464" s="221" t="s">
        <v>1</v>
      </c>
      <c r="L1464" s="45"/>
      <c r="M1464" s="226" t="s">
        <v>1</v>
      </c>
      <c r="N1464" s="227" t="s">
        <v>41</v>
      </c>
      <c r="O1464" s="92"/>
      <c r="P1464" s="228">
        <f>O1464*H1464</f>
        <v>0</v>
      </c>
      <c r="Q1464" s="228">
        <v>0</v>
      </c>
      <c r="R1464" s="228">
        <f>Q1464*H1464</f>
        <v>0</v>
      </c>
      <c r="S1464" s="228">
        <v>0</v>
      </c>
      <c r="T1464" s="229">
        <f>S1464*H1464</f>
        <v>0</v>
      </c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R1464" s="230" t="s">
        <v>262</v>
      </c>
      <c r="AT1464" s="230" t="s">
        <v>177</v>
      </c>
      <c r="AU1464" s="230" t="s">
        <v>86</v>
      </c>
      <c r="AY1464" s="18" t="s">
        <v>175</v>
      </c>
      <c r="BE1464" s="231">
        <f>IF(N1464="základní",J1464,0)</f>
        <v>0</v>
      </c>
      <c r="BF1464" s="231">
        <f>IF(N1464="snížená",J1464,0)</f>
        <v>0</v>
      </c>
      <c r="BG1464" s="231">
        <f>IF(N1464="zákl. přenesená",J1464,0)</f>
        <v>0</v>
      </c>
      <c r="BH1464" s="231">
        <f>IF(N1464="sníž. přenesená",J1464,0)</f>
        <v>0</v>
      </c>
      <c r="BI1464" s="231">
        <f>IF(N1464="nulová",J1464,0)</f>
        <v>0</v>
      </c>
      <c r="BJ1464" s="18" t="s">
        <v>84</v>
      </c>
      <c r="BK1464" s="231">
        <f>ROUND(I1464*H1464,2)</f>
        <v>0</v>
      </c>
      <c r="BL1464" s="18" t="s">
        <v>262</v>
      </c>
      <c r="BM1464" s="230" t="s">
        <v>2086</v>
      </c>
    </row>
    <row r="1465" s="2" customFormat="1" ht="37.8" customHeight="1">
      <c r="A1465" s="39"/>
      <c r="B1465" s="40"/>
      <c r="C1465" s="219" t="s">
        <v>2087</v>
      </c>
      <c r="D1465" s="219" t="s">
        <v>177</v>
      </c>
      <c r="E1465" s="220" t="s">
        <v>2088</v>
      </c>
      <c r="F1465" s="221" t="s">
        <v>2089</v>
      </c>
      <c r="G1465" s="222" t="s">
        <v>342</v>
      </c>
      <c r="H1465" s="223">
        <v>1</v>
      </c>
      <c r="I1465" s="224"/>
      <c r="J1465" s="225">
        <f>ROUND(I1465*H1465,2)</f>
        <v>0</v>
      </c>
      <c r="K1465" s="221" t="s">
        <v>1</v>
      </c>
      <c r="L1465" s="45"/>
      <c r="M1465" s="226" t="s">
        <v>1</v>
      </c>
      <c r="N1465" s="227" t="s">
        <v>41</v>
      </c>
      <c r="O1465" s="92"/>
      <c r="P1465" s="228">
        <f>O1465*H1465</f>
        <v>0</v>
      </c>
      <c r="Q1465" s="228">
        <v>0</v>
      </c>
      <c r="R1465" s="228">
        <f>Q1465*H1465</f>
        <v>0</v>
      </c>
      <c r="S1465" s="228">
        <v>0</v>
      </c>
      <c r="T1465" s="229">
        <f>S1465*H1465</f>
        <v>0</v>
      </c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R1465" s="230" t="s">
        <v>262</v>
      </c>
      <c r="AT1465" s="230" t="s">
        <v>177</v>
      </c>
      <c r="AU1465" s="230" t="s">
        <v>86</v>
      </c>
      <c r="AY1465" s="18" t="s">
        <v>175</v>
      </c>
      <c r="BE1465" s="231">
        <f>IF(N1465="základní",J1465,0)</f>
        <v>0</v>
      </c>
      <c r="BF1465" s="231">
        <f>IF(N1465="snížená",J1465,0)</f>
        <v>0</v>
      </c>
      <c r="BG1465" s="231">
        <f>IF(N1465="zákl. přenesená",J1465,0)</f>
        <v>0</v>
      </c>
      <c r="BH1465" s="231">
        <f>IF(N1465="sníž. přenesená",J1465,0)</f>
        <v>0</v>
      </c>
      <c r="BI1465" s="231">
        <f>IF(N1465="nulová",J1465,0)</f>
        <v>0</v>
      </c>
      <c r="BJ1465" s="18" t="s">
        <v>84</v>
      </c>
      <c r="BK1465" s="231">
        <f>ROUND(I1465*H1465,2)</f>
        <v>0</v>
      </c>
      <c r="BL1465" s="18" t="s">
        <v>262</v>
      </c>
      <c r="BM1465" s="230" t="s">
        <v>2090</v>
      </c>
    </row>
    <row r="1466" s="2" customFormat="1" ht="37.8" customHeight="1">
      <c r="A1466" s="39"/>
      <c r="B1466" s="40"/>
      <c r="C1466" s="219" t="s">
        <v>2091</v>
      </c>
      <c r="D1466" s="219" t="s">
        <v>177</v>
      </c>
      <c r="E1466" s="220" t="s">
        <v>2092</v>
      </c>
      <c r="F1466" s="221" t="s">
        <v>2093</v>
      </c>
      <c r="G1466" s="222" t="s">
        <v>342</v>
      </c>
      <c r="H1466" s="223">
        <v>1</v>
      </c>
      <c r="I1466" s="224"/>
      <c r="J1466" s="225">
        <f>ROUND(I1466*H1466,2)</f>
        <v>0</v>
      </c>
      <c r="K1466" s="221" t="s">
        <v>1</v>
      </c>
      <c r="L1466" s="45"/>
      <c r="M1466" s="226" t="s">
        <v>1</v>
      </c>
      <c r="N1466" s="227" t="s">
        <v>41</v>
      </c>
      <c r="O1466" s="92"/>
      <c r="P1466" s="228">
        <f>O1466*H1466</f>
        <v>0</v>
      </c>
      <c r="Q1466" s="228">
        <v>0</v>
      </c>
      <c r="R1466" s="228">
        <f>Q1466*H1466</f>
        <v>0</v>
      </c>
      <c r="S1466" s="228">
        <v>0</v>
      </c>
      <c r="T1466" s="229">
        <f>S1466*H1466</f>
        <v>0</v>
      </c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R1466" s="230" t="s">
        <v>262</v>
      </c>
      <c r="AT1466" s="230" t="s">
        <v>177</v>
      </c>
      <c r="AU1466" s="230" t="s">
        <v>86</v>
      </c>
      <c r="AY1466" s="18" t="s">
        <v>175</v>
      </c>
      <c r="BE1466" s="231">
        <f>IF(N1466="základní",J1466,0)</f>
        <v>0</v>
      </c>
      <c r="BF1466" s="231">
        <f>IF(N1466="snížená",J1466,0)</f>
        <v>0</v>
      </c>
      <c r="BG1466" s="231">
        <f>IF(N1466="zákl. přenesená",J1466,0)</f>
        <v>0</v>
      </c>
      <c r="BH1466" s="231">
        <f>IF(N1466="sníž. přenesená",J1466,0)</f>
        <v>0</v>
      </c>
      <c r="BI1466" s="231">
        <f>IF(N1466="nulová",J1466,0)</f>
        <v>0</v>
      </c>
      <c r="BJ1466" s="18" t="s">
        <v>84</v>
      </c>
      <c r="BK1466" s="231">
        <f>ROUND(I1466*H1466,2)</f>
        <v>0</v>
      </c>
      <c r="BL1466" s="18" t="s">
        <v>262</v>
      </c>
      <c r="BM1466" s="230" t="s">
        <v>2094</v>
      </c>
    </row>
    <row r="1467" s="2" customFormat="1" ht="37.8" customHeight="1">
      <c r="A1467" s="39"/>
      <c r="B1467" s="40"/>
      <c r="C1467" s="219" t="s">
        <v>2095</v>
      </c>
      <c r="D1467" s="219" t="s">
        <v>177</v>
      </c>
      <c r="E1467" s="220" t="s">
        <v>2096</v>
      </c>
      <c r="F1467" s="221" t="s">
        <v>2097</v>
      </c>
      <c r="G1467" s="222" t="s">
        <v>342</v>
      </c>
      <c r="H1467" s="223">
        <v>1</v>
      </c>
      <c r="I1467" s="224"/>
      <c r="J1467" s="225">
        <f>ROUND(I1467*H1467,2)</f>
        <v>0</v>
      </c>
      <c r="K1467" s="221" t="s">
        <v>1</v>
      </c>
      <c r="L1467" s="45"/>
      <c r="M1467" s="226" t="s">
        <v>1</v>
      </c>
      <c r="N1467" s="227" t="s">
        <v>41</v>
      </c>
      <c r="O1467" s="92"/>
      <c r="P1467" s="228">
        <f>O1467*H1467</f>
        <v>0</v>
      </c>
      <c r="Q1467" s="228">
        <v>0</v>
      </c>
      <c r="R1467" s="228">
        <f>Q1467*H1467</f>
        <v>0</v>
      </c>
      <c r="S1467" s="228">
        <v>0</v>
      </c>
      <c r="T1467" s="229">
        <f>S1467*H1467</f>
        <v>0</v>
      </c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R1467" s="230" t="s">
        <v>262</v>
      </c>
      <c r="AT1467" s="230" t="s">
        <v>177</v>
      </c>
      <c r="AU1467" s="230" t="s">
        <v>86</v>
      </c>
      <c r="AY1467" s="18" t="s">
        <v>175</v>
      </c>
      <c r="BE1467" s="231">
        <f>IF(N1467="základní",J1467,0)</f>
        <v>0</v>
      </c>
      <c r="BF1467" s="231">
        <f>IF(N1467="snížená",J1467,0)</f>
        <v>0</v>
      </c>
      <c r="BG1467" s="231">
        <f>IF(N1467="zákl. přenesená",J1467,0)</f>
        <v>0</v>
      </c>
      <c r="BH1467" s="231">
        <f>IF(N1467="sníž. přenesená",J1467,0)</f>
        <v>0</v>
      </c>
      <c r="BI1467" s="231">
        <f>IF(N1467="nulová",J1467,0)</f>
        <v>0</v>
      </c>
      <c r="BJ1467" s="18" t="s">
        <v>84</v>
      </c>
      <c r="BK1467" s="231">
        <f>ROUND(I1467*H1467,2)</f>
        <v>0</v>
      </c>
      <c r="BL1467" s="18" t="s">
        <v>262</v>
      </c>
      <c r="BM1467" s="230" t="s">
        <v>2098</v>
      </c>
    </row>
    <row r="1468" s="2" customFormat="1" ht="37.8" customHeight="1">
      <c r="A1468" s="39"/>
      <c r="B1468" s="40"/>
      <c r="C1468" s="219" t="s">
        <v>2099</v>
      </c>
      <c r="D1468" s="219" t="s">
        <v>177</v>
      </c>
      <c r="E1468" s="220" t="s">
        <v>2100</v>
      </c>
      <c r="F1468" s="221" t="s">
        <v>2101</v>
      </c>
      <c r="G1468" s="222" t="s">
        <v>342</v>
      </c>
      <c r="H1468" s="223">
        <v>1</v>
      </c>
      <c r="I1468" s="224"/>
      <c r="J1468" s="225">
        <f>ROUND(I1468*H1468,2)</f>
        <v>0</v>
      </c>
      <c r="K1468" s="221" t="s">
        <v>1</v>
      </c>
      <c r="L1468" s="45"/>
      <c r="M1468" s="226" t="s">
        <v>1</v>
      </c>
      <c r="N1468" s="227" t="s">
        <v>41</v>
      </c>
      <c r="O1468" s="92"/>
      <c r="P1468" s="228">
        <f>O1468*H1468</f>
        <v>0</v>
      </c>
      <c r="Q1468" s="228">
        <v>0</v>
      </c>
      <c r="R1468" s="228">
        <f>Q1468*H1468</f>
        <v>0</v>
      </c>
      <c r="S1468" s="228">
        <v>0</v>
      </c>
      <c r="T1468" s="229">
        <f>S1468*H1468</f>
        <v>0</v>
      </c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R1468" s="230" t="s">
        <v>262</v>
      </c>
      <c r="AT1468" s="230" t="s">
        <v>177</v>
      </c>
      <c r="AU1468" s="230" t="s">
        <v>86</v>
      </c>
      <c r="AY1468" s="18" t="s">
        <v>175</v>
      </c>
      <c r="BE1468" s="231">
        <f>IF(N1468="základní",J1468,0)</f>
        <v>0</v>
      </c>
      <c r="BF1468" s="231">
        <f>IF(N1468="snížená",J1468,0)</f>
        <v>0</v>
      </c>
      <c r="BG1468" s="231">
        <f>IF(N1468="zákl. přenesená",J1468,0)</f>
        <v>0</v>
      </c>
      <c r="BH1468" s="231">
        <f>IF(N1468="sníž. přenesená",J1468,0)</f>
        <v>0</v>
      </c>
      <c r="BI1468" s="231">
        <f>IF(N1468="nulová",J1468,0)</f>
        <v>0</v>
      </c>
      <c r="BJ1468" s="18" t="s">
        <v>84</v>
      </c>
      <c r="BK1468" s="231">
        <f>ROUND(I1468*H1468,2)</f>
        <v>0</v>
      </c>
      <c r="BL1468" s="18" t="s">
        <v>262</v>
      </c>
      <c r="BM1468" s="230" t="s">
        <v>2102</v>
      </c>
    </row>
    <row r="1469" s="2" customFormat="1" ht="37.8" customHeight="1">
      <c r="A1469" s="39"/>
      <c r="B1469" s="40"/>
      <c r="C1469" s="219" t="s">
        <v>2103</v>
      </c>
      <c r="D1469" s="219" t="s">
        <v>177</v>
      </c>
      <c r="E1469" s="220" t="s">
        <v>2104</v>
      </c>
      <c r="F1469" s="221" t="s">
        <v>2105</v>
      </c>
      <c r="G1469" s="222" t="s">
        <v>342</v>
      </c>
      <c r="H1469" s="223">
        <v>1</v>
      </c>
      <c r="I1469" s="224"/>
      <c r="J1469" s="225">
        <f>ROUND(I1469*H1469,2)</f>
        <v>0</v>
      </c>
      <c r="K1469" s="221" t="s">
        <v>1</v>
      </c>
      <c r="L1469" s="45"/>
      <c r="M1469" s="226" t="s">
        <v>1</v>
      </c>
      <c r="N1469" s="227" t="s">
        <v>41</v>
      </c>
      <c r="O1469" s="92"/>
      <c r="P1469" s="228">
        <f>O1469*H1469</f>
        <v>0</v>
      </c>
      <c r="Q1469" s="228">
        <v>0</v>
      </c>
      <c r="R1469" s="228">
        <f>Q1469*H1469</f>
        <v>0</v>
      </c>
      <c r="S1469" s="228">
        <v>0</v>
      </c>
      <c r="T1469" s="229">
        <f>S1469*H1469</f>
        <v>0</v>
      </c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R1469" s="230" t="s">
        <v>262</v>
      </c>
      <c r="AT1469" s="230" t="s">
        <v>177</v>
      </c>
      <c r="AU1469" s="230" t="s">
        <v>86</v>
      </c>
      <c r="AY1469" s="18" t="s">
        <v>175</v>
      </c>
      <c r="BE1469" s="231">
        <f>IF(N1469="základní",J1469,0)</f>
        <v>0</v>
      </c>
      <c r="BF1469" s="231">
        <f>IF(N1469="snížená",J1469,0)</f>
        <v>0</v>
      </c>
      <c r="BG1469" s="231">
        <f>IF(N1469="zákl. přenesená",J1469,0)</f>
        <v>0</v>
      </c>
      <c r="BH1469" s="231">
        <f>IF(N1469="sníž. přenesená",J1469,0)</f>
        <v>0</v>
      </c>
      <c r="BI1469" s="231">
        <f>IF(N1469="nulová",J1469,0)</f>
        <v>0</v>
      </c>
      <c r="BJ1469" s="18" t="s">
        <v>84</v>
      </c>
      <c r="BK1469" s="231">
        <f>ROUND(I1469*H1469,2)</f>
        <v>0</v>
      </c>
      <c r="BL1469" s="18" t="s">
        <v>262</v>
      </c>
      <c r="BM1469" s="230" t="s">
        <v>2106</v>
      </c>
    </row>
    <row r="1470" s="2" customFormat="1" ht="37.8" customHeight="1">
      <c r="A1470" s="39"/>
      <c r="B1470" s="40"/>
      <c r="C1470" s="219" t="s">
        <v>2107</v>
      </c>
      <c r="D1470" s="219" t="s">
        <v>177</v>
      </c>
      <c r="E1470" s="220" t="s">
        <v>2108</v>
      </c>
      <c r="F1470" s="221" t="s">
        <v>2109</v>
      </c>
      <c r="G1470" s="222" t="s">
        <v>342</v>
      </c>
      <c r="H1470" s="223">
        <v>1</v>
      </c>
      <c r="I1470" s="224"/>
      <c r="J1470" s="225">
        <f>ROUND(I1470*H1470,2)</f>
        <v>0</v>
      </c>
      <c r="K1470" s="221" t="s">
        <v>1</v>
      </c>
      <c r="L1470" s="45"/>
      <c r="M1470" s="226" t="s">
        <v>1</v>
      </c>
      <c r="N1470" s="227" t="s">
        <v>41</v>
      </c>
      <c r="O1470" s="92"/>
      <c r="P1470" s="228">
        <f>O1470*H1470</f>
        <v>0</v>
      </c>
      <c r="Q1470" s="228">
        <v>0</v>
      </c>
      <c r="R1470" s="228">
        <f>Q1470*H1470</f>
        <v>0</v>
      </c>
      <c r="S1470" s="228">
        <v>0</v>
      </c>
      <c r="T1470" s="229">
        <f>S1470*H1470</f>
        <v>0</v>
      </c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R1470" s="230" t="s">
        <v>262</v>
      </c>
      <c r="AT1470" s="230" t="s">
        <v>177</v>
      </c>
      <c r="AU1470" s="230" t="s">
        <v>86</v>
      </c>
      <c r="AY1470" s="18" t="s">
        <v>175</v>
      </c>
      <c r="BE1470" s="231">
        <f>IF(N1470="základní",J1470,0)</f>
        <v>0</v>
      </c>
      <c r="BF1470" s="231">
        <f>IF(N1470="snížená",J1470,0)</f>
        <v>0</v>
      </c>
      <c r="BG1470" s="231">
        <f>IF(N1470="zákl. přenesená",J1470,0)</f>
        <v>0</v>
      </c>
      <c r="BH1470" s="231">
        <f>IF(N1470="sníž. přenesená",J1470,0)</f>
        <v>0</v>
      </c>
      <c r="BI1470" s="231">
        <f>IF(N1470="nulová",J1470,0)</f>
        <v>0</v>
      </c>
      <c r="BJ1470" s="18" t="s">
        <v>84</v>
      </c>
      <c r="BK1470" s="231">
        <f>ROUND(I1470*H1470,2)</f>
        <v>0</v>
      </c>
      <c r="BL1470" s="18" t="s">
        <v>262</v>
      </c>
      <c r="BM1470" s="230" t="s">
        <v>2110</v>
      </c>
    </row>
    <row r="1471" s="2" customFormat="1" ht="37.8" customHeight="1">
      <c r="A1471" s="39"/>
      <c r="B1471" s="40"/>
      <c r="C1471" s="219" t="s">
        <v>2111</v>
      </c>
      <c r="D1471" s="219" t="s">
        <v>177</v>
      </c>
      <c r="E1471" s="220" t="s">
        <v>2112</v>
      </c>
      <c r="F1471" s="221" t="s">
        <v>2113</v>
      </c>
      <c r="G1471" s="222" t="s">
        <v>342</v>
      </c>
      <c r="H1471" s="223">
        <v>1</v>
      </c>
      <c r="I1471" s="224"/>
      <c r="J1471" s="225">
        <f>ROUND(I1471*H1471,2)</f>
        <v>0</v>
      </c>
      <c r="K1471" s="221" t="s">
        <v>1</v>
      </c>
      <c r="L1471" s="45"/>
      <c r="M1471" s="226" t="s">
        <v>1</v>
      </c>
      <c r="N1471" s="227" t="s">
        <v>41</v>
      </c>
      <c r="O1471" s="92"/>
      <c r="P1471" s="228">
        <f>O1471*H1471</f>
        <v>0</v>
      </c>
      <c r="Q1471" s="228">
        <v>0</v>
      </c>
      <c r="R1471" s="228">
        <f>Q1471*H1471</f>
        <v>0</v>
      </c>
      <c r="S1471" s="228">
        <v>0</v>
      </c>
      <c r="T1471" s="229">
        <f>S1471*H1471</f>
        <v>0</v>
      </c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R1471" s="230" t="s">
        <v>262</v>
      </c>
      <c r="AT1471" s="230" t="s">
        <v>177</v>
      </c>
      <c r="AU1471" s="230" t="s">
        <v>86</v>
      </c>
      <c r="AY1471" s="18" t="s">
        <v>175</v>
      </c>
      <c r="BE1471" s="231">
        <f>IF(N1471="základní",J1471,0)</f>
        <v>0</v>
      </c>
      <c r="BF1471" s="231">
        <f>IF(N1471="snížená",J1471,0)</f>
        <v>0</v>
      </c>
      <c r="BG1471" s="231">
        <f>IF(N1471="zákl. přenesená",J1471,0)</f>
        <v>0</v>
      </c>
      <c r="BH1471" s="231">
        <f>IF(N1471="sníž. přenesená",J1471,0)</f>
        <v>0</v>
      </c>
      <c r="BI1471" s="231">
        <f>IF(N1471="nulová",J1471,0)</f>
        <v>0</v>
      </c>
      <c r="BJ1471" s="18" t="s">
        <v>84</v>
      </c>
      <c r="BK1471" s="231">
        <f>ROUND(I1471*H1471,2)</f>
        <v>0</v>
      </c>
      <c r="BL1471" s="18" t="s">
        <v>262</v>
      </c>
      <c r="BM1471" s="230" t="s">
        <v>2114</v>
      </c>
    </row>
    <row r="1472" s="2" customFormat="1" ht="44.25" customHeight="1">
      <c r="A1472" s="39"/>
      <c r="B1472" s="40"/>
      <c r="C1472" s="219" t="s">
        <v>2115</v>
      </c>
      <c r="D1472" s="219" t="s">
        <v>177</v>
      </c>
      <c r="E1472" s="220" t="s">
        <v>2116</v>
      </c>
      <c r="F1472" s="221" t="s">
        <v>2117</v>
      </c>
      <c r="G1472" s="222" t="s">
        <v>342</v>
      </c>
      <c r="H1472" s="223">
        <v>1</v>
      </c>
      <c r="I1472" s="224"/>
      <c r="J1472" s="225">
        <f>ROUND(I1472*H1472,2)</f>
        <v>0</v>
      </c>
      <c r="K1472" s="221" t="s">
        <v>1</v>
      </c>
      <c r="L1472" s="45"/>
      <c r="M1472" s="226" t="s">
        <v>1</v>
      </c>
      <c r="N1472" s="227" t="s">
        <v>41</v>
      </c>
      <c r="O1472" s="92"/>
      <c r="P1472" s="228">
        <f>O1472*H1472</f>
        <v>0</v>
      </c>
      <c r="Q1472" s="228">
        <v>0</v>
      </c>
      <c r="R1472" s="228">
        <f>Q1472*H1472</f>
        <v>0</v>
      </c>
      <c r="S1472" s="228">
        <v>0</v>
      </c>
      <c r="T1472" s="229">
        <f>S1472*H1472</f>
        <v>0</v>
      </c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R1472" s="230" t="s">
        <v>262</v>
      </c>
      <c r="AT1472" s="230" t="s">
        <v>177</v>
      </c>
      <c r="AU1472" s="230" t="s">
        <v>86</v>
      </c>
      <c r="AY1472" s="18" t="s">
        <v>175</v>
      </c>
      <c r="BE1472" s="231">
        <f>IF(N1472="základní",J1472,0)</f>
        <v>0</v>
      </c>
      <c r="BF1472" s="231">
        <f>IF(N1472="snížená",J1472,0)</f>
        <v>0</v>
      </c>
      <c r="BG1472" s="231">
        <f>IF(N1472="zákl. přenesená",J1472,0)</f>
        <v>0</v>
      </c>
      <c r="BH1472" s="231">
        <f>IF(N1472="sníž. přenesená",J1472,0)</f>
        <v>0</v>
      </c>
      <c r="BI1472" s="231">
        <f>IF(N1472="nulová",J1472,0)</f>
        <v>0</v>
      </c>
      <c r="BJ1472" s="18" t="s">
        <v>84</v>
      </c>
      <c r="BK1472" s="231">
        <f>ROUND(I1472*H1472,2)</f>
        <v>0</v>
      </c>
      <c r="BL1472" s="18" t="s">
        <v>262</v>
      </c>
      <c r="BM1472" s="230" t="s">
        <v>2118</v>
      </c>
    </row>
    <row r="1473" s="2" customFormat="1" ht="37.8" customHeight="1">
      <c r="A1473" s="39"/>
      <c r="B1473" s="40"/>
      <c r="C1473" s="219" t="s">
        <v>2119</v>
      </c>
      <c r="D1473" s="219" t="s">
        <v>177</v>
      </c>
      <c r="E1473" s="220" t="s">
        <v>2120</v>
      </c>
      <c r="F1473" s="221" t="s">
        <v>2121</v>
      </c>
      <c r="G1473" s="222" t="s">
        <v>342</v>
      </c>
      <c r="H1473" s="223">
        <v>1</v>
      </c>
      <c r="I1473" s="224"/>
      <c r="J1473" s="225">
        <f>ROUND(I1473*H1473,2)</f>
        <v>0</v>
      </c>
      <c r="K1473" s="221" t="s">
        <v>1</v>
      </c>
      <c r="L1473" s="45"/>
      <c r="M1473" s="226" t="s">
        <v>1</v>
      </c>
      <c r="N1473" s="227" t="s">
        <v>41</v>
      </c>
      <c r="O1473" s="92"/>
      <c r="P1473" s="228">
        <f>O1473*H1473</f>
        <v>0</v>
      </c>
      <c r="Q1473" s="228">
        <v>0</v>
      </c>
      <c r="R1473" s="228">
        <f>Q1473*H1473</f>
        <v>0</v>
      </c>
      <c r="S1473" s="228">
        <v>0</v>
      </c>
      <c r="T1473" s="229">
        <f>S1473*H1473</f>
        <v>0</v>
      </c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R1473" s="230" t="s">
        <v>262</v>
      </c>
      <c r="AT1473" s="230" t="s">
        <v>177</v>
      </c>
      <c r="AU1473" s="230" t="s">
        <v>86</v>
      </c>
      <c r="AY1473" s="18" t="s">
        <v>175</v>
      </c>
      <c r="BE1473" s="231">
        <f>IF(N1473="základní",J1473,0)</f>
        <v>0</v>
      </c>
      <c r="BF1473" s="231">
        <f>IF(N1473="snížená",J1473,0)</f>
        <v>0</v>
      </c>
      <c r="BG1473" s="231">
        <f>IF(N1473="zákl. přenesená",J1473,0)</f>
        <v>0</v>
      </c>
      <c r="BH1473" s="231">
        <f>IF(N1473="sníž. přenesená",J1473,0)</f>
        <v>0</v>
      </c>
      <c r="BI1473" s="231">
        <f>IF(N1473="nulová",J1473,0)</f>
        <v>0</v>
      </c>
      <c r="BJ1473" s="18" t="s">
        <v>84</v>
      </c>
      <c r="BK1473" s="231">
        <f>ROUND(I1473*H1473,2)</f>
        <v>0</v>
      </c>
      <c r="BL1473" s="18" t="s">
        <v>262</v>
      </c>
      <c r="BM1473" s="230" t="s">
        <v>2122</v>
      </c>
    </row>
    <row r="1474" s="2" customFormat="1" ht="37.8" customHeight="1">
      <c r="A1474" s="39"/>
      <c r="B1474" s="40"/>
      <c r="C1474" s="219" t="s">
        <v>2123</v>
      </c>
      <c r="D1474" s="219" t="s">
        <v>177</v>
      </c>
      <c r="E1474" s="220" t="s">
        <v>2124</v>
      </c>
      <c r="F1474" s="221" t="s">
        <v>2125</v>
      </c>
      <c r="G1474" s="222" t="s">
        <v>342</v>
      </c>
      <c r="H1474" s="223">
        <v>1</v>
      </c>
      <c r="I1474" s="224"/>
      <c r="J1474" s="225">
        <f>ROUND(I1474*H1474,2)</f>
        <v>0</v>
      </c>
      <c r="K1474" s="221" t="s">
        <v>1</v>
      </c>
      <c r="L1474" s="45"/>
      <c r="M1474" s="226" t="s">
        <v>1</v>
      </c>
      <c r="N1474" s="227" t="s">
        <v>41</v>
      </c>
      <c r="O1474" s="92"/>
      <c r="P1474" s="228">
        <f>O1474*H1474</f>
        <v>0</v>
      </c>
      <c r="Q1474" s="228">
        <v>0</v>
      </c>
      <c r="R1474" s="228">
        <f>Q1474*H1474</f>
        <v>0</v>
      </c>
      <c r="S1474" s="228">
        <v>0</v>
      </c>
      <c r="T1474" s="229">
        <f>S1474*H1474</f>
        <v>0</v>
      </c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R1474" s="230" t="s">
        <v>262</v>
      </c>
      <c r="AT1474" s="230" t="s">
        <v>177</v>
      </c>
      <c r="AU1474" s="230" t="s">
        <v>86</v>
      </c>
      <c r="AY1474" s="18" t="s">
        <v>175</v>
      </c>
      <c r="BE1474" s="231">
        <f>IF(N1474="základní",J1474,0)</f>
        <v>0</v>
      </c>
      <c r="BF1474" s="231">
        <f>IF(N1474="snížená",J1474,0)</f>
        <v>0</v>
      </c>
      <c r="BG1474" s="231">
        <f>IF(N1474="zákl. přenesená",J1474,0)</f>
        <v>0</v>
      </c>
      <c r="BH1474" s="231">
        <f>IF(N1474="sníž. přenesená",J1474,0)</f>
        <v>0</v>
      </c>
      <c r="BI1474" s="231">
        <f>IF(N1474="nulová",J1474,0)</f>
        <v>0</v>
      </c>
      <c r="BJ1474" s="18" t="s">
        <v>84</v>
      </c>
      <c r="BK1474" s="231">
        <f>ROUND(I1474*H1474,2)</f>
        <v>0</v>
      </c>
      <c r="BL1474" s="18" t="s">
        <v>262</v>
      </c>
      <c r="BM1474" s="230" t="s">
        <v>2126</v>
      </c>
    </row>
    <row r="1475" s="2" customFormat="1" ht="33" customHeight="1">
      <c r="A1475" s="39"/>
      <c r="B1475" s="40"/>
      <c r="C1475" s="219" t="s">
        <v>2127</v>
      </c>
      <c r="D1475" s="219" t="s">
        <v>177</v>
      </c>
      <c r="E1475" s="220" t="s">
        <v>2128</v>
      </c>
      <c r="F1475" s="221" t="s">
        <v>2129</v>
      </c>
      <c r="G1475" s="222" t="s">
        <v>342</v>
      </c>
      <c r="H1475" s="223">
        <v>1</v>
      </c>
      <c r="I1475" s="224"/>
      <c r="J1475" s="225">
        <f>ROUND(I1475*H1475,2)</f>
        <v>0</v>
      </c>
      <c r="K1475" s="221" t="s">
        <v>1</v>
      </c>
      <c r="L1475" s="45"/>
      <c r="M1475" s="226" t="s">
        <v>1</v>
      </c>
      <c r="N1475" s="227" t="s">
        <v>41</v>
      </c>
      <c r="O1475" s="92"/>
      <c r="P1475" s="228">
        <f>O1475*H1475</f>
        <v>0</v>
      </c>
      <c r="Q1475" s="228">
        <v>0</v>
      </c>
      <c r="R1475" s="228">
        <f>Q1475*H1475</f>
        <v>0</v>
      </c>
      <c r="S1475" s="228">
        <v>0</v>
      </c>
      <c r="T1475" s="229">
        <f>S1475*H1475</f>
        <v>0</v>
      </c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R1475" s="230" t="s">
        <v>262</v>
      </c>
      <c r="AT1475" s="230" t="s">
        <v>177</v>
      </c>
      <c r="AU1475" s="230" t="s">
        <v>86</v>
      </c>
      <c r="AY1475" s="18" t="s">
        <v>175</v>
      </c>
      <c r="BE1475" s="231">
        <f>IF(N1475="základní",J1475,0)</f>
        <v>0</v>
      </c>
      <c r="BF1475" s="231">
        <f>IF(N1475="snížená",J1475,0)</f>
        <v>0</v>
      </c>
      <c r="BG1475" s="231">
        <f>IF(N1475="zákl. přenesená",J1475,0)</f>
        <v>0</v>
      </c>
      <c r="BH1475" s="231">
        <f>IF(N1475="sníž. přenesená",J1475,0)</f>
        <v>0</v>
      </c>
      <c r="BI1475" s="231">
        <f>IF(N1475="nulová",J1475,0)</f>
        <v>0</v>
      </c>
      <c r="BJ1475" s="18" t="s">
        <v>84</v>
      </c>
      <c r="BK1475" s="231">
        <f>ROUND(I1475*H1475,2)</f>
        <v>0</v>
      </c>
      <c r="BL1475" s="18" t="s">
        <v>262</v>
      </c>
      <c r="BM1475" s="230" t="s">
        <v>2130</v>
      </c>
    </row>
    <row r="1476" s="2" customFormat="1" ht="16.5" customHeight="1">
      <c r="A1476" s="39"/>
      <c r="B1476" s="40"/>
      <c r="C1476" s="219" t="s">
        <v>2131</v>
      </c>
      <c r="D1476" s="219" t="s">
        <v>177</v>
      </c>
      <c r="E1476" s="220" t="s">
        <v>2132</v>
      </c>
      <c r="F1476" s="221" t="s">
        <v>2133</v>
      </c>
      <c r="G1476" s="222" t="s">
        <v>180</v>
      </c>
      <c r="H1476" s="223">
        <v>285.82</v>
      </c>
      <c r="I1476" s="224"/>
      <c r="J1476" s="225">
        <f>ROUND(I1476*H1476,2)</f>
        <v>0</v>
      </c>
      <c r="K1476" s="221" t="s">
        <v>1</v>
      </c>
      <c r="L1476" s="45"/>
      <c r="M1476" s="226" t="s">
        <v>1</v>
      </c>
      <c r="N1476" s="227" t="s">
        <v>41</v>
      </c>
      <c r="O1476" s="92"/>
      <c r="P1476" s="228">
        <f>O1476*H1476</f>
        <v>0</v>
      </c>
      <c r="Q1476" s="228">
        <v>0</v>
      </c>
      <c r="R1476" s="228">
        <f>Q1476*H1476</f>
        <v>0</v>
      </c>
      <c r="S1476" s="228">
        <v>0</v>
      </c>
      <c r="T1476" s="229">
        <f>S1476*H1476</f>
        <v>0</v>
      </c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R1476" s="230" t="s">
        <v>262</v>
      </c>
      <c r="AT1476" s="230" t="s">
        <v>177</v>
      </c>
      <c r="AU1476" s="230" t="s">
        <v>86</v>
      </c>
      <c r="AY1476" s="18" t="s">
        <v>175</v>
      </c>
      <c r="BE1476" s="231">
        <f>IF(N1476="základní",J1476,0)</f>
        <v>0</v>
      </c>
      <c r="BF1476" s="231">
        <f>IF(N1476="snížená",J1476,0)</f>
        <v>0</v>
      </c>
      <c r="BG1476" s="231">
        <f>IF(N1476="zákl. přenesená",J1476,0)</f>
        <v>0</v>
      </c>
      <c r="BH1476" s="231">
        <f>IF(N1476="sníž. přenesená",J1476,0)</f>
        <v>0</v>
      </c>
      <c r="BI1476" s="231">
        <f>IF(N1476="nulová",J1476,0)</f>
        <v>0</v>
      </c>
      <c r="BJ1476" s="18" t="s">
        <v>84</v>
      </c>
      <c r="BK1476" s="231">
        <f>ROUND(I1476*H1476,2)</f>
        <v>0</v>
      </c>
      <c r="BL1476" s="18" t="s">
        <v>262</v>
      </c>
      <c r="BM1476" s="230" t="s">
        <v>2134</v>
      </c>
    </row>
    <row r="1477" s="13" customFormat="1">
      <c r="A1477" s="13"/>
      <c r="B1477" s="232"/>
      <c r="C1477" s="233"/>
      <c r="D1477" s="234" t="s">
        <v>184</v>
      </c>
      <c r="E1477" s="235" t="s">
        <v>1</v>
      </c>
      <c r="F1477" s="236" t="s">
        <v>2135</v>
      </c>
      <c r="G1477" s="233"/>
      <c r="H1477" s="237">
        <v>127.72</v>
      </c>
      <c r="I1477" s="238"/>
      <c r="J1477" s="233"/>
      <c r="K1477" s="233"/>
      <c r="L1477" s="239"/>
      <c r="M1477" s="240"/>
      <c r="N1477" s="241"/>
      <c r="O1477" s="241"/>
      <c r="P1477" s="241"/>
      <c r="Q1477" s="241"/>
      <c r="R1477" s="241"/>
      <c r="S1477" s="241"/>
      <c r="T1477" s="242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3" t="s">
        <v>184</v>
      </c>
      <c r="AU1477" s="243" t="s">
        <v>86</v>
      </c>
      <c r="AV1477" s="13" t="s">
        <v>86</v>
      </c>
      <c r="AW1477" s="13" t="s">
        <v>32</v>
      </c>
      <c r="AX1477" s="13" t="s">
        <v>76</v>
      </c>
      <c r="AY1477" s="243" t="s">
        <v>175</v>
      </c>
    </row>
    <row r="1478" s="13" customFormat="1">
      <c r="A1478" s="13"/>
      <c r="B1478" s="232"/>
      <c r="C1478" s="233"/>
      <c r="D1478" s="234" t="s">
        <v>184</v>
      </c>
      <c r="E1478" s="235" t="s">
        <v>1</v>
      </c>
      <c r="F1478" s="236" t="s">
        <v>2136</v>
      </c>
      <c r="G1478" s="233"/>
      <c r="H1478" s="237">
        <v>158.1</v>
      </c>
      <c r="I1478" s="238"/>
      <c r="J1478" s="233"/>
      <c r="K1478" s="233"/>
      <c r="L1478" s="239"/>
      <c r="M1478" s="240"/>
      <c r="N1478" s="241"/>
      <c r="O1478" s="241"/>
      <c r="P1478" s="241"/>
      <c r="Q1478" s="241"/>
      <c r="R1478" s="241"/>
      <c r="S1478" s="241"/>
      <c r="T1478" s="242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43" t="s">
        <v>184</v>
      </c>
      <c r="AU1478" s="243" t="s">
        <v>86</v>
      </c>
      <c r="AV1478" s="13" t="s">
        <v>86</v>
      </c>
      <c r="AW1478" s="13" t="s">
        <v>32</v>
      </c>
      <c r="AX1478" s="13" t="s">
        <v>76</v>
      </c>
      <c r="AY1478" s="243" t="s">
        <v>175</v>
      </c>
    </row>
    <row r="1479" s="15" customFormat="1">
      <c r="A1479" s="15"/>
      <c r="B1479" s="254"/>
      <c r="C1479" s="255"/>
      <c r="D1479" s="234" t="s">
        <v>184</v>
      </c>
      <c r="E1479" s="256" t="s">
        <v>1</v>
      </c>
      <c r="F1479" s="257" t="s">
        <v>201</v>
      </c>
      <c r="G1479" s="255"/>
      <c r="H1479" s="258">
        <v>285.82</v>
      </c>
      <c r="I1479" s="259"/>
      <c r="J1479" s="255"/>
      <c r="K1479" s="255"/>
      <c r="L1479" s="260"/>
      <c r="M1479" s="261"/>
      <c r="N1479" s="262"/>
      <c r="O1479" s="262"/>
      <c r="P1479" s="262"/>
      <c r="Q1479" s="262"/>
      <c r="R1479" s="262"/>
      <c r="S1479" s="262"/>
      <c r="T1479" s="263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T1479" s="264" t="s">
        <v>184</v>
      </c>
      <c r="AU1479" s="264" t="s">
        <v>86</v>
      </c>
      <c r="AV1479" s="15" t="s">
        <v>182</v>
      </c>
      <c r="AW1479" s="15" t="s">
        <v>32</v>
      </c>
      <c r="AX1479" s="15" t="s">
        <v>84</v>
      </c>
      <c r="AY1479" s="264" t="s">
        <v>175</v>
      </c>
    </row>
    <row r="1480" s="2" customFormat="1" ht="16.5" customHeight="1">
      <c r="A1480" s="39"/>
      <c r="B1480" s="40"/>
      <c r="C1480" s="219" t="s">
        <v>2137</v>
      </c>
      <c r="D1480" s="219" t="s">
        <v>177</v>
      </c>
      <c r="E1480" s="220" t="s">
        <v>2138</v>
      </c>
      <c r="F1480" s="221" t="s">
        <v>2139</v>
      </c>
      <c r="G1480" s="222" t="s">
        <v>180</v>
      </c>
      <c r="H1480" s="223">
        <v>285.82</v>
      </c>
      <c r="I1480" s="224"/>
      <c r="J1480" s="225">
        <f>ROUND(I1480*H1480,2)</f>
        <v>0</v>
      </c>
      <c r="K1480" s="221" t="s">
        <v>1</v>
      </c>
      <c r="L1480" s="45"/>
      <c r="M1480" s="226" t="s">
        <v>1</v>
      </c>
      <c r="N1480" s="227" t="s">
        <v>41</v>
      </c>
      <c r="O1480" s="92"/>
      <c r="P1480" s="228">
        <f>O1480*H1480</f>
        <v>0</v>
      </c>
      <c r="Q1480" s="228">
        <v>0</v>
      </c>
      <c r="R1480" s="228">
        <f>Q1480*H1480</f>
        <v>0</v>
      </c>
      <c r="S1480" s="228">
        <v>0</v>
      </c>
      <c r="T1480" s="229">
        <f>S1480*H1480</f>
        <v>0</v>
      </c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R1480" s="230" t="s">
        <v>262</v>
      </c>
      <c r="AT1480" s="230" t="s">
        <v>177</v>
      </c>
      <c r="AU1480" s="230" t="s">
        <v>86</v>
      </c>
      <c r="AY1480" s="18" t="s">
        <v>175</v>
      </c>
      <c r="BE1480" s="231">
        <f>IF(N1480="základní",J1480,0)</f>
        <v>0</v>
      </c>
      <c r="BF1480" s="231">
        <f>IF(N1480="snížená",J1480,0)</f>
        <v>0</v>
      </c>
      <c r="BG1480" s="231">
        <f>IF(N1480="zákl. přenesená",J1480,0)</f>
        <v>0</v>
      </c>
      <c r="BH1480" s="231">
        <f>IF(N1480="sníž. přenesená",J1480,0)</f>
        <v>0</v>
      </c>
      <c r="BI1480" s="231">
        <f>IF(N1480="nulová",J1480,0)</f>
        <v>0</v>
      </c>
      <c r="BJ1480" s="18" t="s">
        <v>84</v>
      </c>
      <c r="BK1480" s="231">
        <f>ROUND(I1480*H1480,2)</f>
        <v>0</v>
      </c>
      <c r="BL1480" s="18" t="s">
        <v>262</v>
      </c>
      <c r="BM1480" s="230" t="s">
        <v>2140</v>
      </c>
    </row>
    <row r="1481" s="13" customFormat="1">
      <c r="A1481" s="13"/>
      <c r="B1481" s="232"/>
      <c r="C1481" s="233"/>
      <c r="D1481" s="234" t="s">
        <v>184</v>
      </c>
      <c r="E1481" s="235" t="s">
        <v>1</v>
      </c>
      <c r="F1481" s="236" t="s">
        <v>2141</v>
      </c>
      <c r="G1481" s="233"/>
      <c r="H1481" s="237">
        <v>127.72</v>
      </c>
      <c r="I1481" s="238"/>
      <c r="J1481" s="233"/>
      <c r="K1481" s="233"/>
      <c r="L1481" s="239"/>
      <c r="M1481" s="240"/>
      <c r="N1481" s="241"/>
      <c r="O1481" s="241"/>
      <c r="P1481" s="241"/>
      <c r="Q1481" s="241"/>
      <c r="R1481" s="241"/>
      <c r="S1481" s="241"/>
      <c r="T1481" s="242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3" t="s">
        <v>184</v>
      </c>
      <c r="AU1481" s="243" t="s">
        <v>86</v>
      </c>
      <c r="AV1481" s="13" t="s">
        <v>86</v>
      </c>
      <c r="AW1481" s="13" t="s">
        <v>32</v>
      </c>
      <c r="AX1481" s="13" t="s">
        <v>76</v>
      </c>
      <c r="AY1481" s="243" t="s">
        <v>175</v>
      </c>
    </row>
    <row r="1482" s="13" customFormat="1">
      <c r="A1482" s="13"/>
      <c r="B1482" s="232"/>
      <c r="C1482" s="233"/>
      <c r="D1482" s="234" t="s">
        <v>184</v>
      </c>
      <c r="E1482" s="235" t="s">
        <v>1</v>
      </c>
      <c r="F1482" s="236" t="s">
        <v>2136</v>
      </c>
      <c r="G1482" s="233"/>
      <c r="H1482" s="237">
        <v>158.1</v>
      </c>
      <c r="I1482" s="238"/>
      <c r="J1482" s="233"/>
      <c r="K1482" s="233"/>
      <c r="L1482" s="239"/>
      <c r="M1482" s="240"/>
      <c r="N1482" s="241"/>
      <c r="O1482" s="241"/>
      <c r="P1482" s="241"/>
      <c r="Q1482" s="241"/>
      <c r="R1482" s="241"/>
      <c r="S1482" s="241"/>
      <c r="T1482" s="242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3" t="s">
        <v>184</v>
      </c>
      <c r="AU1482" s="243" t="s">
        <v>86</v>
      </c>
      <c r="AV1482" s="13" t="s">
        <v>86</v>
      </c>
      <c r="AW1482" s="13" t="s">
        <v>32</v>
      </c>
      <c r="AX1482" s="13" t="s">
        <v>76</v>
      </c>
      <c r="AY1482" s="243" t="s">
        <v>175</v>
      </c>
    </row>
    <row r="1483" s="15" customFormat="1">
      <c r="A1483" s="15"/>
      <c r="B1483" s="254"/>
      <c r="C1483" s="255"/>
      <c r="D1483" s="234" t="s">
        <v>184</v>
      </c>
      <c r="E1483" s="256" t="s">
        <v>1</v>
      </c>
      <c r="F1483" s="257" t="s">
        <v>201</v>
      </c>
      <c r="G1483" s="255"/>
      <c r="H1483" s="258">
        <v>285.82</v>
      </c>
      <c r="I1483" s="259"/>
      <c r="J1483" s="255"/>
      <c r="K1483" s="255"/>
      <c r="L1483" s="260"/>
      <c r="M1483" s="261"/>
      <c r="N1483" s="262"/>
      <c r="O1483" s="262"/>
      <c r="P1483" s="262"/>
      <c r="Q1483" s="262"/>
      <c r="R1483" s="262"/>
      <c r="S1483" s="262"/>
      <c r="T1483" s="263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T1483" s="264" t="s">
        <v>184</v>
      </c>
      <c r="AU1483" s="264" t="s">
        <v>86</v>
      </c>
      <c r="AV1483" s="15" t="s">
        <v>182</v>
      </c>
      <c r="AW1483" s="15" t="s">
        <v>32</v>
      </c>
      <c r="AX1483" s="15" t="s">
        <v>84</v>
      </c>
      <c r="AY1483" s="264" t="s">
        <v>175</v>
      </c>
    </row>
    <row r="1484" s="2" customFormat="1" ht="16.5" customHeight="1">
      <c r="A1484" s="39"/>
      <c r="B1484" s="40"/>
      <c r="C1484" s="219" t="s">
        <v>2142</v>
      </c>
      <c r="D1484" s="219" t="s">
        <v>177</v>
      </c>
      <c r="E1484" s="220" t="s">
        <v>2143</v>
      </c>
      <c r="F1484" s="221" t="s">
        <v>2144</v>
      </c>
      <c r="G1484" s="222" t="s">
        <v>342</v>
      </c>
      <c r="H1484" s="223">
        <v>1</v>
      </c>
      <c r="I1484" s="224"/>
      <c r="J1484" s="225">
        <f>ROUND(I1484*H1484,2)</f>
        <v>0</v>
      </c>
      <c r="K1484" s="221" t="s">
        <v>1</v>
      </c>
      <c r="L1484" s="45"/>
      <c r="M1484" s="226" t="s">
        <v>1</v>
      </c>
      <c r="N1484" s="227" t="s">
        <v>41</v>
      </c>
      <c r="O1484" s="92"/>
      <c r="P1484" s="228">
        <f>O1484*H1484</f>
        <v>0</v>
      </c>
      <c r="Q1484" s="228">
        <v>0</v>
      </c>
      <c r="R1484" s="228">
        <f>Q1484*H1484</f>
        <v>0</v>
      </c>
      <c r="S1484" s="228">
        <v>0</v>
      </c>
      <c r="T1484" s="229">
        <f>S1484*H1484</f>
        <v>0</v>
      </c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R1484" s="230" t="s">
        <v>262</v>
      </c>
      <c r="AT1484" s="230" t="s">
        <v>177</v>
      </c>
      <c r="AU1484" s="230" t="s">
        <v>86</v>
      </c>
      <c r="AY1484" s="18" t="s">
        <v>175</v>
      </c>
      <c r="BE1484" s="231">
        <f>IF(N1484="základní",J1484,0)</f>
        <v>0</v>
      </c>
      <c r="BF1484" s="231">
        <f>IF(N1484="snížená",J1484,0)</f>
        <v>0</v>
      </c>
      <c r="BG1484" s="231">
        <f>IF(N1484="zákl. přenesená",J1484,0)</f>
        <v>0</v>
      </c>
      <c r="BH1484" s="231">
        <f>IF(N1484="sníž. přenesená",J1484,0)</f>
        <v>0</v>
      </c>
      <c r="BI1484" s="231">
        <f>IF(N1484="nulová",J1484,0)</f>
        <v>0</v>
      </c>
      <c r="BJ1484" s="18" t="s">
        <v>84</v>
      </c>
      <c r="BK1484" s="231">
        <f>ROUND(I1484*H1484,2)</f>
        <v>0</v>
      </c>
      <c r="BL1484" s="18" t="s">
        <v>262</v>
      </c>
      <c r="BM1484" s="230" t="s">
        <v>2145</v>
      </c>
    </row>
    <row r="1485" s="2" customFormat="1">
      <c r="A1485" s="39"/>
      <c r="B1485" s="40"/>
      <c r="C1485" s="41"/>
      <c r="D1485" s="234" t="s">
        <v>266</v>
      </c>
      <c r="E1485" s="41"/>
      <c r="F1485" s="275" t="s">
        <v>2146</v>
      </c>
      <c r="G1485" s="41"/>
      <c r="H1485" s="41"/>
      <c r="I1485" s="276"/>
      <c r="J1485" s="41"/>
      <c r="K1485" s="41"/>
      <c r="L1485" s="45"/>
      <c r="M1485" s="277"/>
      <c r="N1485" s="278"/>
      <c r="O1485" s="92"/>
      <c r="P1485" s="92"/>
      <c r="Q1485" s="92"/>
      <c r="R1485" s="92"/>
      <c r="S1485" s="92"/>
      <c r="T1485" s="93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T1485" s="18" t="s">
        <v>266</v>
      </c>
      <c r="AU1485" s="18" t="s">
        <v>86</v>
      </c>
    </row>
    <row r="1486" s="2" customFormat="1" ht="16.5" customHeight="1">
      <c r="A1486" s="39"/>
      <c r="B1486" s="40"/>
      <c r="C1486" s="219" t="s">
        <v>2147</v>
      </c>
      <c r="D1486" s="219" t="s">
        <v>177</v>
      </c>
      <c r="E1486" s="220" t="s">
        <v>2148</v>
      </c>
      <c r="F1486" s="221" t="s">
        <v>2149</v>
      </c>
      <c r="G1486" s="222" t="s">
        <v>342</v>
      </c>
      <c r="H1486" s="223">
        <v>2</v>
      </c>
      <c r="I1486" s="224"/>
      <c r="J1486" s="225">
        <f>ROUND(I1486*H1486,2)</f>
        <v>0</v>
      </c>
      <c r="K1486" s="221" t="s">
        <v>1</v>
      </c>
      <c r="L1486" s="45"/>
      <c r="M1486" s="226" t="s">
        <v>1</v>
      </c>
      <c r="N1486" s="227" t="s">
        <v>41</v>
      </c>
      <c r="O1486" s="92"/>
      <c r="P1486" s="228">
        <f>O1486*H1486</f>
        <v>0</v>
      </c>
      <c r="Q1486" s="228">
        <v>0</v>
      </c>
      <c r="R1486" s="228">
        <f>Q1486*H1486</f>
        <v>0</v>
      </c>
      <c r="S1486" s="228">
        <v>0</v>
      </c>
      <c r="T1486" s="229">
        <f>S1486*H1486</f>
        <v>0</v>
      </c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R1486" s="230" t="s">
        <v>262</v>
      </c>
      <c r="AT1486" s="230" t="s">
        <v>177</v>
      </c>
      <c r="AU1486" s="230" t="s">
        <v>86</v>
      </c>
      <c r="AY1486" s="18" t="s">
        <v>175</v>
      </c>
      <c r="BE1486" s="231">
        <f>IF(N1486="základní",J1486,0)</f>
        <v>0</v>
      </c>
      <c r="BF1486" s="231">
        <f>IF(N1486="snížená",J1486,0)</f>
        <v>0</v>
      </c>
      <c r="BG1486" s="231">
        <f>IF(N1486="zákl. přenesená",J1486,0)</f>
        <v>0</v>
      </c>
      <c r="BH1486" s="231">
        <f>IF(N1486="sníž. přenesená",J1486,0)</f>
        <v>0</v>
      </c>
      <c r="BI1486" s="231">
        <f>IF(N1486="nulová",J1486,0)</f>
        <v>0</v>
      </c>
      <c r="BJ1486" s="18" t="s">
        <v>84</v>
      </c>
      <c r="BK1486" s="231">
        <f>ROUND(I1486*H1486,2)</f>
        <v>0</v>
      </c>
      <c r="BL1486" s="18" t="s">
        <v>262</v>
      </c>
      <c r="BM1486" s="230" t="s">
        <v>2150</v>
      </c>
    </row>
    <row r="1487" s="2" customFormat="1">
      <c r="A1487" s="39"/>
      <c r="B1487" s="40"/>
      <c r="C1487" s="41"/>
      <c r="D1487" s="234" t="s">
        <v>266</v>
      </c>
      <c r="E1487" s="41"/>
      <c r="F1487" s="275" t="s">
        <v>2151</v>
      </c>
      <c r="G1487" s="41"/>
      <c r="H1487" s="41"/>
      <c r="I1487" s="276"/>
      <c r="J1487" s="41"/>
      <c r="K1487" s="41"/>
      <c r="L1487" s="45"/>
      <c r="M1487" s="277"/>
      <c r="N1487" s="278"/>
      <c r="O1487" s="92"/>
      <c r="P1487" s="92"/>
      <c r="Q1487" s="92"/>
      <c r="R1487" s="92"/>
      <c r="S1487" s="92"/>
      <c r="T1487" s="93"/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T1487" s="18" t="s">
        <v>266</v>
      </c>
      <c r="AU1487" s="18" t="s">
        <v>86</v>
      </c>
    </row>
    <row r="1488" s="2" customFormat="1" ht="16.5" customHeight="1">
      <c r="A1488" s="39"/>
      <c r="B1488" s="40"/>
      <c r="C1488" s="219" t="s">
        <v>2152</v>
      </c>
      <c r="D1488" s="219" t="s">
        <v>177</v>
      </c>
      <c r="E1488" s="220" t="s">
        <v>2153</v>
      </c>
      <c r="F1488" s="221" t="s">
        <v>2154</v>
      </c>
      <c r="G1488" s="222" t="s">
        <v>342</v>
      </c>
      <c r="H1488" s="223">
        <v>2</v>
      </c>
      <c r="I1488" s="224"/>
      <c r="J1488" s="225">
        <f>ROUND(I1488*H1488,2)</f>
        <v>0</v>
      </c>
      <c r="K1488" s="221" t="s">
        <v>1</v>
      </c>
      <c r="L1488" s="45"/>
      <c r="M1488" s="226" t="s">
        <v>1</v>
      </c>
      <c r="N1488" s="227" t="s">
        <v>41</v>
      </c>
      <c r="O1488" s="92"/>
      <c r="P1488" s="228">
        <f>O1488*H1488</f>
        <v>0</v>
      </c>
      <c r="Q1488" s="228">
        <v>0</v>
      </c>
      <c r="R1488" s="228">
        <f>Q1488*H1488</f>
        <v>0</v>
      </c>
      <c r="S1488" s="228">
        <v>0</v>
      </c>
      <c r="T1488" s="229">
        <f>S1488*H1488</f>
        <v>0</v>
      </c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R1488" s="230" t="s">
        <v>262</v>
      </c>
      <c r="AT1488" s="230" t="s">
        <v>177</v>
      </c>
      <c r="AU1488" s="230" t="s">
        <v>86</v>
      </c>
      <c r="AY1488" s="18" t="s">
        <v>175</v>
      </c>
      <c r="BE1488" s="231">
        <f>IF(N1488="základní",J1488,0)</f>
        <v>0</v>
      </c>
      <c r="BF1488" s="231">
        <f>IF(N1488="snížená",J1488,0)</f>
        <v>0</v>
      </c>
      <c r="BG1488" s="231">
        <f>IF(N1488="zákl. přenesená",J1488,0)</f>
        <v>0</v>
      </c>
      <c r="BH1488" s="231">
        <f>IF(N1488="sníž. přenesená",J1488,0)</f>
        <v>0</v>
      </c>
      <c r="BI1488" s="231">
        <f>IF(N1488="nulová",J1488,0)</f>
        <v>0</v>
      </c>
      <c r="BJ1488" s="18" t="s">
        <v>84</v>
      </c>
      <c r="BK1488" s="231">
        <f>ROUND(I1488*H1488,2)</f>
        <v>0</v>
      </c>
      <c r="BL1488" s="18" t="s">
        <v>262</v>
      </c>
      <c r="BM1488" s="230" t="s">
        <v>2155</v>
      </c>
    </row>
    <row r="1489" s="2" customFormat="1">
      <c r="A1489" s="39"/>
      <c r="B1489" s="40"/>
      <c r="C1489" s="41"/>
      <c r="D1489" s="234" t="s">
        <v>266</v>
      </c>
      <c r="E1489" s="41"/>
      <c r="F1489" s="275" t="s">
        <v>2156</v>
      </c>
      <c r="G1489" s="41"/>
      <c r="H1489" s="41"/>
      <c r="I1489" s="276"/>
      <c r="J1489" s="41"/>
      <c r="K1489" s="41"/>
      <c r="L1489" s="45"/>
      <c r="M1489" s="277"/>
      <c r="N1489" s="278"/>
      <c r="O1489" s="92"/>
      <c r="P1489" s="92"/>
      <c r="Q1489" s="92"/>
      <c r="R1489" s="92"/>
      <c r="S1489" s="92"/>
      <c r="T1489" s="93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T1489" s="18" t="s">
        <v>266</v>
      </c>
      <c r="AU1489" s="18" t="s">
        <v>86</v>
      </c>
    </row>
    <row r="1490" s="2" customFormat="1" ht="44.25" customHeight="1">
      <c r="A1490" s="39"/>
      <c r="B1490" s="40"/>
      <c r="C1490" s="219" t="s">
        <v>2157</v>
      </c>
      <c r="D1490" s="219" t="s">
        <v>177</v>
      </c>
      <c r="E1490" s="220" t="s">
        <v>2158</v>
      </c>
      <c r="F1490" s="221" t="s">
        <v>2159</v>
      </c>
      <c r="G1490" s="222" t="s">
        <v>437</v>
      </c>
      <c r="H1490" s="223">
        <v>40</v>
      </c>
      <c r="I1490" s="224"/>
      <c r="J1490" s="225">
        <f>ROUND(I1490*H1490,2)</f>
        <v>0</v>
      </c>
      <c r="K1490" s="221" t="s">
        <v>1</v>
      </c>
      <c r="L1490" s="45"/>
      <c r="M1490" s="226" t="s">
        <v>1</v>
      </c>
      <c r="N1490" s="227" t="s">
        <v>41</v>
      </c>
      <c r="O1490" s="92"/>
      <c r="P1490" s="228">
        <f>O1490*H1490</f>
        <v>0</v>
      </c>
      <c r="Q1490" s="228">
        <v>0</v>
      </c>
      <c r="R1490" s="228">
        <f>Q1490*H1490</f>
        <v>0</v>
      </c>
      <c r="S1490" s="228">
        <v>0</v>
      </c>
      <c r="T1490" s="229">
        <f>S1490*H1490</f>
        <v>0</v>
      </c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R1490" s="230" t="s">
        <v>262</v>
      </c>
      <c r="AT1490" s="230" t="s">
        <v>177</v>
      </c>
      <c r="AU1490" s="230" t="s">
        <v>86</v>
      </c>
      <c r="AY1490" s="18" t="s">
        <v>175</v>
      </c>
      <c r="BE1490" s="231">
        <f>IF(N1490="základní",J1490,0)</f>
        <v>0</v>
      </c>
      <c r="BF1490" s="231">
        <f>IF(N1490="snížená",J1490,0)</f>
        <v>0</v>
      </c>
      <c r="BG1490" s="231">
        <f>IF(N1490="zákl. přenesená",J1490,0)</f>
        <v>0</v>
      </c>
      <c r="BH1490" s="231">
        <f>IF(N1490="sníž. přenesená",J1490,0)</f>
        <v>0</v>
      </c>
      <c r="BI1490" s="231">
        <f>IF(N1490="nulová",J1490,0)</f>
        <v>0</v>
      </c>
      <c r="BJ1490" s="18" t="s">
        <v>84</v>
      </c>
      <c r="BK1490" s="231">
        <f>ROUND(I1490*H1490,2)</f>
        <v>0</v>
      </c>
      <c r="BL1490" s="18" t="s">
        <v>262</v>
      </c>
      <c r="BM1490" s="230" t="s">
        <v>2160</v>
      </c>
    </row>
    <row r="1491" s="13" customFormat="1">
      <c r="A1491" s="13"/>
      <c r="B1491" s="232"/>
      <c r="C1491" s="233"/>
      <c r="D1491" s="234" t="s">
        <v>184</v>
      </c>
      <c r="E1491" s="235" t="s">
        <v>1</v>
      </c>
      <c r="F1491" s="236" t="s">
        <v>2161</v>
      </c>
      <c r="G1491" s="233"/>
      <c r="H1491" s="237">
        <v>40</v>
      </c>
      <c r="I1491" s="238"/>
      <c r="J1491" s="233"/>
      <c r="K1491" s="233"/>
      <c r="L1491" s="239"/>
      <c r="M1491" s="240"/>
      <c r="N1491" s="241"/>
      <c r="O1491" s="241"/>
      <c r="P1491" s="241"/>
      <c r="Q1491" s="241"/>
      <c r="R1491" s="241"/>
      <c r="S1491" s="241"/>
      <c r="T1491" s="242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43" t="s">
        <v>184</v>
      </c>
      <c r="AU1491" s="243" t="s">
        <v>86</v>
      </c>
      <c r="AV1491" s="13" t="s">
        <v>86</v>
      </c>
      <c r="AW1491" s="13" t="s">
        <v>32</v>
      </c>
      <c r="AX1491" s="13" t="s">
        <v>84</v>
      </c>
      <c r="AY1491" s="243" t="s">
        <v>175</v>
      </c>
    </row>
    <row r="1492" s="2" customFormat="1" ht="16.5" customHeight="1">
      <c r="A1492" s="39"/>
      <c r="B1492" s="40"/>
      <c r="C1492" s="219" t="s">
        <v>2162</v>
      </c>
      <c r="D1492" s="219" t="s">
        <v>177</v>
      </c>
      <c r="E1492" s="220" t="s">
        <v>2163</v>
      </c>
      <c r="F1492" s="221" t="s">
        <v>2164</v>
      </c>
      <c r="G1492" s="222" t="s">
        <v>342</v>
      </c>
      <c r="H1492" s="223">
        <v>1</v>
      </c>
      <c r="I1492" s="224"/>
      <c r="J1492" s="225">
        <f>ROUND(I1492*H1492,2)</f>
        <v>0</v>
      </c>
      <c r="K1492" s="221" t="s">
        <v>1</v>
      </c>
      <c r="L1492" s="45"/>
      <c r="M1492" s="226" t="s">
        <v>1</v>
      </c>
      <c r="N1492" s="227" t="s">
        <v>41</v>
      </c>
      <c r="O1492" s="92"/>
      <c r="P1492" s="228">
        <f>O1492*H1492</f>
        <v>0</v>
      </c>
      <c r="Q1492" s="228">
        <v>0</v>
      </c>
      <c r="R1492" s="228">
        <f>Q1492*H1492</f>
        <v>0</v>
      </c>
      <c r="S1492" s="228">
        <v>0</v>
      </c>
      <c r="T1492" s="229">
        <f>S1492*H1492</f>
        <v>0</v>
      </c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R1492" s="230" t="s">
        <v>262</v>
      </c>
      <c r="AT1492" s="230" t="s">
        <v>177</v>
      </c>
      <c r="AU1492" s="230" t="s">
        <v>86</v>
      </c>
      <c r="AY1492" s="18" t="s">
        <v>175</v>
      </c>
      <c r="BE1492" s="231">
        <f>IF(N1492="základní",J1492,0)</f>
        <v>0</v>
      </c>
      <c r="BF1492" s="231">
        <f>IF(N1492="snížená",J1492,0)</f>
        <v>0</v>
      </c>
      <c r="BG1492" s="231">
        <f>IF(N1492="zákl. přenesená",J1492,0)</f>
        <v>0</v>
      </c>
      <c r="BH1492" s="231">
        <f>IF(N1492="sníž. přenesená",J1492,0)</f>
        <v>0</v>
      </c>
      <c r="BI1492" s="231">
        <f>IF(N1492="nulová",J1492,0)</f>
        <v>0</v>
      </c>
      <c r="BJ1492" s="18" t="s">
        <v>84</v>
      </c>
      <c r="BK1492" s="231">
        <f>ROUND(I1492*H1492,2)</f>
        <v>0</v>
      </c>
      <c r="BL1492" s="18" t="s">
        <v>262</v>
      </c>
      <c r="BM1492" s="230" t="s">
        <v>2165</v>
      </c>
    </row>
    <row r="1493" s="2" customFormat="1" ht="24.15" customHeight="1">
      <c r="A1493" s="39"/>
      <c r="B1493" s="40"/>
      <c r="C1493" s="219" t="s">
        <v>2166</v>
      </c>
      <c r="D1493" s="219" t="s">
        <v>177</v>
      </c>
      <c r="E1493" s="220" t="s">
        <v>2167</v>
      </c>
      <c r="F1493" s="221" t="s">
        <v>2168</v>
      </c>
      <c r="G1493" s="222" t="s">
        <v>180</v>
      </c>
      <c r="H1493" s="223">
        <v>312.14</v>
      </c>
      <c r="I1493" s="224"/>
      <c r="J1493" s="225">
        <f>ROUND(I1493*H1493,2)</f>
        <v>0</v>
      </c>
      <c r="K1493" s="221" t="s">
        <v>1</v>
      </c>
      <c r="L1493" s="45"/>
      <c r="M1493" s="226" t="s">
        <v>1</v>
      </c>
      <c r="N1493" s="227" t="s">
        <v>41</v>
      </c>
      <c r="O1493" s="92"/>
      <c r="P1493" s="228">
        <f>O1493*H1493</f>
        <v>0</v>
      </c>
      <c r="Q1493" s="228">
        <v>0</v>
      </c>
      <c r="R1493" s="228">
        <f>Q1493*H1493</f>
        <v>0</v>
      </c>
      <c r="S1493" s="228">
        <v>0</v>
      </c>
      <c r="T1493" s="229">
        <f>S1493*H1493</f>
        <v>0</v>
      </c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R1493" s="230" t="s">
        <v>262</v>
      </c>
      <c r="AT1493" s="230" t="s">
        <v>177</v>
      </c>
      <c r="AU1493" s="230" t="s">
        <v>86</v>
      </c>
      <c r="AY1493" s="18" t="s">
        <v>175</v>
      </c>
      <c r="BE1493" s="231">
        <f>IF(N1493="základní",J1493,0)</f>
        <v>0</v>
      </c>
      <c r="BF1493" s="231">
        <f>IF(N1493="snížená",J1493,0)</f>
        <v>0</v>
      </c>
      <c r="BG1493" s="231">
        <f>IF(N1493="zákl. přenesená",J1493,0)</f>
        <v>0</v>
      </c>
      <c r="BH1493" s="231">
        <f>IF(N1493="sníž. přenesená",J1493,0)</f>
        <v>0</v>
      </c>
      <c r="BI1493" s="231">
        <f>IF(N1493="nulová",J1493,0)</f>
        <v>0</v>
      </c>
      <c r="BJ1493" s="18" t="s">
        <v>84</v>
      </c>
      <c r="BK1493" s="231">
        <f>ROUND(I1493*H1493,2)</f>
        <v>0</v>
      </c>
      <c r="BL1493" s="18" t="s">
        <v>262</v>
      </c>
      <c r="BM1493" s="230" t="s">
        <v>2169</v>
      </c>
    </row>
    <row r="1494" s="13" customFormat="1">
      <c r="A1494" s="13"/>
      <c r="B1494" s="232"/>
      <c r="C1494" s="233"/>
      <c r="D1494" s="234" t="s">
        <v>184</v>
      </c>
      <c r="E1494" s="235" t="s">
        <v>1</v>
      </c>
      <c r="F1494" s="236" t="s">
        <v>2170</v>
      </c>
      <c r="G1494" s="233"/>
      <c r="H1494" s="237">
        <v>141.46</v>
      </c>
      <c r="I1494" s="238"/>
      <c r="J1494" s="233"/>
      <c r="K1494" s="233"/>
      <c r="L1494" s="239"/>
      <c r="M1494" s="240"/>
      <c r="N1494" s="241"/>
      <c r="O1494" s="241"/>
      <c r="P1494" s="241"/>
      <c r="Q1494" s="241"/>
      <c r="R1494" s="241"/>
      <c r="S1494" s="241"/>
      <c r="T1494" s="242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3" t="s">
        <v>184</v>
      </c>
      <c r="AU1494" s="243" t="s">
        <v>86</v>
      </c>
      <c r="AV1494" s="13" t="s">
        <v>86</v>
      </c>
      <c r="AW1494" s="13" t="s">
        <v>32</v>
      </c>
      <c r="AX1494" s="13" t="s">
        <v>76</v>
      </c>
      <c r="AY1494" s="243" t="s">
        <v>175</v>
      </c>
    </row>
    <row r="1495" s="13" customFormat="1">
      <c r="A1495" s="13"/>
      <c r="B1495" s="232"/>
      <c r="C1495" s="233"/>
      <c r="D1495" s="234" t="s">
        <v>184</v>
      </c>
      <c r="E1495" s="235" t="s">
        <v>1</v>
      </c>
      <c r="F1495" s="236" t="s">
        <v>691</v>
      </c>
      <c r="G1495" s="233"/>
      <c r="H1495" s="237">
        <v>170.68</v>
      </c>
      <c r="I1495" s="238"/>
      <c r="J1495" s="233"/>
      <c r="K1495" s="233"/>
      <c r="L1495" s="239"/>
      <c r="M1495" s="240"/>
      <c r="N1495" s="241"/>
      <c r="O1495" s="241"/>
      <c r="P1495" s="241"/>
      <c r="Q1495" s="241"/>
      <c r="R1495" s="241"/>
      <c r="S1495" s="241"/>
      <c r="T1495" s="242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43" t="s">
        <v>184</v>
      </c>
      <c r="AU1495" s="243" t="s">
        <v>86</v>
      </c>
      <c r="AV1495" s="13" t="s">
        <v>86</v>
      </c>
      <c r="AW1495" s="13" t="s">
        <v>32</v>
      </c>
      <c r="AX1495" s="13" t="s">
        <v>76</v>
      </c>
      <c r="AY1495" s="243" t="s">
        <v>175</v>
      </c>
    </row>
    <row r="1496" s="15" customFormat="1">
      <c r="A1496" s="15"/>
      <c r="B1496" s="254"/>
      <c r="C1496" s="255"/>
      <c r="D1496" s="234" t="s">
        <v>184</v>
      </c>
      <c r="E1496" s="256" t="s">
        <v>1</v>
      </c>
      <c r="F1496" s="257" t="s">
        <v>201</v>
      </c>
      <c r="G1496" s="255"/>
      <c r="H1496" s="258">
        <v>312.14</v>
      </c>
      <c r="I1496" s="259"/>
      <c r="J1496" s="255"/>
      <c r="K1496" s="255"/>
      <c r="L1496" s="260"/>
      <c r="M1496" s="261"/>
      <c r="N1496" s="262"/>
      <c r="O1496" s="262"/>
      <c r="P1496" s="262"/>
      <c r="Q1496" s="262"/>
      <c r="R1496" s="262"/>
      <c r="S1496" s="262"/>
      <c r="T1496" s="263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T1496" s="264" t="s">
        <v>184</v>
      </c>
      <c r="AU1496" s="264" t="s">
        <v>86</v>
      </c>
      <c r="AV1496" s="15" t="s">
        <v>182</v>
      </c>
      <c r="AW1496" s="15" t="s">
        <v>32</v>
      </c>
      <c r="AX1496" s="15" t="s">
        <v>84</v>
      </c>
      <c r="AY1496" s="264" t="s">
        <v>175</v>
      </c>
    </row>
    <row r="1497" s="2" customFormat="1" ht="16.5" customHeight="1">
      <c r="A1497" s="39"/>
      <c r="B1497" s="40"/>
      <c r="C1497" s="219" t="s">
        <v>2171</v>
      </c>
      <c r="D1497" s="219" t="s">
        <v>177</v>
      </c>
      <c r="E1497" s="220" t="s">
        <v>2172</v>
      </c>
      <c r="F1497" s="221" t="s">
        <v>2173</v>
      </c>
      <c r="G1497" s="222" t="s">
        <v>342</v>
      </c>
      <c r="H1497" s="223">
        <v>1</v>
      </c>
      <c r="I1497" s="224"/>
      <c r="J1497" s="225">
        <f>ROUND(I1497*H1497,2)</f>
        <v>0</v>
      </c>
      <c r="K1497" s="221" t="s">
        <v>1</v>
      </c>
      <c r="L1497" s="45"/>
      <c r="M1497" s="226" t="s">
        <v>1</v>
      </c>
      <c r="N1497" s="227" t="s">
        <v>41</v>
      </c>
      <c r="O1497" s="92"/>
      <c r="P1497" s="228">
        <f>O1497*H1497</f>
        <v>0</v>
      </c>
      <c r="Q1497" s="228">
        <v>0</v>
      </c>
      <c r="R1497" s="228">
        <f>Q1497*H1497</f>
        <v>0</v>
      </c>
      <c r="S1497" s="228">
        <v>0</v>
      </c>
      <c r="T1497" s="229">
        <f>S1497*H1497</f>
        <v>0</v>
      </c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R1497" s="230" t="s">
        <v>262</v>
      </c>
      <c r="AT1497" s="230" t="s">
        <v>177</v>
      </c>
      <c r="AU1497" s="230" t="s">
        <v>86</v>
      </c>
      <c r="AY1497" s="18" t="s">
        <v>175</v>
      </c>
      <c r="BE1497" s="231">
        <f>IF(N1497="základní",J1497,0)</f>
        <v>0</v>
      </c>
      <c r="BF1497" s="231">
        <f>IF(N1497="snížená",J1497,0)</f>
        <v>0</v>
      </c>
      <c r="BG1497" s="231">
        <f>IF(N1497="zákl. přenesená",J1497,0)</f>
        <v>0</v>
      </c>
      <c r="BH1497" s="231">
        <f>IF(N1497="sníž. přenesená",J1497,0)</f>
        <v>0</v>
      </c>
      <c r="BI1497" s="231">
        <f>IF(N1497="nulová",J1497,0)</f>
        <v>0</v>
      </c>
      <c r="BJ1497" s="18" t="s">
        <v>84</v>
      </c>
      <c r="BK1497" s="231">
        <f>ROUND(I1497*H1497,2)</f>
        <v>0</v>
      </c>
      <c r="BL1497" s="18" t="s">
        <v>262</v>
      </c>
      <c r="BM1497" s="230" t="s">
        <v>2174</v>
      </c>
    </row>
    <row r="1498" s="2" customFormat="1" ht="24.15" customHeight="1">
      <c r="A1498" s="39"/>
      <c r="B1498" s="40"/>
      <c r="C1498" s="219" t="s">
        <v>2175</v>
      </c>
      <c r="D1498" s="219" t="s">
        <v>177</v>
      </c>
      <c r="E1498" s="220" t="s">
        <v>2176</v>
      </c>
      <c r="F1498" s="221" t="s">
        <v>2177</v>
      </c>
      <c r="G1498" s="222" t="s">
        <v>437</v>
      </c>
      <c r="H1498" s="223">
        <v>8.4</v>
      </c>
      <c r="I1498" s="224"/>
      <c r="J1498" s="225">
        <f>ROUND(I1498*H1498,2)</f>
        <v>0</v>
      </c>
      <c r="K1498" s="221" t="s">
        <v>1</v>
      </c>
      <c r="L1498" s="45"/>
      <c r="M1498" s="226" t="s">
        <v>1</v>
      </c>
      <c r="N1498" s="227" t="s">
        <v>41</v>
      </c>
      <c r="O1498" s="92"/>
      <c r="P1498" s="228">
        <f>O1498*H1498</f>
        <v>0</v>
      </c>
      <c r="Q1498" s="228">
        <v>0</v>
      </c>
      <c r="R1498" s="228">
        <f>Q1498*H1498</f>
        <v>0</v>
      </c>
      <c r="S1498" s="228">
        <v>0</v>
      </c>
      <c r="T1498" s="229">
        <f>S1498*H1498</f>
        <v>0</v>
      </c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R1498" s="230" t="s">
        <v>262</v>
      </c>
      <c r="AT1498" s="230" t="s">
        <v>177</v>
      </c>
      <c r="AU1498" s="230" t="s">
        <v>86</v>
      </c>
      <c r="AY1498" s="18" t="s">
        <v>175</v>
      </c>
      <c r="BE1498" s="231">
        <f>IF(N1498="základní",J1498,0)</f>
        <v>0</v>
      </c>
      <c r="BF1498" s="231">
        <f>IF(N1498="snížená",J1498,0)</f>
        <v>0</v>
      </c>
      <c r="BG1498" s="231">
        <f>IF(N1498="zákl. přenesená",J1498,0)</f>
        <v>0</v>
      </c>
      <c r="BH1498" s="231">
        <f>IF(N1498="sníž. přenesená",J1498,0)</f>
        <v>0</v>
      </c>
      <c r="BI1498" s="231">
        <f>IF(N1498="nulová",J1498,0)</f>
        <v>0</v>
      </c>
      <c r="BJ1498" s="18" t="s">
        <v>84</v>
      </c>
      <c r="BK1498" s="231">
        <f>ROUND(I1498*H1498,2)</f>
        <v>0</v>
      </c>
      <c r="BL1498" s="18" t="s">
        <v>262</v>
      </c>
      <c r="BM1498" s="230" t="s">
        <v>2178</v>
      </c>
    </row>
    <row r="1499" s="2" customFormat="1">
      <c r="A1499" s="39"/>
      <c r="B1499" s="40"/>
      <c r="C1499" s="41"/>
      <c r="D1499" s="234" t="s">
        <v>266</v>
      </c>
      <c r="E1499" s="41"/>
      <c r="F1499" s="275" t="s">
        <v>2179</v>
      </c>
      <c r="G1499" s="41"/>
      <c r="H1499" s="41"/>
      <c r="I1499" s="276"/>
      <c r="J1499" s="41"/>
      <c r="K1499" s="41"/>
      <c r="L1499" s="45"/>
      <c r="M1499" s="277"/>
      <c r="N1499" s="278"/>
      <c r="O1499" s="92"/>
      <c r="P1499" s="92"/>
      <c r="Q1499" s="92"/>
      <c r="R1499" s="92"/>
      <c r="S1499" s="92"/>
      <c r="T1499" s="93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T1499" s="18" t="s">
        <v>266</v>
      </c>
      <c r="AU1499" s="18" t="s">
        <v>86</v>
      </c>
    </row>
    <row r="1500" s="13" customFormat="1">
      <c r="A1500" s="13"/>
      <c r="B1500" s="232"/>
      <c r="C1500" s="233"/>
      <c r="D1500" s="234" t="s">
        <v>184</v>
      </c>
      <c r="E1500" s="235" t="s">
        <v>1</v>
      </c>
      <c r="F1500" s="236" t="s">
        <v>2180</v>
      </c>
      <c r="G1500" s="233"/>
      <c r="H1500" s="237">
        <v>8.4</v>
      </c>
      <c r="I1500" s="238"/>
      <c r="J1500" s="233"/>
      <c r="K1500" s="233"/>
      <c r="L1500" s="239"/>
      <c r="M1500" s="240"/>
      <c r="N1500" s="241"/>
      <c r="O1500" s="241"/>
      <c r="P1500" s="241"/>
      <c r="Q1500" s="241"/>
      <c r="R1500" s="241"/>
      <c r="S1500" s="241"/>
      <c r="T1500" s="242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43" t="s">
        <v>184</v>
      </c>
      <c r="AU1500" s="243" t="s">
        <v>86</v>
      </c>
      <c r="AV1500" s="13" t="s">
        <v>86</v>
      </c>
      <c r="AW1500" s="13" t="s">
        <v>32</v>
      </c>
      <c r="AX1500" s="13" t="s">
        <v>84</v>
      </c>
      <c r="AY1500" s="243" t="s">
        <v>175</v>
      </c>
    </row>
    <row r="1501" s="2" customFormat="1" ht="16.5" customHeight="1">
      <c r="A1501" s="39"/>
      <c r="B1501" s="40"/>
      <c r="C1501" s="219" t="s">
        <v>2181</v>
      </c>
      <c r="D1501" s="219" t="s">
        <v>177</v>
      </c>
      <c r="E1501" s="220" t="s">
        <v>2182</v>
      </c>
      <c r="F1501" s="221" t="s">
        <v>2183</v>
      </c>
      <c r="G1501" s="222" t="s">
        <v>180</v>
      </c>
      <c r="H1501" s="223">
        <v>16.32</v>
      </c>
      <c r="I1501" s="224"/>
      <c r="J1501" s="225">
        <f>ROUND(I1501*H1501,2)</f>
        <v>0</v>
      </c>
      <c r="K1501" s="221" t="s">
        <v>1</v>
      </c>
      <c r="L1501" s="45"/>
      <c r="M1501" s="226" t="s">
        <v>1</v>
      </c>
      <c r="N1501" s="227" t="s">
        <v>41</v>
      </c>
      <c r="O1501" s="92"/>
      <c r="P1501" s="228">
        <f>O1501*H1501</f>
        <v>0</v>
      </c>
      <c r="Q1501" s="228">
        <v>0</v>
      </c>
      <c r="R1501" s="228">
        <f>Q1501*H1501</f>
        <v>0</v>
      </c>
      <c r="S1501" s="228">
        <v>0</v>
      </c>
      <c r="T1501" s="229">
        <f>S1501*H1501</f>
        <v>0</v>
      </c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R1501" s="230" t="s">
        <v>262</v>
      </c>
      <c r="AT1501" s="230" t="s">
        <v>177</v>
      </c>
      <c r="AU1501" s="230" t="s">
        <v>86</v>
      </c>
      <c r="AY1501" s="18" t="s">
        <v>175</v>
      </c>
      <c r="BE1501" s="231">
        <f>IF(N1501="základní",J1501,0)</f>
        <v>0</v>
      </c>
      <c r="BF1501" s="231">
        <f>IF(N1501="snížená",J1501,0)</f>
        <v>0</v>
      </c>
      <c r="BG1501" s="231">
        <f>IF(N1501="zákl. přenesená",J1501,0)</f>
        <v>0</v>
      </c>
      <c r="BH1501" s="231">
        <f>IF(N1501="sníž. přenesená",J1501,0)</f>
        <v>0</v>
      </c>
      <c r="BI1501" s="231">
        <f>IF(N1501="nulová",J1501,0)</f>
        <v>0</v>
      </c>
      <c r="BJ1501" s="18" t="s">
        <v>84</v>
      </c>
      <c r="BK1501" s="231">
        <f>ROUND(I1501*H1501,2)</f>
        <v>0</v>
      </c>
      <c r="BL1501" s="18" t="s">
        <v>262</v>
      </c>
      <c r="BM1501" s="230" t="s">
        <v>2184</v>
      </c>
    </row>
    <row r="1502" s="2" customFormat="1">
      <c r="A1502" s="39"/>
      <c r="B1502" s="40"/>
      <c r="C1502" s="41"/>
      <c r="D1502" s="234" t="s">
        <v>266</v>
      </c>
      <c r="E1502" s="41"/>
      <c r="F1502" s="275" t="s">
        <v>2179</v>
      </c>
      <c r="G1502" s="41"/>
      <c r="H1502" s="41"/>
      <c r="I1502" s="276"/>
      <c r="J1502" s="41"/>
      <c r="K1502" s="41"/>
      <c r="L1502" s="45"/>
      <c r="M1502" s="277"/>
      <c r="N1502" s="278"/>
      <c r="O1502" s="92"/>
      <c r="P1502" s="92"/>
      <c r="Q1502" s="92"/>
      <c r="R1502" s="92"/>
      <c r="S1502" s="92"/>
      <c r="T1502" s="93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T1502" s="18" t="s">
        <v>266</v>
      </c>
      <c r="AU1502" s="18" t="s">
        <v>86</v>
      </c>
    </row>
    <row r="1503" s="13" customFormat="1">
      <c r="A1503" s="13"/>
      <c r="B1503" s="232"/>
      <c r="C1503" s="233"/>
      <c r="D1503" s="234" t="s">
        <v>184</v>
      </c>
      <c r="E1503" s="235" t="s">
        <v>1</v>
      </c>
      <c r="F1503" s="236" t="s">
        <v>2185</v>
      </c>
      <c r="G1503" s="233"/>
      <c r="H1503" s="237">
        <v>16.32</v>
      </c>
      <c r="I1503" s="238"/>
      <c r="J1503" s="233"/>
      <c r="K1503" s="233"/>
      <c r="L1503" s="239"/>
      <c r="M1503" s="240"/>
      <c r="N1503" s="241"/>
      <c r="O1503" s="241"/>
      <c r="P1503" s="241"/>
      <c r="Q1503" s="241"/>
      <c r="R1503" s="241"/>
      <c r="S1503" s="241"/>
      <c r="T1503" s="242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43" t="s">
        <v>184</v>
      </c>
      <c r="AU1503" s="243" t="s">
        <v>86</v>
      </c>
      <c r="AV1503" s="13" t="s">
        <v>86</v>
      </c>
      <c r="AW1503" s="13" t="s">
        <v>32</v>
      </c>
      <c r="AX1503" s="13" t="s">
        <v>84</v>
      </c>
      <c r="AY1503" s="243" t="s">
        <v>175</v>
      </c>
    </row>
    <row r="1504" s="2" customFormat="1" ht="37.8" customHeight="1">
      <c r="A1504" s="39"/>
      <c r="B1504" s="40"/>
      <c r="C1504" s="219" t="s">
        <v>2186</v>
      </c>
      <c r="D1504" s="219" t="s">
        <v>177</v>
      </c>
      <c r="E1504" s="220" t="s">
        <v>2187</v>
      </c>
      <c r="F1504" s="221" t="s">
        <v>2188</v>
      </c>
      <c r="G1504" s="222" t="s">
        <v>342</v>
      </c>
      <c r="H1504" s="223">
        <v>1</v>
      </c>
      <c r="I1504" s="224"/>
      <c r="J1504" s="225">
        <f>ROUND(I1504*H1504,2)</f>
        <v>0</v>
      </c>
      <c r="K1504" s="221" t="s">
        <v>1</v>
      </c>
      <c r="L1504" s="45"/>
      <c r="M1504" s="226" t="s">
        <v>1</v>
      </c>
      <c r="N1504" s="227" t="s">
        <v>41</v>
      </c>
      <c r="O1504" s="92"/>
      <c r="P1504" s="228">
        <f>O1504*H1504</f>
        <v>0</v>
      </c>
      <c r="Q1504" s="228">
        <v>0</v>
      </c>
      <c r="R1504" s="228">
        <f>Q1504*H1504</f>
        <v>0</v>
      </c>
      <c r="S1504" s="228">
        <v>0</v>
      </c>
      <c r="T1504" s="229">
        <f>S1504*H1504</f>
        <v>0</v>
      </c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R1504" s="230" t="s">
        <v>262</v>
      </c>
      <c r="AT1504" s="230" t="s">
        <v>177</v>
      </c>
      <c r="AU1504" s="230" t="s">
        <v>86</v>
      </c>
      <c r="AY1504" s="18" t="s">
        <v>175</v>
      </c>
      <c r="BE1504" s="231">
        <f>IF(N1504="základní",J1504,0)</f>
        <v>0</v>
      </c>
      <c r="BF1504" s="231">
        <f>IF(N1504="snížená",J1504,0)</f>
        <v>0</v>
      </c>
      <c r="BG1504" s="231">
        <f>IF(N1504="zákl. přenesená",J1504,0)</f>
        <v>0</v>
      </c>
      <c r="BH1504" s="231">
        <f>IF(N1504="sníž. přenesená",J1504,0)</f>
        <v>0</v>
      </c>
      <c r="BI1504" s="231">
        <f>IF(N1504="nulová",J1504,0)</f>
        <v>0</v>
      </c>
      <c r="BJ1504" s="18" t="s">
        <v>84</v>
      </c>
      <c r="BK1504" s="231">
        <f>ROUND(I1504*H1504,2)</f>
        <v>0</v>
      </c>
      <c r="BL1504" s="18" t="s">
        <v>262</v>
      </c>
      <c r="BM1504" s="230" t="s">
        <v>2189</v>
      </c>
    </row>
    <row r="1505" s="2" customFormat="1">
      <c r="A1505" s="39"/>
      <c r="B1505" s="40"/>
      <c r="C1505" s="41"/>
      <c r="D1505" s="234" t="s">
        <v>266</v>
      </c>
      <c r="E1505" s="41"/>
      <c r="F1505" s="275" t="s">
        <v>2179</v>
      </c>
      <c r="G1505" s="41"/>
      <c r="H1505" s="41"/>
      <c r="I1505" s="276"/>
      <c r="J1505" s="41"/>
      <c r="K1505" s="41"/>
      <c r="L1505" s="45"/>
      <c r="M1505" s="277"/>
      <c r="N1505" s="278"/>
      <c r="O1505" s="92"/>
      <c r="P1505" s="92"/>
      <c r="Q1505" s="92"/>
      <c r="R1505" s="92"/>
      <c r="S1505" s="92"/>
      <c r="T1505" s="93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T1505" s="18" t="s">
        <v>266</v>
      </c>
      <c r="AU1505" s="18" t="s">
        <v>86</v>
      </c>
    </row>
    <row r="1506" s="13" customFormat="1">
      <c r="A1506" s="13"/>
      <c r="B1506" s="232"/>
      <c r="C1506" s="233"/>
      <c r="D1506" s="234" t="s">
        <v>184</v>
      </c>
      <c r="E1506" s="235" t="s">
        <v>1</v>
      </c>
      <c r="F1506" s="236" t="s">
        <v>2190</v>
      </c>
      <c r="G1506" s="233"/>
      <c r="H1506" s="237">
        <v>1</v>
      </c>
      <c r="I1506" s="238"/>
      <c r="J1506" s="233"/>
      <c r="K1506" s="233"/>
      <c r="L1506" s="239"/>
      <c r="M1506" s="240"/>
      <c r="N1506" s="241"/>
      <c r="O1506" s="241"/>
      <c r="P1506" s="241"/>
      <c r="Q1506" s="241"/>
      <c r="R1506" s="241"/>
      <c r="S1506" s="241"/>
      <c r="T1506" s="242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43" t="s">
        <v>184</v>
      </c>
      <c r="AU1506" s="243" t="s">
        <v>86</v>
      </c>
      <c r="AV1506" s="13" t="s">
        <v>86</v>
      </c>
      <c r="AW1506" s="13" t="s">
        <v>32</v>
      </c>
      <c r="AX1506" s="13" t="s">
        <v>84</v>
      </c>
      <c r="AY1506" s="243" t="s">
        <v>175</v>
      </c>
    </row>
    <row r="1507" s="12" customFormat="1" ht="22.8" customHeight="1">
      <c r="A1507" s="12"/>
      <c r="B1507" s="203"/>
      <c r="C1507" s="204"/>
      <c r="D1507" s="205" t="s">
        <v>75</v>
      </c>
      <c r="E1507" s="217" t="s">
        <v>2191</v>
      </c>
      <c r="F1507" s="217" t="s">
        <v>2192</v>
      </c>
      <c r="G1507" s="204"/>
      <c r="H1507" s="204"/>
      <c r="I1507" s="207"/>
      <c r="J1507" s="218">
        <f>BK1507</f>
        <v>0</v>
      </c>
      <c r="K1507" s="204"/>
      <c r="L1507" s="209"/>
      <c r="M1507" s="210"/>
      <c r="N1507" s="211"/>
      <c r="O1507" s="211"/>
      <c r="P1507" s="212">
        <f>SUM(P1508:P1551)</f>
        <v>0</v>
      </c>
      <c r="Q1507" s="211"/>
      <c r="R1507" s="212">
        <f>SUM(R1508:R1551)</f>
        <v>0</v>
      </c>
      <c r="S1507" s="211"/>
      <c r="T1507" s="213">
        <f>SUM(T1508:T1551)</f>
        <v>2.3651250000000004</v>
      </c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R1507" s="214" t="s">
        <v>86</v>
      </c>
      <c r="AT1507" s="215" t="s">
        <v>75</v>
      </c>
      <c r="AU1507" s="215" t="s">
        <v>84</v>
      </c>
      <c r="AY1507" s="214" t="s">
        <v>175</v>
      </c>
      <c r="BK1507" s="216">
        <f>SUM(BK1508:BK1551)</f>
        <v>0</v>
      </c>
    </row>
    <row r="1508" s="2" customFormat="1" ht="21.75" customHeight="1">
      <c r="A1508" s="39"/>
      <c r="B1508" s="40"/>
      <c r="C1508" s="219" t="s">
        <v>2193</v>
      </c>
      <c r="D1508" s="219" t="s">
        <v>177</v>
      </c>
      <c r="E1508" s="220" t="s">
        <v>2194</v>
      </c>
      <c r="F1508" s="221" t="s">
        <v>2195</v>
      </c>
      <c r="G1508" s="222" t="s">
        <v>180</v>
      </c>
      <c r="H1508" s="223">
        <v>139.125</v>
      </c>
      <c r="I1508" s="224"/>
      <c r="J1508" s="225">
        <f>ROUND(I1508*H1508,2)</f>
        <v>0</v>
      </c>
      <c r="K1508" s="221" t="s">
        <v>181</v>
      </c>
      <c r="L1508" s="45"/>
      <c r="M1508" s="226" t="s">
        <v>1</v>
      </c>
      <c r="N1508" s="227" t="s">
        <v>41</v>
      </c>
      <c r="O1508" s="92"/>
      <c r="P1508" s="228">
        <f>O1508*H1508</f>
        <v>0</v>
      </c>
      <c r="Q1508" s="228">
        <v>0</v>
      </c>
      <c r="R1508" s="228">
        <f>Q1508*H1508</f>
        <v>0</v>
      </c>
      <c r="S1508" s="228">
        <v>0.017000000000000002</v>
      </c>
      <c r="T1508" s="229">
        <f>S1508*H1508</f>
        <v>2.3651250000000004</v>
      </c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39"/>
      <c r="AE1508" s="39"/>
      <c r="AR1508" s="230" t="s">
        <v>262</v>
      </c>
      <c r="AT1508" s="230" t="s">
        <v>177</v>
      </c>
      <c r="AU1508" s="230" t="s">
        <v>86</v>
      </c>
      <c r="AY1508" s="18" t="s">
        <v>175</v>
      </c>
      <c r="BE1508" s="231">
        <f>IF(N1508="základní",J1508,0)</f>
        <v>0</v>
      </c>
      <c r="BF1508" s="231">
        <f>IF(N1508="snížená",J1508,0)</f>
        <v>0</v>
      </c>
      <c r="BG1508" s="231">
        <f>IF(N1508="zákl. přenesená",J1508,0)</f>
        <v>0</v>
      </c>
      <c r="BH1508" s="231">
        <f>IF(N1508="sníž. přenesená",J1508,0)</f>
        <v>0</v>
      </c>
      <c r="BI1508" s="231">
        <f>IF(N1508="nulová",J1508,0)</f>
        <v>0</v>
      </c>
      <c r="BJ1508" s="18" t="s">
        <v>84</v>
      </c>
      <c r="BK1508" s="231">
        <f>ROUND(I1508*H1508,2)</f>
        <v>0</v>
      </c>
      <c r="BL1508" s="18" t="s">
        <v>262</v>
      </c>
      <c r="BM1508" s="230" t="s">
        <v>2196</v>
      </c>
    </row>
    <row r="1509" s="13" customFormat="1">
      <c r="A1509" s="13"/>
      <c r="B1509" s="232"/>
      <c r="C1509" s="233"/>
      <c r="D1509" s="234" t="s">
        <v>184</v>
      </c>
      <c r="E1509" s="235" t="s">
        <v>1</v>
      </c>
      <c r="F1509" s="236" t="s">
        <v>2197</v>
      </c>
      <c r="G1509" s="233"/>
      <c r="H1509" s="237">
        <v>79.875</v>
      </c>
      <c r="I1509" s="238"/>
      <c r="J1509" s="233"/>
      <c r="K1509" s="233"/>
      <c r="L1509" s="239"/>
      <c r="M1509" s="240"/>
      <c r="N1509" s="241"/>
      <c r="O1509" s="241"/>
      <c r="P1509" s="241"/>
      <c r="Q1509" s="241"/>
      <c r="R1509" s="241"/>
      <c r="S1509" s="241"/>
      <c r="T1509" s="242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3" t="s">
        <v>184</v>
      </c>
      <c r="AU1509" s="243" t="s">
        <v>86</v>
      </c>
      <c r="AV1509" s="13" t="s">
        <v>86</v>
      </c>
      <c r="AW1509" s="13" t="s">
        <v>32</v>
      </c>
      <c r="AX1509" s="13" t="s">
        <v>76</v>
      </c>
      <c r="AY1509" s="243" t="s">
        <v>175</v>
      </c>
    </row>
    <row r="1510" s="13" customFormat="1">
      <c r="A1510" s="13"/>
      <c r="B1510" s="232"/>
      <c r="C1510" s="233"/>
      <c r="D1510" s="234" t="s">
        <v>184</v>
      </c>
      <c r="E1510" s="235" t="s">
        <v>1</v>
      </c>
      <c r="F1510" s="236" t="s">
        <v>2198</v>
      </c>
      <c r="G1510" s="233"/>
      <c r="H1510" s="237">
        <v>59.25</v>
      </c>
      <c r="I1510" s="238"/>
      <c r="J1510" s="233"/>
      <c r="K1510" s="233"/>
      <c r="L1510" s="239"/>
      <c r="M1510" s="240"/>
      <c r="N1510" s="241"/>
      <c r="O1510" s="241"/>
      <c r="P1510" s="241"/>
      <c r="Q1510" s="241"/>
      <c r="R1510" s="241"/>
      <c r="S1510" s="241"/>
      <c r="T1510" s="242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3" t="s">
        <v>184</v>
      </c>
      <c r="AU1510" s="243" t="s">
        <v>86</v>
      </c>
      <c r="AV1510" s="13" t="s">
        <v>86</v>
      </c>
      <c r="AW1510" s="13" t="s">
        <v>32</v>
      </c>
      <c r="AX1510" s="13" t="s">
        <v>76</v>
      </c>
      <c r="AY1510" s="243" t="s">
        <v>175</v>
      </c>
    </row>
    <row r="1511" s="15" customFormat="1">
      <c r="A1511" s="15"/>
      <c r="B1511" s="254"/>
      <c r="C1511" s="255"/>
      <c r="D1511" s="234" t="s">
        <v>184</v>
      </c>
      <c r="E1511" s="256" t="s">
        <v>1</v>
      </c>
      <c r="F1511" s="257" t="s">
        <v>201</v>
      </c>
      <c r="G1511" s="255"/>
      <c r="H1511" s="258">
        <v>139.125</v>
      </c>
      <c r="I1511" s="259"/>
      <c r="J1511" s="255"/>
      <c r="K1511" s="255"/>
      <c r="L1511" s="260"/>
      <c r="M1511" s="261"/>
      <c r="N1511" s="262"/>
      <c r="O1511" s="262"/>
      <c r="P1511" s="262"/>
      <c r="Q1511" s="262"/>
      <c r="R1511" s="262"/>
      <c r="S1511" s="262"/>
      <c r="T1511" s="263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T1511" s="264" t="s">
        <v>184</v>
      </c>
      <c r="AU1511" s="264" t="s">
        <v>86</v>
      </c>
      <c r="AV1511" s="15" t="s">
        <v>182</v>
      </c>
      <c r="AW1511" s="15" t="s">
        <v>32</v>
      </c>
      <c r="AX1511" s="15" t="s">
        <v>84</v>
      </c>
      <c r="AY1511" s="264" t="s">
        <v>175</v>
      </c>
    </row>
    <row r="1512" s="2" customFormat="1" ht="21.75" customHeight="1">
      <c r="A1512" s="39"/>
      <c r="B1512" s="40"/>
      <c r="C1512" s="219" t="s">
        <v>2199</v>
      </c>
      <c r="D1512" s="219" t="s">
        <v>177</v>
      </c>
      <c r="E1512" s="220" t="s">
        <v>2200</v>
      </c>
      <c r="F1512" s="221" t="s">
        <v>2201</v>
      </c>
      <c r="G1512" s="222" t="s">
        <v>342</v>
      </c>
      <c r="H1512" s="223">
        <v>2</v>
      </c>
      <c r="I1512" s="224"/>
      <c r="J1512" s="225">
        <f>ROUND(I1512*H1512,2)</f>
        <v>0</v>
      </c>
      <c r="K1512" s="221" t="s">
        <v>181</v>
      </c>
      <c r="L1512" s="45"/>
      <c r="M1512" s="226" t="s">
        <v>1</v>
      </c>
      <c r="N1512" s="227" t="s">
        <v>41</v>
      </c>
      <c r="O1512" s="92"/>
      <c r="P1512" s="228">
        <f>O1512*H1512</f>
        <v>0</v>
      </c>
      <c r="Q1512" s="228">
        <v>0</v>
      </c>
      <c r="R1512" s="228">
        <f>Q1512*H1512</f>
        <v>0</v>
      </c>
      <c r="S1512" s="228">
        <v>0</v>
      </c>
      <c r="T1512" s="229">
        <f>S1512*H1512</f>
        <v>0</v>
      </c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R1512" s="230" t="s">
        <v>262</v>
      </c>
      <c r="AT1512" s="230" t="s">
        <v>177</v>
      </c>
      <c r="AU1512" s="230" t="s">
        <v>86</v>
      </c>
      <c r="AY1512" s="18" t="s">
        <v>175</v>
      </c>
      <c r="BE1512" s="231">
        <f>IF(N1512="základní",J1512,0)</f>
        <v>0</v>
      </c>
      <c r="BF1512" s="231">
        <f>IF(N1512="snížená",J1512,0)</f>
        <v>0</v>
      </c>
      <c r="BG1512" s="231">
        <f>IF(N1512="zákl. přenesená",J1512,0)</f>
        <v>0</v>
      </c>
      <c r="BH1512" s="231">
        <f>IF(N1512="sníž. přenesená",J1512,0)</f>
        <v>0</v>
      </c>
      <c r="BI1512" s="231">
        <f>IF(N1512="nulová",J1512,0)</f>
        <v>0</v>
      </c>
      <c r="BJ1512" s="18" t="s">
        <v>84</v>
      </c>
      <c r="BK1512" s="231">
        <f>ROUND(I1512*H1512,2)</f>
        <v>0</v>
      </c>
      <c r="BL1512" s="18" t="s">
        <v>262</v>
      </c>
      <c r="BM1512" s="230" t="s">
        <v>2202</v>
      </c>
    </row>
    <row r="1513" s="14" customFormat="1">
      <c r="A1513" s="14"/>
      <c r="B1513" s="244"/>
      <c r="C1513" s="245"/>
      <c r="D1513" s="234" t="s">
        <v>184</v>
      </c>
      <c r="E1513" s="246" t="s">
        <v>1</v>
      </c>
      <c r="F1513" s="247" t="s">
        <v>2203</v>
      </c>
      <c r="G1513" s="245"/>
      <c r="H1513" s="246" t="s">
        <v>1</v>
      </c>
      <c r="I1513" s="248"/>
      <c r="J1513" s="245"/>
      <c r="K1513" s="245"/>
      <c r="L1513" s="249"/>
      <c r="M1513" s="250"/>
      <c r="N1513" s="251"/>
      <c r="O1513" s="251"/>
      <c r="P1513" s="251"/>
      <c r="Q1513" s="251"/>
      <c r="R1513" s="251"/>
      <c r="S1513" s="251"/>
      <c r="T1513" s="252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3" t="s">
        <v>184</v>
      </c>
      <c r="AU1513" s="253" t="s">
        <v>86</v>
      </c>
      <c r="AV1513" s="14" t="s">
        <v>84</v>
      </c>
      <c r="AW1513" s="14" t="s">
        <v>32</v>
      </c>
      <c r="AX1513" s="14" t="s">
        <v>76</v>
      </c>
      <c r="AY1513" s="253" t="s">
        <v>175</v>
      </c>
    </row>
    <row r="1514" s="13" customFormat="1">
      <c r="A1514" s="13"/>
      <c r="B1514" s="232"/>
      <c r="C1514" s="233"/>
      <c r="D1514" s="234" t="s">
        <v>184</v>
      </c>
      <c r="E1514" s="235" t="s">
        <v>1</v>
      </c>
      <c r="F1514" s="236" t="s">
        <v>2204</v>
      </c>
      <c r="G1514" s="233"/>
      <c r="H1514" s="237">
        <v>2</v>
      </c>
      <c r="I1514" s="238"/>
      <c r="J1514" s="233"/>
      <c r="K1514" s="233"/>
      <c r="L1514" s="239"/>
      <c r="M1514" s="240"/>
      <c r="N1514" s="241"/>
      <c r="O1514" s="241"/>
      <c r="P1514" s="241"/>
      <c r="Q1514" s="241"/>
      <c r="R1514" s="241"/>
      <c r="S1514" s="241"/>
      <c r="T1514" s="242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3" t="s">
        <v>184</v>
      </c>
      <c r="AU1514" s="243" t="s">
        <v>86</v>
      </c>
      <c r="AV1514" s="13" t="s">
        <v>86</v>
      </c>
      <c r="AW1514" s="13" t="s">
        <v>32</v>
      </c>
      <c r="AX1514" s="13" t="s">
        <v>84</v>
      </c>
      <c r="AY1514" s="243" t="s">
        <v>175</v>
      </c>
    </row>
    <row r="1515" s="2" customFormat="1" ht="24.15" customHeight="1">
      <c r="A1515" s="39"/>
      <c r="B1515" s="40"/>
      <c r="C1515" s="219" t="s">
        <v>2205</v>
      </c>
      <c r="D1515" s="219" t="s">
        <v>177</v>
      </c>
      <c r="E1515" s="220" t="s">
        <v>2206</v>
      </c>
      <c r="F1515" s="221" t="s">
        <v>2207</v>
      </c>
      <c r="G1515" s="222" t="s">
        <v>1336</v>
      </c>
      <c r="H1515" s="291"/>
      <c r="I1515" s="224"/>
      <c r="J1515" s="225">
        <f>ROUND(I1515*H1515,2)</f>
        <v>0</v>
      </c>
      <c r="K1515" s="221" t="s">
        <v>181</v>
      </c>
      <c r="L1515" s="45"/>
      <c r="M1515" s="226" t="s">
        <v>1</v>
      </c>
      <c r="N1515" s="227" t="s">
        <v>41</v>
      </c>
      <c r="O1515" s="92"/>
      <c r="P1515" s="228">
        <f>O1515*H1515</f>
        <v>0</v>
      </c>
      <c r="Q1515" s="228">
        <v>0</v>
      </c>
      <c r="R1515" s="228">
        <f>Q1515*H1515</f>
        <v>0</v>
      </c>
      <c r="S1515" s="228">
        <v>0</v>
      </c>
      <c r="T1515" s="229">
        <f>S1515*H1515</f>
        <v>0</v>
      </c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R1515" s="230" t="s">
        <v>262</v>
      </c>
      <c r="AT1515" s="230" t="s">
        <v>177</v>
      </c>
      <c r="AU1515" s="230" t="s">
        <v>86</v>
      </c>
      <c r="AY1515" s="18" t="s">
        <v>175</v>
      </c>
      <c r="BE1515" s="231">
        <f>IF(N1515="základní",J1515,0)</f>
        <v>0</v>
      </c>
      <c r="BF1515" s="231">
        <f>IF(N1515="snížená",J1515,0)</f>
        <v>0</v>
      </c>
      <c r="BG1515" s="231">
        <f>IF(N1515="zákl. přenesená",J1515,0)</f>
        <v>0</v>
      </c>
      <c r="BH1515" s="231">
        <f>IF(N1515="sníž. přenesená",J1515,0)</f>
        <v>0</v>
      </c>
      <c r="BI1515" s="231">
        <f>IF(N1515="nulová",J1515,0)</f>
        <v>0</v>
      </c>
      <c r="BJ1515" s="18" t="s">
        <v>84</v>
      </c>
      <c r="BK1515" s="231">
        <f>ROUND(I1515*H1515,2)</f>
        <v>0</v>
      </c>
      <c r="BL1515" s="18" t="s">
        <v>262</v>
      </c>
      <c r="BM1515" s="230" t="s">
        <v>2208</v>
      </c>
    </row>
    <row r="1516" s="2" customFormat="1" ht="33" customHeight="1">
      <c r="A1516" s="39"/>
      <c r="B1516" s="40"/>
      <c r="C1516" s="219" t="s">
        <v>2209</v>
      </c>
      <c r="D1516" s="219" t="s">
        <v>177</v>
      </c>
      <c r="E1516" s="220" t="s">
        <v>2210</v>
      </c>
      <c r="F1516" s="221" t="s">
        <v>2211</v>
      </c>
      <c r="G1516" s="222" t="s">
        <v>2212</v>
      </c>
      <c r="H1516" s="223">
        <v>1</v>
      </c>
      <c r="I1516" s="224"/>
      <c r="J1516" s="225">
        <f>ROUND(I1516*H1516,2)</f>
        <v>0</v>
      </c>
      <c r="K1516" s="221" t="s">
        <v>1</v>
      </c>
      <c r="L1516" s="45"/>
      <c r="M1516" s="226" t="s">
        <v>1</v>
      </c>
      <c r="N1516" s="227" t="s">
        <v>41</v>
      </c>
      <c r="O1516" s="92"/>
      <c r="P1516" s="228">
        <f>O1516*H1516</f>
        <v>0</v>
      </c>
      <c r="Q1516" s="228">
        <v>0</v>
      </c>
      <c r="R1516" s="228">
        <f>Q1516*H1516</f>
        <v>0</v>
      </c>
      <c r="S1516" s="228">
        <v>0</v>
      </c>
      <c r="T1516" s="229">
        <f>S1516*H1516</f>
        <v>0</v>
      </c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R1516" s="230" t="s">
        <v>262</v>
      </c>
      <c r="AT1516" s="230" t="s">
        <v>177</v>
      </c>
      <c r="AU1516" s="230" t="s">
        <v>86</v>
      </c>
      <c r="AY1516" s="18" t="s">
        <v>175</v>
      </c>
      <c r="BE1516" s="231">
        <f>IF(N1516="základní",J1516,0)</f>
        <v>0</v>
      </c>
      <c r="BF1516" s="231">
        <f>IF(N1516="snížená",J1516,0)</f>
        <v>0</v>
      </c>
      <c r="BG1516" s="231">
        <f>IF(N1516="zákl. přenesená",J1516,0)</f>
        <v>0</v>
      </c>
      <c r="BH1516" s="231">
        <f>IF(N1516="sníž. přenesená",J1516,0)</f>
        <v>0</v>
      </c>
      <c r="BI1516" s="231">
        <f>IF(N1516="nulová",J1516,0)</f>
        <v>0</v>
      </c>
      <c r="BJ1516" s="18" t="s">
        <v>84</v>
      </c>
      <c r="BK1516" s="231">
        <f>ROUND(I1516*H1516,2)</f>
        <v>0</v>
      </c>
      <c r="BL1516" s="18" t="s">
        <v>262</v>
      </c>
      <c r="BM1516" s="230" t="s">
        <v>2213</v>
      </c>
    </row>
    <row r="1517" s="13" customFormat="1">
      <c r="A1517" s="13"/>
      <c r="B1517" s="232"/>
      <c r="C1517" s="233"/>
      <c r="D1517" s="234" t="s">
        <v>184</v>
      </c>
      <c r="E1517" s="235" t="s">
        <v>1</v>
      </c>
      <c r="F1517" s="236" t="s">
        <v>2214</v>
      </c>
      <c r="G1517" s="233"/>
      <c r="H1517" s="237">
        <v>1</v>
      </c>
      <c r="I1517" s="238"/>
      <c r="J1517" s="233"/>
      <c r="K1517" s="233"/>
      <c r="L1517" s="239"/>
      <c r="M1517" s="240"/>
      <c r="N1517" s="241"/>
      <c r="O1517" s="241"/>
      <c r="P1517" s="241"/>
      <c r="Q1517" s="241"/>
      <c r="R1517" s="241"/>
      <c r="S1517" s="241"/>
      <c r="T1517" s="242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43" t="s">
        <v>184</v>
      </c>
      <c r="AU1517" s="243" t="s">
        <v>86</v>
      </c>
      <c r="AV1517" s="13" t="s">
        <v>86</v>
      </c>
      <c r="AW1517" s="13" t="s">
        <v>32</v>
      </c>
      <c r="AX1517" s="13" t="s">
        <v>84</v>
      </c>
      <c r="AY1517" s="243" t="s">
        <v>175</v>
      </c>
    </row>
    <row r="1518" s="2" customFormat="1" ht="33" customHeight="1">
      <c r="A1518" s="39"/>
      <c r="B1518" s="40"/>
      <c r="C1518" s="219" t="s">
        <v>2215</v>
      </c>
      <c r="D1518" s="219" t="s">
        <v>177</v>
      </c>
      <c r="E1518" s="220" t="s">
        <v>2216</v>
      </c>
      <c r="F1518" s="221" t="s">
        <v>2217</v>
      </c>
      <c r="G1518" s="222" t="s">
        <v>2212</v>
      </c>
      <c r="H1518" s="223">
        <v>1</v>
      </c>
      <c r="I1518" s="224"/>
      <c r="J1518" s="225">
        <f>ROUND(I1518*H1518,2)</f>
        <v>0</v>
      </c>
      <c r="K1518" s="221" t="s">
        <v>1</v>
      </c>
      <c r="L1518" s="45"/>
      <c r="M1518" s="226" t="s">
        <v>1</v>
      </c>
      <c r="N1518" s="227" t="s">
        <v>41</v>
      </c>
      <c r="O1518" s="92"/>
      <c r="P1518" s="228">
        <f>O1518*H1518</f>
        <v>0</v>
      </c>
      <c r="Q1518" s="228">
        <v>0</v>
      </c>
      <c r="R1518" s="228">
        <f>Q1518*H1518</f>
        <v>0</v>
      </c>
      <c r="S1518" s="228">
        <v>0</v>
      </c>
      <c r="T1518" s="229">
        <f>S1518*H1518</f>
        <v>0</v>
      </c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R1518" s="230" t="s">
        <v>262</v>
      </c>
      <c r="AT1518" s="230" t="s">
        <v>177</v>
      </c>
      <c r="AU1518" s="230" t="s">
        <v>86</v>
      </c>
      <c r="AY1518" s="18" t="s">
        <v>175</v>
      </c>
      <c r="BE1518" s="231">
        <f>IF(N1518="základní",J1518,0)</f>
        <v>0</v>
      </c>
      <c r="BF1518" s="231">
        <f>IF(N1518="snížená",J1518,0)</f>
        <v>0</v>
      </c>
      <c r="BG1518" s="231">
        <f>IF(N1518="zákl. přenesená",J1518,0)</f>
        <v>0</v>
      </c>
      <c r="BH1518" s="231">
        <f>IF(N1518="sníž. přenesená",J1518,0)</f>
        <v>0</v>
      </c>
      <c r="BI1518" s="231">
        <f>IF(N1518="nulová",J1518,0)</f>
        <v>0</v>
      </c>
      <c r="BJ1518" s="18" t="s">
        <v>84</v>
      </c>
      <c r="BK1518" s="231">
        <f>ROUND(I1518*H1518,2)</f>
        <v>0</v>
      </c>
      <c r="BL1518" s="18" t="s">
        <v>262</v>
      </c>
      <c r="BM1518" s="230" t="s">
        <v>2218</v>
      </c>
    </row>
    <row r="1519" s="13" customFormat="1">
      <c r="A1519" s="13"/>
      <c r="B1519" s="232"/>
      <c r="C1519" s="233"/>
      <c r="D1519" s="234" t="s">
        <v>184</v>
      </c>
      <c r="E1519" s="235" t="s">
        <v>1</v>
      </c>
      <c r="F1519" s="236" t="s">
        <v>2214</v>
      </c>
      <c r="G1519" s="233"/>
      <c r="H1519" s="237">
        <v>1</v>
      </c>
      <c r="I1519" s="238"/>
      <c r="J1519" s="233"/>
      <c r="K1519" s="233"/>
      <c r="L1519" s="239"/>
      <c r="M1519" s="240"/>
      <c r="N1519" s="241"/>
      <c r="O1519" s="241"/>
      <c r="P1519" s="241"/>
      <c r="Q1519" s="241"/>
      <c r="R1519" s="241"/>
      <c r="S1519" s="241"/>
      <c r="T1519" s="242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3" t="s">
        <v>184</v>
      </c>
      <c r="AU1519" s="243" t="s">
        <v>86</v>
      </c>
      <c r="AV1519" s="13" t="s">
        <v>86</v>
      </c>
      <c r="AW1519" s="13" t="s">
        <v>32</v>
      </c>
      <c r="AX1519" s="13" t="s">
        <v>84</v>
      </c>
      <c r="AY1519" s="243" t="s">
        <v>175</v>
      </c>
    </row>
    <row r="1520" s="2" customFormat="1" ht="33" customHeight="1">
      <c r="A1520" s="39"/>
      <c r="B1520" s="40"/>
      <c r="C1520" s="219" t="s">
        <v>2219</v>
      </c>
      <c r="D1520" s="219" t="s">
        <v>177</v>
      </c>
      <c r="E1520" s="220" t="s">
        <v>2220</v>
      </c>
      <c r="F1520" s="221" t="s">
        <v>2221</v>
      </c>
      <c r="G1520" s="222" t="s">
        <v>2212</v>
      </c>
      <c r="H1520" s="223">
        <v>1</v>
      </c>
      <c r="I1520" s="224"/>
      <c r="J1520" s="225">
        <f>ROUND(I1520*H1520,2)</f>
        <v>0</v>
      </c>
      <c r="K1520" s="221" t="s">
        <v>1</v>
      </c>
      <c r="L1520" s="45"/>
      <c r="M1520" s="226" t="s">
        <v>1</v>
      </c>
      <c r="N1520" s="227" t="s">
        <v>41</v>
      </c>
      <c r="O1520" s="92"/>
      <c r="P1520" s="228">
        <f>O1520*H1520</f>
        <v>0</v>
      </c>
      <c r="Q1520" s="228">
        <v>0</v>
      </c>
      <c r="R1520" s="228">
        <f>Q1520*H1520</f>
        <v>0</v>
      </c>
      <c r="S1520" s="228">
        <v>0</v>
      </c>
      <c r="T1520" s="229">
        <f>S1520*H1520</f>
        <v>0</v>
      </c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R1520" s="230" t="s">
        <v>262</v>
      </c>
      <c r="AT1520" s="230" t="s">
        <v>177</v>
      </c>
      <c r="AU1520" s="230" t="s">
        <v>86</v>
      </c>
      <c r="AY1520" s="18" t="s">
        <v>175</v>
      </c>
      <c r="BE1520" s="231">
        <f>IF(N1520="základní",J1520,0)</f>
        <v>0</v>
      </c>
      <c r="BF1520" s="231">
        <f>IF(N1520="snížená",J1520,0)</f>
        <v>0</v>
      </c>
      <c r="BG1520" s="231">
        <f>IF(N1520="zákl. přenesená",J1520,0)</f>
        <v>0</v>
      </c>
      <c r="BH1520" s="231">
        <f>IF(N1520="sníž. přenesená",J1520,0)</f>
        <v>0</v>
      </c>
      <c r="BI1520" s="231">
        <f>IF(N1520="nulová",J1520,0)</f>
        <v>0</v>
      </c>
      <c r="BJ1520" s="18" t="s">
        <v>84</v>
      </c>
      <c r="BK1520" s="231">
        <f>ROUND(I1520*H1520,2)</f>
        <v>0</v>
      </c>
      <c r="BL1520" s="18" t="s">
        <v>262</v>
      </c>
      <c r="BM1520" s="230" t="s">
        <v>2222</v>
      </c>
    </row>
    <row r="1521" s="13" customFormat="1">
      <c r="A1521" s="13"/>
      <c r="B1521" s="232"/>
      <c r="C1521" s="233"/>
      <c r="D1521" s="234" t="s">
        <v>184</v>
      </c>
      <c r="E1521" s="235" t="s">
        <v>1</v>
      </c>
      <c r="F1521" s="236" t="s">
        <v>2214</v>
      </c>
      <c r="G1521" s="233"/>
      <c r="H1521" s="237">
        <v>1</v>
      </c>
      <c r="I1521" s="238"/>
      <c r="J1521" s="233"/>
      <c r="K1521" s="233"/>
      <c r="L1521" s="239"/>
      <c r="M1521" s="240"/>
      <c r="N1521" s="241"/>
      <c r="O1521" s="241"/>
      <c r="P1521" s="241"/>
      <c r="Q1521" s="241"/>
      <c r="R1521" s="241"/>
      <c r="S1521" s="241"/>
      <c r="T1521" s="242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43" t="s">
        <v>184</v>
      </c>
      <c r="AU1521" s="243" t="s">
        <v>86</v>
      </c>
      <c r="AV1521" s="13" t="s">
        <v>86</v>
      </c>
      <c r="AW1521" s="13" t="s">
        <v>32</v>
      </c>
      <c r="AX1521" s="13" t="s">
        <v>84</v>
      </c>
      <c r="AY1521" s="243" t="s">
        <v>175</v>
      </c>
    </row>
    <row r="1522" s="2" customFormat="1" ht="33" customHeight="1">
      <c r="A1522" s="39"/>
      <c r="B1522" s="40"/>
      <c r="C1522" s="219" t="s">
        <v>2223</v>
      </c>
      <c r="D1522" s="219" t="s">
        <v>177</v>
      </c>
      <c r="E1522" s="220" t="s">
        <v>2224</v>
      </c>
      <c r="F1522" s="221" t="s">
        <v>2225</v>
      </c>
      <c r="G1522" s="222" t="s">
        <v>2212</v>
      </c>
      <c r="H1522" s="223">
        <v>1</v>
      </c>
      <c r="I1522" s="224"/>
      <c r="J1522" s="225">
        <f>ROUND(I1522*H1522,2)</f>
        <v>0</v>
      </c>
      <c r="K1522" s="221" t="s">
        <v>1</v>
      </c>
      <c r="L1522" s="45"/>
      <c r="M1522" s="226" t="s">
        <v>1</v>
      </c>
      <c r="N1522" s="227" t="s">
        <v>41</v>
      </c>
      <c r="O1522" s="92"/>
      <c r="P1522" s="228">
        <f>O1522*H1522</f>
        <v>0</v>
      </c>
      <c r="Q1522" s="228">
        <v>0</v>
      </c>
      <c r="R1522" s="228">
        <f>Q1522*H1522</f>
        <v>0</v>
      </c>
      <c r="S1522" s="228">
        <v>0</v>
      </c>
      <c r="T1522" s="229">
        <f>S1522*H1522</f>
        <v>0</v>
      </c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R1522" s="230" t="s">
        <v>262</v>
      </c>
      <c r="AT1522" s="230" t="s">
        <v>177</v>
      </c>
      <c r="AU1522" s="230" t="s">
        <v>86</v>
      </c>
      <c r="AY1522" s="18" t="s">
        <v>175</v>
      </c>
      <c r="BE1522" s="231">
        <f>IF(N1522="základní",J1522,0)</f>
        <v>0</v>
      </c>
      <c r="BF1522" s="231">
        <f>IF(N1522="snížená",J1522,0)</f>
        <v>0</v>
      </c>
      <c r="BG1522" s="231">
        <f>IF(N1522="zákl. přenesená",J1522,0)</f>
        <v>0</v>
      </c>
      <c r="BH1522" s="231">
        <f>IF(N1522="sníž. přenesená",J1522,0)</f>
        <v>0</v>
      </c>
      <c r="BI1522" s="231">
        <f>IF(N1522="nulová",J1522,0)</f>
        <v>0</v>
      </c>
      <c r="BJ1522" s="18" t="s">
        <v>84</v>
      </c>
      <c r="BK1522" s="231">
        <f>ROUND(I1522*H1522,2)</f>
        <v>0</v>
      </c>
      <c r="BL1522" s="18" t="s">
        <v>262</v>
      </c>
      <c r="BM1522" s="230" t="s">
        <v>2226</v>
      </c>
    </row>
    <row r="1523" s="13" customFormat="1">
      <c r="A1523" s="13"/>
      <c r="B1523" s="232"/>
      <c r="C1523" s="233"/>
      <c r="D1523" s="234" t="s">
        <v>184</v>
      </c>
      <c r="E1523" s="235" t="s">
        <v>1</v>
      </c>
      <c r="F1523" s="236" t="s">
        <v>2214</v>
      </c>
      <c r="G1523" s="233"/>
      <c r="H1523" s="237">
        <v>1</v>
      </c>
      <c r="I1523" s="238"/>
      <c r="J1523" s="233"/>
      <c r="K1523" s="233"/>
      <c r="L1523" s="239"/>
      <c r="M1523" s="240"/>
      <c r="N1523" s="241"/>
      <c r="O1523" s="241"/>
      <c r="P1523" s="241"/>
      <c r="Q1523" s="241"/>
      <c r="R1523" s="241"/>
      <c r="S1523" s="241"/>
      <c r="T1523" s="242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43" t="s">
        <v>184</v>
      </c>
      <c r="AU1523" s="243" t="s">
        <v>86</v>
      </c>
      <c r="AV1523" s="13" t="s">
        <v>86</v>
      </c>
      <c r="AW1523" s="13" t="s">
        <v>32</v>
      </c>
      <c r="AX1523" s="13" t="s">
        <v>84</v>
      </c>
      <c r="AY1523" s="243" t="s">
        <v>175</v>
      </c>
    </row>
    <row r="1524" s="2" customFormat="1" ht="33" customHeight="1">
      <c r="A1524" s="39"/>
      <c r="B1524" s="40"/>
      <c r="C1524" s="219" t="s">
        <v>2227</v>
      </c>
      <c r="D1524" s="219" t="s">
        <v>177</v>
      </c>
      <c r="E1524" s="220" t="s">
        <v>2228</v>
      </c>
      <c r="F1524" s="221" t="s">
        <v>2229</v>
      </c>
      <c r="G1524" s="222" t="s">
        <v>2212</v>
      </c>
      <c r="H1524" s="223">
        <v>1</v>
      </c>
      <c r="I1524" s="224"/>
      <c r="J1524" s="225">
        <f>ROUND(I1524*H1524,2)</f>
        <v>0</v>
      </c>
      <c r="K1524" s="221" t="s">
        <v>1</v>
      </c>
      <c r="L1524" s="45"/>
      <c r="M1524" s="226" t="s">
        <v>1</v>
      </c>
      <c r="N1524" s="227" t="s">
        <v>41</v>
      </c>
      <c r="O1524" s="92"/>
      <c r="P1524" s="228">
        <f>O1524*H1524</f>
        <v>0</v>
      </c>
      <c r="Q1524" s="228">
        <v>0</v>
      </c>
      <c r="R1524" s="228">
        <f>Q1524*H1524</f>
        <v>0</v>
      </c>
      <c r="S1524" s="228">
        <v>0</v>
      </c>
      <c r="T1524" s="229">
        <f>S1524*H1524</f>
        <v>0</v>
      </c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R1524" s="230" t="s">
        <v>262</v>
      </c>
      <c r="AT1524" s="230" t="s">
        <v>177</v>
      </c>
      <c r="AU1524" s="230" t="s">
        <v>86</v>
      </c>
      <c r="AY1524" s="18" t="s">
        <v>175</v>
      </c>
      <c r="BE1524" s="231">
        <f>IF(N1524="základní",J1524,0)</f>
        <v>0</v>
      </c>
      <c r="BF1524" s="231">
        <f>IF(N1524="snížená",J1524,0)</f>
        <v>0</v>
      </c>
      <c r="BG1524" s="231">
        <f>IF(N1524="zákl. přenesená",J1524,0)</f>
        <v>0</v>
      </c>
      <c r="BH1524" s="231">
        <f>IF(N1524="sníž. přenesená",J1524,0)</f>
        <v>0</v>
      </c>
      <c r="BI1524" s="231">
        <f>IF(N1524="nulová",J1524,0)</f>
        <v>0</v>
      </c>
      <c r="BJ1524" s="18" t="s">
        <v>84</v>
      </c>
      <c r="BK1524" s="231">
        <f>ROUND(I1524*H1524,2)</f>
        <v>0</v>
      </c>
      <c r="BL1524" s="18" t="s">
        <v>262</v>
      </c>
      <c r="BM1524" s="230" t="s">
        <v>2230</v>
      </c>
    </row>
    <row r="1525" s="13" customFormat="1">
      <c r="A1525" s="13"/>
      <c r="B1525" s="232"/>
      <c r="C1525" s="233"/>
      <c r="D1525" s="234" t="s">
        <v>184</v>
      </c>
      <c r="E1525" s="235" t="s">
        <v>1</v>
      </c>
      <c r="F1525" s="236" t="s">
        <v>2214</v>
      </c>
      <c r="G1525" s="233"/>
      <c r="H1525" s="237">
        <v>1</v>
      </c>
      <c r="I1525" s="238"/>
      <c r="J1525" s="233"/>
      <c r="K1525" s="233"/>
      <c r="L1525" s="239"/>
      <c r="M1525" s="240"/>
      <c r="N1525" s="241"/>
      <c r="O1525" s="241"/>
      <c r="P1525" s="241"/>
      <c r="Q1525" s="241"/>
      <c r="R1525" s="241"/>
      <c r="S1525" s="241"/>
      <c r="T1525" s="242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43" t="s">
        <v>184</v>
      </c>
      <c r="AU1525" s="243" t="s">
        <v>86</v>
      </c>
      <c r="AV1525" s="13" t="s">
        <v>86</v>
      </c>
      <c r="AW1525" s="13" t="s">
        <v>32</v>
      </c>
      <c r="AX1525" s="13" t="s">
        <v>84</v>
      </c>
      <c r="AY1525" s="243" t="s">
        <v>175</v>
      </c>
    </row>
    <row r="1526" s="2" customFormat="1" ht="33" customHeight="1">
      <c r="A1526" s="39"/>
      <c r="B1526" s="40"/>
      <c r="C1526" s="219" t="s">
        <v>2231</v>
      </c>
      <c r="D1526" s="219" t="s">
        <v>177</v>
      </c>
      <c r="E1526" s="220" t="s">
        <v>2232</v>
      </c>
      <c r="F1526" s="221" t="s">
        <v>2233</v>
      </c>
      <c r="G1526" s="222" t="s">
        <v>2212</v>
      </c>
      <c r="H1526" s="223">
        <v>1</v>
      </c>
      <c r="I1526" s="224"/>
      <c r="J1526" s="225">
        <f>ROUND(I1526*H1526,2)</f>
        <v>0</v>
      </c>
      <c r="K1526" s="221" t="s">
        <v>1</v>
      </c>
      <c r="L1526" s="45"/>
      <c r="M1526" s="226" t="s">
        <v>1</v>
      </c>
      <c r="N1526" s="227" t="s">
        <v>41</v>
      </c>
      <c r="O1526" s="92"/>
      <c r="P1526" s="228">
        <f>O1526*H1526</f>
        <v>0</v>
      </c>
      <c r="Q1526" s="228">
        <v>0</v>
      </c>
      <c r="R1526" s="228">
        <f>Q1526*H1526</f>
        <v>0</v>
      </c>
      <c r="S1526" s="228">
        <v>0</v>
      </c>
      <c r="T1526" s="229">
        <f>S1526*H1526</f>
        <v>0</v>
      </c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R1526" s="230" t="s">
        <v>262</v>
      </c>
      <c r="AT1526" s="230" t="s">
        <v>177</v>
      </c>
      <c r="AU1526" s="230" t="s">
        <v>86</v>
      </c>
      <c r="AY1526" s="18" t="s">
        <v>175</v>
      </c>
      <c r="BE1526" s="231">
        <f>IF(N1526="základní",J1526,0)</f>
        <v>0</v>
      </c>
      <c r="BF1526" s="231">
        <f>IF(N1526="snížená",J1526,0)</f>
        <v>0</v>
      </c>
      <c r="BG1526" s="231">
        <f>IF(N1526="zákl. přenesená",J1526,0)</f>
        <v>0</v>
      </c>
      <c r="BH1526" s="231">
        <f>IF(N1526="sníž. přenesená",J1526,0)</f>
        <v>0</v>
      </c>
      <c r="BI1526" s="231">
        <f>IF(N1526="nulová",J1526,0)</f>
        <v>0</v>
      </c>
      <c r="BJ1526" s="18" t="s">
        <v>84</v>
      </c>
      <c r="BK1526" s="231">
        <f>ROUND(I1526*H1526,2)</f>
        <v>0</v>
      </c>
      <c r="BL1526" s="18" t="s">
        <v>262</v>
      </c>
      <c r="BM1526" s="230" t="s">
        <v>2234</v>
      </c>
    </row>
    <row r="1527" s="13" customFormat="1">
      <c r="A1527" s="13"/>
      <c r="B1527" s="232"/>
      <c r="C1527" s="233"/>
      <c r="D1527" s="234" t="s">
        <v>184</v>
      </c>
      <c r="E1527" s="235" t="s">
        <v>1</v>
      </c>
      <c r="F1527" s="236" t="s">
        <v>2214</v>
      </c>
      <c r="G1527" s="233"/>
      <c r="H1527" s="237">
        <v>1</v>
      </c>
      <c r="I1527" s="238"/>
      <c r="J1527" s="233"/>
      <c r="K1527" s="233"/>
      <c r="L1527" s="239"/>
      <c r="M1527" s="240"/>
      <c r="N1527" s="241"/>
      <c r="O1527" s="241"/>
      <c r="P1527" s="241"/>
      <c r="Q1527" s="241"/>
      <c r="R1527" s="241"/>
      <c r="S1527" s="241"/>
      <c r="T1527" s="242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43" t="s">
        <v>184</v>
      </c>
      <c r="AU1527" s="243" t="s">
        <v>86</v>
      </c>
      <c r="AV1527" s="13" t="s">
        <v>86</v>
      </c>
      <c r="AW1527" s="13" t="s">
        <v>32</v>
      </c>
      <c r="AX1527" s="13" t="s">
        <v>84</v>
      </c>
      <c r="AY1527" s="243" t="s">
        <v>175</v>
      </c>
    </row>
    <row r="1528" s="2" customFormat="1" ht="33" customHeight="1">
      <c r="A1528" s="39"/>
      <c r="B1528" s="40"/>
      <c r="C1528" s="219" t="s">
        <v>2235</v>
      </c>
      <c r="D1528" s="219" t="s">
        <v>177</v>
      </c>
      <c r="E1528" s="220" t="s">
        <v>2236</v>
      </c>
      <c r="F1528" s="221" t="s">
        <v>2237</v>
      </c>
      <c r="G1528" s="222" t="s">
        <v>2238</v>
      </c>
      <c r="H1528" s="223">
        <v>588.186</v>
      </c>
      <c r="I1528" s="224"/>
      <c r="J1528" s="225">
        <f>ROUND(I1528*H1528,2)</f>
        <v>0</v>
      </c>
      <c r="K1528" s="221" t="s">
        <v>1</v>
      </c>
      <c r="L1528" s="45"/>
      <c r="M1528" s="226" t="s">
        <v>1</v>
      </c>
      <c r="N1528" s="227" t="s">
        <v>41</v>
      </c>
      <c r="O1528" s="92"/>
      <c r="P1528" s="228">
        <f>O1528*H1528</f>
        <v>0</v>
      </c>
      <c r="Q1528" s="228">
        <v>0</v>
      </c>
      <c r="R1528" s="228">
        <f>Q1528*H1528</f>
        <v>0</v>
      </c>
      <c r="S1528" s="228">
        <v>0</v>
      </c>
      <c r="T1528" s="229">
        <f>S1528*H1528</f>
        <v>0</v>
      </c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R1528" s="230" t="s">
        <v>262</v>
      </c>
      <c r="AT1528" s="230" t="s">
        <v>177</v>
      </c>
      <c r="AU1528" s="230" t="s">
        <v>86</v>
      </c>
      <c r="AY1528" s="18" t="s">
        <v>175</v>
      </c>
      <c r="BE1528" s="231">
        <f>IF(N1528="základní",J1528,0)</f>
        <v>0</v>
      </c>
      <c r="BF1528" s="231">
        <f>IF(N1528="snížená",J1528,0)</f>
        <v>0</v>
      </c>
      <c r="BG1528" s="231">
        <f>IF(N1528="zákl. přenesená",J1528,0)</f>
        <v>0</v>
      </c>
      <c r="BH1528" s="231">
        <f>IF(N1528="sníž. přenesená",J1528,0)</f>
        <v>0</v>
      </c>
      <c r="BI1528" s="231">
        <f>IF(N1528="nulová",J1528,0)</f>
        <v>0</v>
      </c>
      <c r="BJ1528" s="18" t="s">
        <v>84</v>
      </c>
      <c r="BK1528" s="231">
        <f>ROUND(I1528*H1528,2)</f>
        <v>0</v>
      </c>
      <c r="BL1528" s="18" t="s">
        <v>262</v>
      </c>
      <c r="BM1528" s="230" t="s">
        <v>2239</v>
      </c>
    </row>
    <row r="1529" s="2" customFormat="1">
      <c r="A1529" s="39"/>
      <c r="B1529" s="40"/>
      <c r="C1529" s="41"/>
      <c r="D1529" s="234" t="s">
        <v>266</v>
      </c>
      <c r="E1529" s="41"/>
      <c r="F1529" s="275" t="s">
        <v>2240</v>
      </c>
      <c r="G1529" s="41"/>
      <c r="H1529" s="41"/>
      <c r="I1529" s="276"/>
      <c r="J1529" s="41"/>
      <c r="K1529" s="41"/>
      <c r="L1529" s="45"/>
      <c r="M1529" s="277"/>
      <c r="N1529" s="278"/>
      <c r="O1529" s="92"/>
      <c r="P1529" s="92"/>
      <c r="Q1529" s="92"/>
      <c r="R1529" s="92"/>
      <c r="S1529" s="92"/>
      <c r="T1529" s="93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T1529" s="18" t="s">
        <v>266</v>
      </c>
      <c r="AU1529" s="18" t="s">
        <v>86</v>
      </c>
    </row>
    <row r="1530" s="14" customFormat="1">
      <c r="A1530" s="14"/>
      <c r="B1530" s="244"/>
      <c r="C1530" s="245"/>
      <c r="D1530" s="234" t="s">
        <v>184</v>
      </c>
      <c r="E1530" s="246" t="s">
        <v>1</v>
      </c>
      <c r="F1530" s="247" t="s">
        <v>2241</v>
      </c>
      <c r="G1530" s="245"/>
      <c r="H1530" s="246" t="s">
        <v>1</v>
      </c>
      <c r="I1530" s="248"/>
      <c r="J1530" s="245"/>
      <c r="K1530" s="245"/>
      <c r="L1530" s="249"/>
      <c r="M1530" s="250"/>
      <c r="N1530" s="251"/>
      <c r="O1530" s="251"/>
      <c r="P1530" s="251"/>
      <c r="Q1530" s="251"/>
      <c r="R1530" s="251"/>
      <c r="S1530" s="251"/>
      <c r="T1530" s="252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3" t="s">
        <v>184</v>
      </c>
      <c r="AU1530" s="253" t="s">
        <v>86</v>
      </c>
      <c r="AV1530" s="14" t="s">
        <v>84</v>
      </c>
      <c r="AW1530" s="14" t="s">
        <v>32</v>
      </c>
      <c r="AX1530" s="14" t="s">
        <v>76</v>
      </c>
      <c r="AY1530" s="253" t="s">
        <v>175</v>
      </c>
    </row>
    <row r="1531" s="13" customFormat="1">
      <c r="A1531" s="13"/>
      <c r="B1531" s="232"/>
      <c r="C1531" s="233"/>
      <c r="D1531" s="234" t="s">
        <v>184</v>
      </c>
      <c r="E1531" s="235" t="s">
        <v>1</v>
      </c>
      <c r="F1531" s="236" t="s">
        <v>2242</v>
      </c>
      <c r="G1531" s="233"/>
      <c r="H1531" s="237">
        <v>458.85</v>
      </c>
      <c r="I1531" s="238"/>
      <c r="J1531" s="233"/>
      <c r="K1531" s="233"/>
      <c r="L1531" s="239"/>
      <c r="M1531" s="240"/>
      <c r="N1531" s="241"/>
      <c r="O1531" s="241"/>
      <c r="P1531" s="241"/>
      <c r="Q1531" s="241"/>
      <c r="R1531" s="241"/>
      <c r="S1531" s="241"/>
      <c r="T1531" s="242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43" t="s">
        <v>184</v>
      </c>
      <c r="AU1531" s="243" t="s">
        <v>86</v>
      </c>
      <c r="AV1531" s="13" t="s">
        <v>86</v>
      </c>
      <c r="AW1531" s="13" t="s">
        <v>32</v>
      </c>
      <c r="AX1531" s="13" t="s">
        <v>76</v>
      </c>
      <c r="AY1531" s="243" t="s">
        <v>175</v>
      </c>
    </row>
    <row r="1532" s="13" customFormat="1">
      <c r="A1532" s="13"/>
      <c r="B1532" s="232"/>
      <c r="C1532" s="233"/>
      <c r="D1532" s="234" t="s">
        <v>184</v>
      </c>
      <c r="E1532" s="235" t="s">
        <v>1</v>
      </c>
      <c r="F1532" s="236" t="s">
        <v>2243</v>
      </c>
      <c r="G1532" s="233"/>
      <c r="H1532" s="237">
        <v>96.888</v>
      </c>
      <c r="I1532" s="238"/>
      <c r="J1532" s="233"/>
      <c r="K1532" s="233"/>
      <c r="L1532" s="239"/>
      <c r="M1532" s="240"/>
      <c r="N1532" s="241"/>
      <c r="O1532" s="241"/>
      <c r="P1532" s="241"/>
      <c r="Q1532" s="241"/>
      <c r="R1532" s="241"/>
      <c r="S1532" s="241"/>
      <c r="T1532" s="242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43" t="s">
        <v>184</v>
      </c>
      <c r="AU1532" s="243" t="s">
        <v>86</v>
      </c>
      <c r="AV1532" s="13" t="s">
        <v>86</v>
      </c>
      <c r="AW1532" s="13" t="s">
        <v>32</v>
      </c>
      <c r="AX1532" s="13" t="s">
        <v>76</v>
      </c>
      <c r="AY1532" s="243" t="s">
        <v>175</v>
      </c>
    </row>
    <row r="1533" s="13" customFormat="1">
      <c r="A1533" s="13"/>
      <c r="B1533" s="232"/>
      <c r="C1533" s="233"/>
      <c r="D1533" s="234" t="s">
        <v>184</v>
      </c>
      <c r="E1533" s="235" t="s">
        <v>1</v>
      </c>
      <c r="F1533" s="236" t="s">
        <v>2244</v>
      </c>
      <c r="G1533" s="233"/>
      <c r="H1533" s="237">
        <v>32.448</v>
      </c>
      <c r="I1533" s="238"/>
      <c r="J1533" s="233"/>
      <c r="K1533" s="233"/>
      <c r="L1533" s="239"/>
      <c r="M1533" s="240"/>
      <c r="N1533" s="241"/>
      <c r="O1533" s="241"/>
      <c r="P1533" s="241"/>
      <c r="Q1533" s="241"/>
      <c r="R1533" s="241"/>
      <c r="S1533" s="241"/>
      <c r="T1533" s="242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3" t="s">
        <v>184</v>
      </c>
      <c r="AU1533" s="243" t="s">
        <v>86</v>
      </c>
      <c r="AV1533" s="13" t="s">
        <v>86</v>
      </c>
      <c r="AW1533" s="13" t="s">
        <v>32</v>
      </c>
      <c r="AX1533" s="13" t="s">
        <v>76</v>
      </c>
      <c r="AY1533" s="243" t="s">
        <v>175</v>
      </c>
    </row>
    <row r="1534" s="15" customFormat="1">
      <c r="A1534" s="15"/>
      <c r="B1534" s="254"/>
      <c r="C1534" s="255"/>
      <c r="D1534" s="234" t="s">
        <v>184</v>
      </c>
      <c r="E1534" s="256" t="s">
        <v>1</v>
      </c>
      <c r="F1534" s="257" t="s">
        <v>201</v>
      </c>
      <c r="G1534" s="255"/>
      <c r="H1534" s="258">
        <v>588.186</v>
      </c>
      <c r="I1534" s="259"/>
      <c r="J1534" s="255"/>
      <c r="K1534" s="255"/>
      <c r="L1534" s="260"/>
      <c r="M1534" s="261"/>
      <c r="N1534" s="262"/>
      <c r="O1534" s="262"/>
      <c r="P1534" s="262"/>
      <c r="Q1534" s="262"/>
      <c r="R1534" s="262"/>
      <c r="S1534" s="262"/>
      <c r="T1534" s="263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T1534" s="264" t="s">
        <v>184</v>
      </c>
      <c r="AU1534" s="264" t="s">
        <v>86</v>
      </c>
      <c r="AV1534" s="15" t="s">
        <v>182</v>
      </c>
      <c r="AW1534" s="15" t="s">
        <v>32</v>
      </c>
      <c r="AX1534" s="15" t="s">
        <v>84</v>
      </c>
      <c r="AY1534" s="264" t="s">
        <v>175</v>
      </c>
    </row>
    <row r="1535" s="2" customFormat="1" ht="37.8" customHeight="1">
      <c r="A1535" s="39"/>
      <c r="B1535" s="40"/>
      <c r="C1535" s="219" t="s">
        <v>2245</v>
      </c>
      <c r="D1535" s="219" t="s">
        <v>177</v>
      </c>
      <c r="E1535" s="220" t="s">
        <v>2246</v>
      </c>
      <c r="F1535" s="221" t="s">
        <v>2247</v>
      </c>
      <c r="G1535" s="222" t="s">
        <v>2238</v>
      </c>
      <c r="H1535" s="223">
        <v>1960.8</v>
      </c>
      <c r="I1535" s="224"/>
      <c r="J1535" s="225">
        <f>ROUND(I1535*H1535,2)</f>
        <v>0</v>
      </c>
      <c r="K1535" s="221" t="s">
        <v>1</v>
      </c>
      <c r="L1535" s="45"/>
      <c r="M1535" s="226" t="s">
        <v>1</v>
      </c>
      <c r="N1535" s="227" t="s">
        <v>41</v>
      </c>
      <c r="O1535" s="92"/>
      <c r="P1535" s="228">
        <f>O1535*H1535</f>
        <v>0</v>
      </c>
      <c r="Q1535" s="228">
        <v>0</v>
      </c>
      <c r="R1535" s="228">
        <f>Q1535*H1535</f>
        <v>0</v>
      </c>
      <c r="S1535" s="228">
        <v>0</v>
      </c>
      <c r="T1535" s="229">
        <f>S1535*H1535</f>
        <v>0</v>
      </c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R1535" s="230" t="s">
        <v>262</v>
      </c>
      <c r="AT1535" s="230" t="s">
        <v>177</v>
      </c>
      <c r="AU1535" s="230" t="s">
        <v>86</v>
      </c>
      <c r="AY1535" s="18" t="s">
        <v>175</v>
      </c>
      <c r="BE1535" s="231">
        <f>IF(N1535="základní",J1535,0)</f>
        <v>0</v>
      </c>
      <c r="BF1535" s="231">
        <f>IF(N1535="snížená",J1535,0)</f>
        <v>0</v>
      </c>
      <c r="BG1535" s="231">
        <f>IF(N1535="zákl. přenesená",J1535,0)</f>
        <v>0</v>
      </c>
      <c r="BH1535" s="231">
        <f>IF(N1535="sníž. přenesená",J1535,0)</f>
        <v>0</v>
      </c>
      <c r="BI1535" s="231">
        <f>IF(N1535="nulová",J1535,0)</f>
        <v>0</v>
      </c>
      <c r="BJ1535" s="18" t="s">
        <v>84</v>
      </c>
      <c r="BK1535" s="231">
        <f>ROUND(I1535*H1535,2)</f>
        <v>0</v>
      </c>
      <c r="BL1535" s="18" t="s">
        <v>262</v>
      </c>
      <c r="BM1535" s="230" t="s">
        <v>2248</v>
      </c>
    </row>
    <row r="1536" s="2" customFormat="1">
      <c r="A1536" s="39"/>
      <c r="B1536" s="40"/>
      <c r="C1536" s="41"/>
      <c r="D1536" s="234" t="s">
        <v>266</v>
      </c>
      <c r="E1536" s="41"/>
      <c r="F1536" s="275" t="s">
        <v>2249</v>
      </c>
      <c r="G1536" s="41"/>
      <c r="H1536" s="41"/>
      <c r="I1536" s="276"/>
      <c r="J1536" s="41"/>
      <c r="K1536" s="41"/>
      <c r="L1536" s="45"/>
      <c r="M1536" s="277"/>
      <c r="N1536" s="278"/>
      <c r="O1536" s="92"/>
      <c r="P1536" s="92"/>
      <c r="Q1536" s="92"/>
      <c r="R1536" s="92"/>
      <c r="S1536" s="92"/>
      <c r="T1536" s="93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T1536" s="18" t="s">
        <v>266</v>
      </c>
      <c r="AU1536" s="18" t="s">
        <v>86</v>
      </c>
    </row>
    <row r="1537" s="13" customFormat="1">
      <c r="A1537" s="13"/>
      <c r="B1537" s="232"/>
      <c r="C1537" s="233"/>
      <c r="D1537" s="234" t="s">
        <v>184</v>
      </c>
      <c r="E1537" s="235" t="s">
        <v>1</v>
      </c>
      <c r="F1537" s="236" t="s">
        <v>2250</v>
      </c>
      <c r="G1537" s="233"/>
      <c r="H1537" s="237">
        <v>1960.8</v>
      </c>
      <c r="I1537" s="238"/>
      <c r="J1537" s="233"/>
      <c r="K1537" s="233"/>
      <c r="L1537" s="239"/>
      <c r="M1537" s="240"/>
      <c r="N1537" s="241"/>
      <c r="O1537" s="241"/>
      <c r="P1537" s="241"/>
      <c r="Q1537" s="241"/>
      <c r="R1537" s="241"/>
      <c r="S1537" s="241"/>
      <c r="T1537" s="242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43" t="s">
        <v>184</v>
      </c>
      <c r="AU1537" s="243" t="s">
        <v>86</v>
      </c>
      <c r="AV1537" s="13" t="s">
        <v>86</v>
      </c>
      <c r="AW1537" s="13" t="s">
        <v>32</v>
      </c>
      <c r="AX1537" s="13" t="s">
        <v>84</v>
      </c>
      <c r="AY1537" s="243" t="s">
        <v>175</v>
      </c>
    </row>
    <row r="1538" s="2" customFormat="1" ht="16.5" customHeight="1">
      <c r="A1538" s="39"/>
      <c r="B1538" s="40"/>
      <c r="C1538" s="219" t="s">
        <v>2251</v>
      </c>
      <c r="D1538" s="219" t="s">
        <v>177</v>
      </c>
      <c r="E1538" s="220" t="s">
        <v>2252</v>
      </c>
      <c r="F1538" s="221" t="s">
        <v>2253</v>
      </c>
      <c r="G1538" s="222" t="s">
        <v>2238</v>
      </c>
      <c r="H1538" s="223">
        <v>1440</v>
      </c>
      <c r="I1538" s="224"/>
      <c r="J1538" s="225">
        <f>ROUND(I1538*H1538,2)</f>
        <v>0</v>
      </c>
      <c r="K1538" s="221" t="s">
        <v>1</v>
      </c>
      <c r="L1538" s="45"/>
      <c r="M1538" s="226" t="s">
        <v>1</v>
      </c>
      <c r="N1538" s="227" t="s">
        <v>41</v>
      </c>
      <c r="O1538" s="92"/>
      <c r="P1538" s="228">
        <f>O1538*H1538</f>
        <v>0</v>
      </c>
      <c r="Q1538" s="228">
        <v>0</v>
      </c>
      <c r="R1538" s="228">
        <f>Q1538*H1538</f>
        <v>0</v>
      </c>
      <c r="S1538" s="228">
        <v>0</v>
      </c>
      <c r="T1538" s="229">
        <f>S1538*H1538</f>
        <v>0</v>
      </c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39"/>
      <c r="AE1538" s="39"/>
      <c r="AR1538" s="230" t="s">
        <v>262</v>
      </c>
      <c r="AT1538" s="230" t="s">
        <v>177</v>
      </c>
      <c r="AU1538" s="230" t="s">
        <v>86</v>
      </c>
      <c r="AY1538" s="18" t="s">
        <v>175</v>
      </c>
      <c r="BE1538" s="231">
        <f>IF(N1538="základní",J1538,0)</f>
        <v>0</v>
      </c>
      <c r="BF1538" s="231">
        <f>IF(N1538="snížená",J1538,0)</f>
        <v>0</v>
      </c>
      <c r="BG1538" s="231">
        <f>IF(N1538="zákl. přenesená",J1538,0)</f>
        <v>0</v>
      </c>
      <c r="BH1538" s="231">
        <f>IF(N1538="sníž. přenesená",J1538,0)</f>
        <v>0</v>
      </c>
      <c r="BI1538" s="231">
        <f>IF(N1538="nulová",J1538,0)</f>
        <v>0</v>
      </c>
      <c r="BJ1538" s="18" t="s">
        <v>84</v>
      </c>
      <c r="BK1538" s="231">
        <f>ROUND(I1538*H1538,2)</f>
        <v>0</v>
      </c>
      <c r="BL1538" s="18" t="s">
        <v>262</v>
      </c>
      <c r="BM1538" s="230" t="s">
        <v>2254</v>
      </c>
    </row>
    <row r="1539" s="2" customFormat="1">
      <c r="A1539" s="39"/>
      <c r="B1539" s="40"/>
      <c r="C1539" s="41"/>
      <c r="D1539" s="234" t="s">
        <v>266</v>
      </c>
      <c r="E1539" s="41"/>
      <c r="F1539" s="275" t="s">
        <v>2255</v>
      </c>
      <c r="G1539" s="41"/>
      <c r="H1539" s="41"/>
      <c r="I1539" s="276"/>
      <c r="J1539" s="41"/>
      <c r="K1539" s="41"/>
      <c r="L1539" s="45"/>
      <c r="M1539" s="277"/>
      <c r="N1539" s="278"/>
      <c r="O1539" s="92"/>
      <c r="P1539" s="92"/>
      <c r="Q1539" s="92"/>
      <c r="R1539" s="92"/>
      <c r="S1539" s="92"/>
      <c r="T1539" s="93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T1539" s="18" t="s">
        <v>266</v>
      </c>
      <c r="AU1539" s="18" t="s">
        <v>86</v>
      </c>
    </row>
    <row r="1540" s="13" customFormat="1">
      <c r="A1540" s="13"/>
      <c r="B1540" s="232"/>
      <c r="C1540" s="233"/>
      <c r="D1540" s="234" t="s">
        <v>184</v>
      </c>
      <c r="E1540" s="235" t="s">
        <v>1</v>
      </c>
      <c r="F1540" s="236" t="s">
        <v>2256</v>
      </c>
      <c r="G1540" s="233"/>
      <c r="H1540" s="237">
        <v>1440</v>
      </c>
      <c r="I1540" s="238"/>
      <c r="J1540" s="233"/>
      <c r="K1540" s="233"/>
      <c r="L1540" s="239"/>
      <c r="M1540" s="240"/>
      <c r="N1540" s="241"/>
      <c r="O1540" s="241"/>
      <c r="P1540" s="241"/>
      <c r="Q1540" s="241"/>
      <c r="R1540" s="241"/>
      <c r="S1540" s="241"/>
      <c r="T1540" s="242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43" t="s">
        <v>184</v>
      </c>
      <c r="AU1540" s="243" t="s">
        <v>86</v>
      </c>
      <c r="AV1540" s="13" t="s">
        <v>86</v>
      </c>
      <c r="AW1540" s="13" t="s">
        <v>32</v>
      </c>
      <c r="AX1540" s="13" t="s">
        <v>84</v>
      </c>
      <c r="AY1540" s="243" t="s">
        <v>175</v>
      </c>
    </row>
    <row r="1541" s="2" customFormat="1" ht="16.5" customHeight="1">
      <c r="A1541" s="39"/>
      <c r="B1541" s="40"/>
      <c r="C1541" s="219" t="s">
        <v>2257</v>
      </c>
      <c r="D1541" s="219" t="s">
        <v>177</v>
      </c>
      <c r="E1541" s="220" t="s">
        <v>2258</v>
      </c>
      <c r="F1541" s="221" t="s">
        <v>2259</v>
      </c>
      <c r="G1541" s="222" t="s">
        <v>2238</v>
      </c>
      <c r="H1541" s="223">
        <v>1878</v>
      </c>
      <c r="I1541" s="224"/>
      <c r="J1541" s="225">
        <f>ROUND(I1541*H1541,2)</f>
        <v>0</v>
      </c>
      <c r="K1541" s="221" t="s">
        <v>1</v>
      </c>
      <c r="L1541" s="45"/>
      <c r="M1541" s="226" t="s">
        <v>1</v>
      </c>
      <c r="N1541" s="227" t="s">
        <v>41</v>
      </c>
      <c r="O1541" s="92"/>
      <c r="P1541" s="228">
        <f>O1541*H1541</f>
        <v>0</v>
      </c>
      <c r="Q1541" s="228">
        <v>0</v>
      </c>
      <c r="R1541" s="228">
        <f>Q1541*H1541</f>
        <v>0</v>
      </c>
      <c r="S1541" s="228">
        <v>0</v>
      </c>
      <c r="T1541" s="229">
        <f>S1541*H1541</f>
        <v>0</v>
      </c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R1541" s="230" t="s">
        <v>262</v>
      </c>
      <c r="AT1541" s="230" t="s">
        <v>177</v>
      </c>
      <c r="AU1541" s="230" t="s">
        <v>86</v>
      </c>
      <c r="AY1541" s="18" t="s">
        <v>175</v>
      </c>
      <c r="BE1541" s="231">
        <f>IF(N1541="základní",J1541,0)</f>
        <v>0</v>
      </c>
      <c r="BF1541" s="231">
        <f>IF(N1541="snížená",J1541,0)</f>
        <v>0</v>
      </c>
      <c r="BG1541" s="231">
        <f>IF(N1541="zákl. přenesená",J1541,0)</f>
        <v>0</v>
      </c>
      <c r="BH1541" s="231">
        <f>IF(N1541="sníž. přenesená",J1541,0)</f>
        <v>0</v>
      </c>
      <c r="BI1541" s="231">
        <f>IF(N1541="nulová",J1541,0)</f>
        <v>0</v>
      </c>
      <c r="BJ1541" s="18" t="s">
        <v>84</v>
      </c>
      <c r="BK1541" s="231">
        <f>ROUND(I1541*H1541,2)</f>
        <v>0</v>
      </c>
      <c r="BL1541" s="18" t="s">
        <v>262</v>
      </c>
      <c r="BM1541" s="230" t="s">
        <v>2260</v>
      </c>
    </row>
    <row r="1542" s="2" customFormat="1">
      <c r="A1542" s="39"/>
      <c r="B1542" s="40"/>
      <c r="C1542" s="41"/>
      <c r="D1542" s="234" t="s">
        <v>266</v>
      </c>
      <c r="E1542" s="41"/>
      <c r="F1542" s="275" t="s">
        <v>2261</v>
      </c>
      <c r="G1542" s="41"/>
      <c r="H1542" s="41"/>
      <c r="I1542" s="276"/>
      <c r="J1542" s="41"/>
      <c r="K1542" s="41"/>
      <c r="L1542" s="45"/>
      <c r="M1542" s="277"/>
      <c r="N1542" s="278"/>
      <c r="O1542" s="92"/>
      <c r="P1542" s="92"/>
      <c r="Q1542" s="92"/>
      <c r="R1542" s="92"/>
      <c r="S1542" s="92"/>
      <c r="T1542" s="93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T1542" s="18" t="s">
        <v>266</v>
      </c>
      <c r="AU1542" s="18" t="s">
        <v>86</v>
      </c>
    </row>
    <row r="1543" s="13" customFormat="1">
      <c r="A1543" s="13"/>
      <c r="B1543" s="232"/>
      <c r="C1543" s="233"/>
      <c r="D1543" s="234" t="s">
        <v>184</v>
      </c>
      <c r="E1543" s="235" t="s">
        <v>1</v>
      </c>
      <c r="F1543" s="236" t="s">
        <v>2262</v>
      </c>
      <c r="G1543" s="233"/>
      <c r="H1543" s="237">
        <v>1878</v>
      </c>
      <c r="I1543" s="238"/>
      <c r="J1543" s="233"/>
      <c r="K1543" s="233"/>
      <c r="L1543" s="239"/>
      <c r="M1543" s="240"/>
      <c r="N1543" s="241"/>
      <c r="O1543" s="241"/>
      <c r="P1543" s="241"/>
      <c r="Q1543" s="241"/>
      <c r="R1543" s="241"/>
      <c r="S1543" s="241"/>
      <c r="T1543" s="242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43" t="s">
        <v>184</v>
      </c>
      <c r="AU1543" s="243" t="s">
        <v>86</v>
      </c>
      <c r="AV1543" s="13" t="s">
        <v>86</v>
      </c>
      <c r="AW1543" s="13" t="s">
        <v>32</v>
      </c>
      <c r="AX1543" s="13" t="s">
        <v>84</v>
      </c>
      <c r="AY1543" s="243" t="s">
        <v>175</v>
      </c>
    </row>
    <row r="1544" s="2" customFormat="1" ht="16.5" customHeight="1">
      <c r="A1544" s="39"/>
      <c r="B1544" s="40"/>
      <c r="C1544" s="219" t="s">
        <v>2263</v>
      </c>
      <c r="D1544" s="219" t="s">
        <v>177</v>
      </c>
      <c r="E1544" s="220" t="s">
        <v>2264</v>
      </c>
      <c r="F1544" s="221" t="s">
        <v>2265</v>
      </c>
      <c r="G1544" s="222" t="s">
        <v>342</v>
      </c>
      <c r="H1544" s="223">
        <v>1</v>
      </c>
      <c r="I1544" s="224"/>
      <c r="J1544" s="225">
        <f>ROUND(I1544*H1544,2)</f>
        <v>0</v>
      </c>
      <c r="K1544" s="221" t="s">
        <v>1</v>
      </c>
      <c r="L1544" s="45"/>
      <c r="M1544" s="226" t="s">
        <v>1</v>
      </c>
      <c r="N1544" s="227" t="s">
        <v>41</v>
      </c>
      <c r="O1544" s="92"/>
      <c r="P1544" s="228">
        <f>O1544*H1544</f>
        <v>0</v>
      </c>
      <c r="Q1544" s="228">
        <v>0</v>
      </c>
      <c r="R1544" s="228">
        <f>Q1544*H1544</f>
        <v>0</v>
      </c>
      <c r="S1544" s="228">
        <v>0</v>
      </c>
      <c r="T1544" s="229">
        <f>S1544*H1544</f>
        <v>0</v>
      </c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R1544" s="230" t="s">
        <v>262</v>
      </c>
      <c r="AT1544" s="230" t="s">
        <v>177</v>
      </c>
      <c r="AU1544" s="230" t="s">
        <v>86</v>
      </c>
      <c r="AY1544" s="18" t="s">
        <v>175</v>
      </c>
      <c r="BE1544" s="231">
        <f>IF(N1544="základní",J1544,0)</f>
        <v>0</v>
      </c>
      <c r="BF1544" s="231">
        <f>IF(N1544="snížená",J1544,0)</f>
        <v>0</v>
      </c>
      <c r="BG1544" s="231">
        <f>IF(N1544="zákl. přenesená",J1544,0)</f>
        <v>0</v>
      </c>
      <c r="BH1544" s="231">
        <f>IF(N1544="sníž. přenesená",J1544,0)</f>
        <v>0</v>
      </c>
      <c r="BI1544" s="231">
        <f>IF(N1544="nulová",J1544,0)</f>
        <v>0</v>
      </c>
      <c r="BJ1544" s="18" t="s">
        <v>84</v>
      </c>
      <c r="BK1544" s="231">
        <f>ROUND(I1544*H1544,2)</f>
        <v>0</v>
      </c>
      <c r="BL1544" s="18" t="s">
        <v>262</v>
      </c>
      <c r="BM1544" s="230" t="s">
        <v>2266</v>
      </c>
    </row>
    <row r="1545" s="2" customFormat="1">
      <c r="A1545" s="39"/>
      <c r="B1545" s="40"/>
      <c r="C1545" s="41"/>
      <c r="D1545" s="234" t="s">
        <v>266</v>
      </c>
      <c r="E1545" s="41"/>
      <c r="F1545" s="275" t="s">
        <v>2267</v>
      </c>
      <c r="G1545" s="41"/>
      <c r="H1545" s="41"/>
      <c r="I1545" s="276"/>
      <c r="J1545" s="41"/>
      <c r="K1545" s="41"/>
      <c r="L1545" s="45"/>
      <c r="M1545" s="277"/>
      <c r="N1545" s="278"/>
      <c r="O1545" s="92"/>
      <c r="P1545" s="92"/>
      <c r="Q1545" s="92"/>
      <c r="R1545" s="92"/>
      <c r="S1545" s="92"/>
      <c r="T1545" s="93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T1545" s="18" t="s">
        <v>266</v>
      </c>
      <c r="AU1545" s="18" t="s">
        <v>86</v>
      </c>
    </row>
    <row r="1546" s="2" customFormat="1" ht="16.5" customHeight="1">
      <c r="A1546" s="39"/>
      <c r="B1546" s="40"/>
      <c r="C1546" s="219" t="s">
        <v>2268</v>
      </c>
      <c r="D1546" s="219" t="s">
        <v>177</v>
      </c>
      <c r="E1546" s="220" t="s">
        <v>2269</v>
      </c>
      <c r="F1546" s="221" t="s">
        <v>2270</v>
      </c>
      <c r="G1546" s="222" t="s">
        <v>342</v>
      </c>
      <c r="H1546" s="223">
        <v>1</v>
      </c>
      <c r="I1546" s="224"/>
      <c r="J1546" s="225">
        <f>ROUND(I1546*H1546,2)</f>
        <v>0</v>
      </c>
      <c r="K1546" s="221" t="s">
        <v>1</v>
      </c>
      <c r="L1546" s="45"/>
      <c r="M1546" s="226" t="s">
        <v>1</v>
      </c>
      <c r="N1546" s="227" t="s">
        <v>41</v>
      </c>
      <c r="O1546" s="92"/>
      <c r="P1546" s="228">
        <f>O1546*H1546</f>
        <v>0</v>
      </c>
      <c r="Q1546" s="228">
        <v>0</v>
      </c>
      <c r="R1546" s="228">
        <f>Q1546*H1546</f>
        <v>0</v>
      </c>
      <c r="S1546" s="228">
        <v>0</v>
      </c>
      <c r="T1546" s="229">
        <f>S1546*H1546</f>
        <v>0</v>
      </c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R1546" s="230" t="s">
        <v>262</v>
      </c>
      <c r="AT1546" s="230" t="s">
        <v>177</v>
      </c>
      <c r="AU1546" s="230" t="s">
        <v>86</v>
      </c>
      <c r="AY1546" s="18" t="s">
        <v>175</v>
      </c>
      <c r="BE1546" s="231">
        <f>IF(N1546="základní",J1546,0)</f>
        <v>0</v>
      </c>
      <c r="BF1546" s="231">
        <f>IF(N1546="snížená",J1546,0)</f>
        <v>0</v>
      </c>
      <c r="BG1546" s="231">
        <f>IF(N1546="zákl. přenesená",J1546,0)</f>
        <v>0</v>
      </c>
      <c r="BH1546" s="231">
        <f>IF(N1546="sníž. přenesená",J1546,0)</f>
        <v>0</v>
      </c>
      <c r="BI1546" s="231">
        <f>IF(N1546="nulová",J1546,0)</f>
        <v>0</v>
      </c>
      <c r="BJ1546" s="18" t="s">
        <v>84</v>
      </c>
      <c r="BK1546" s="231">
        <f>ROUND(I1546*H1546,2)</f>
        <v>0</v>
      </c>
      <c r="BL1546" s="18" t="s">
        <v>262</v>
      </c>
      <c r="BM1546" s="230" t="s">
        <v>2271</v>
      </c>
    </row>
    <row r="1547" s="2" customFormat="1">
      <c r="A1547" s="39"/>
      <c r="B1547" s="40"/>
      <c r="C1547" s="41"/>
      <c r="D1547" s="234" t="s">
        <v>266</v>
      </c>
      <c r="E1547" s="41"/>
      <c r="F1547" s="275" t="s">
        <v>2267</v>
      </c>
      <c r="G1547" s="41"/>
      <c r="H1547" s="41"/>
      <c r="I1547" s="276"/>
      <c r="J1547" s="41"/>
      <c r="K1547" s="41"/>
      <c r="L1547" s="45"/>
      <c r="M1547" s="277"/>
      <c r="N1547" s="278"/>
      <c r="O1547" s="92"/>
      <c r="P1547" s="92"/>
      <c r="Q1547" s="92"/>
      <c r="R1547" s="92"/>
      <c r="S1547" s="92"/>
      <c r="T1547" s="93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T1547" s="18" t="s">
        <v>266</v>
      </c>
      <c r="AU1547" s="18" t="s">
        <v>86</v>
      </c>
    </row>
    <row r="1548" s="2" customFormat="1" ht="16.5" customHeight="1">
      <c r="A1548" s="39"/>
      <c r="B1548" s="40"/>
      <c r="C1548" s="219" t="s">
        <v>2272</v>
      </c>
      <c r="D1548" s="219" t="s">
        <v>177</v>
      </c>
      <c r="E1548" s="220" t="s">
        <v>2273</v>
      </c>
      <c r="F1548" s="221" t="s">
        <v>2274</v>
      </c>
      <c r="G1548" s="222" t="s">
        <v>342</v>
      </c>
      <c r="H1548" s="223">
        <v>1</v>
      </c>
      <c r="I1548" s="224"/>
      <c r="J1548" s="225">
        <f>ROUND(I1548*H1548,2)</f>
        <v>0</v>
      </c>
      <c r="K1548" s="221" t="s">
        <v>1</v>
      </c>
      <c r="L1548" s="45"/>
      <c r="M1548" s="226" t="s">
        <v>1</v>
      </c>
      <c r="N1548" s="227" t="s">
        <v>41</v>
      </c>
      <c r="O1548" s="92"/>
      <c r="P1548" s="228">
        <f>O1548*H1548</f>
        <v>0</v>
      </c>
      <c r="Q1548" s="228">
        <v>0</v>
      </c>
      <c r="R1548" s="228">
        <f>Q1548*H1548</f>
        <v>0</v>
      </c>
      <c r="S1548" s="228">
        <v>0</v>
      </c>
      <c r="T1548" s="229">
        <f>S1548*H1548</f>
        <v>0</v>
      </c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R1548" s="230" t="s">
        <v>262</v>
      </c>
      <c r="AT1548" s="230" t="s">
        <v>177</v>
      </c>
      <c r="AU1548" s="230" t="s">
        <v>86</v>
      </c>
      <c r="AY1548" s="18" t="s">
        <v>175</v>
      </c>
      <c r="BE1548" s="231">
        <f>IF(N1548="základní",J1548,0)</f>
        <v>0</v>
      </c>
      <c r="BF1548" s="231">
        <f>IF(N1548="snížená",J1548,0)</f>
        <v>0</v>
      </c>
      <c r="BG1548" s="231">
        <f>IF(N1548="zákl. přenesená",J1548,0)</f>
        <v>0</v>
      </c>
      <c r="BH1548" s="231">
        <f>IF(N1548="sníž. přenesená",J1548,0)</f>
        <v>0</v>
      </c>
      <c r="BI1548" s="231">
        <f>IF(N1548="nulová",J1548,0)</f>
        <v>0</v>
      </c>
      <c r="BJ1548" s="18" t="s">
        <v>84</v>
      </c>
      <c r="BK1548" s="231">
        <f>ROUND(I1548*H1548,2)</f>
        <v>0</v>
      </c>
      <c r="BL1548" s="18" t="s">
        <v>262</v>
      </c>
      <c r="BM1548" s="230" t="s">
        <v>2275</v>
      </c>
    </row>
    <row r="1549" s="2" customFormat="1">
      <c r="A1549" s="39"/>
      <c r="B1549" s="40"/>
      <c r="C1549" s="41"/>
      <c r="D1549" s="234" t="s">
        <v>266</v>
      </c>
      <c r="E1549" s="41"/>
      <c r="F1549" s="275" t="s">
        <v>2267</v>
      </c>
      <c r="G1549" s="41"/>
      <c r="H1549" s="41"/>
      <c r="I1549" s="276"/>
      <c r="J1549" s="41"/>
      <c r="K1549" s="41"/>
      <c r="L1549" s="45"/>
      <c r="M1549" s="277"/>
      <c r="N1549" s="278"/>
      <c r="O1549" s="92"/>
      <c r="P1549" s="92"/>
      <c r="Q1549" s="92"/>
      <c r="R1549" s="92"/>
      <c r="S1549" s="92"/>
      <c r="T1549" s="93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T1549" s="18" t="s">
        <v>266</v>
      </c>
      <c r="AU1549" s="18" t="s">
        <v>86</v>
      </c>
    </row>
    <row r="1550" s="2" customFormat="1" ht="16.5" customHeight="1">
      <c r="A1550" s="39"/>
      <c r="B1550" s="40"/>
      <c r="C1550" s="219" t="s">
        <v>2276</v>
      </c>
      <c r="D1550" s="219" t="s">
        <v>177</v>
      </c>
      <c r="E1550" s="220" t="s">
        <v>2277</v>
      </c>
      <c r="F1550" s="221" t="s">
        <v>2278</v>
      </c>
      <c r="G1550" s="222" t="s">
        <v>437</v>
      </c>
      <c r="H1550" s="223">
        <v>7</v>
      </c>
      <c r="I1550" s="224"/>
      <c r="J1550" s="225">
        <f>ROUND(I1550*H1550,2)</f>
        <v>0</v>
      </c>
      <c r="K1550" s="221" t="s">
        <v>1</v>
      </c>
      <c r="L1550" s="45"/>
      <c r="M1550" s="226" t="s">
        <v>1</v>
      </c>
      <c r="N1550" s="227" t="s">
        <v>41</v>
      </c>
      <c r="O1550" s="92"/>
      <c r="P1550" s="228">
        <f>O1550*H1550</f>
        <v>0</v>
      </c>
      <c r="Q1550" s="228">
        <v>0</v>
      </c>
      <c r="R1550" s="228">
        <f>Q1550*H1550</f>
        <v>0</v>
      </c>
      <c r="S1550" s="228">
        <v>0</v>
      </c>
      <c r="T1550" s="229">
        <f>S1550*H1550</f>
        <v>0</v>
      </c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R1550" s="230" t="s">
        <v>262</v>
      </c>
      <c r="AT1550" s="230" t="s">
        <v>177</v>
      </c>
      <c r="AU1550" s="230" t="s">
        <v>86</v>
      </c>
      <c r="AY1550" s="18" t="s">
        <v>175</v>
      </c>
      <c r="BE1550" s="231">
        <f>IF(N1550="základní",J1550,0)</f>
        <v>0</v>
      </c>
      <c r="BF1550" s="231">
        <f>IF(N1550="snížená",J1550,0)</f>
        <v>0</v>
      </c>
      <c r="BG1550" s="231">
        <f>IF(N1550="zákl. přenesená",J1550,0)</f>
        <v>0</v>
      </c>
      <c r="BH1550" s="231">
        <f>IF(N1550="sníž. přenesená",J1550,0)</f>
        <v>0</v>
      </c>
      <c r="BI1550" s="231">
        <f>IF(N1550="nulová",J1550,0)</f>
        <v>0</v>
      </c>
      <c r="BJ1550" s="18" t="s">
        <v>84</v>
      </c>
      <c r="BK1550" s="231">
        <f>ROUND(I1550*H1550,2)</f>
        <v>0</v>
      </c>
      <c r="BL1550" s="18" t="s">
        <v>262</v>
      </c>
      <c r="BM1550" s="230" t="s">
        <v>2279</v>
      </c>
    </row>
    <row r="1551" s="2" customFormat="1">
      <c r="A1551" s="39"/>
      <c r="B1551" s="40"/>
      <c r="C1551" s="41"/>
      <c r="D1551" s="234" t="s">
        <v>266</v>
      </c>
      <c r="E1551" s="41"/>
      <c r="F1551" s="275" t="s">
        <v>2280</v>
      </c>
      <c r="G1551" s="41"/>
      <c r="H1551" s="41"/>
      <c r="I1551" s="276"/>
      <c r="J1551" s="41"/>
      <c r="K1551" s="41"/>
      <c r="L1551" s="45"/>
      <c r="M1551" s="277"/>
      <c r="N1551" s="278"/>
      <c r="O1551" s="92"/>
      <c r="P1551" s="92"/>
      <c r="Q1551" s="92"/>
      <c r="R1551" s="92"/>
      <c r="S1551" s="92"/>
      <c r="T1551" s="93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T1551" s="18" t="s">
        <v>266</v>
      </c>
      <c r="AU1551" s="18" t="s">
        <v>86</v>
      </c>
    </row>
    <row r="1552" s="12" customFormat="1" ht="22.8" customHeight="1">
      <c r="A1552" s="12"/>
      <c r="B1552" s="203"/>
      <c r="C1552" s="204"/>
      <c r="D1552" s="205" t="s">
        <v>75</v>
      </c>
      <c r="E1552" s="217" t="s">
        <v>2281</v>
      </c>
      <c r="F1552" s="217" t="s">
        <v>2282</v>
      </c>
      <c r="G1552" s="204"/>
      <c r="H1552" s="204"/>
      <c r="I1552" s="207"/>
      <c r="J1552" s="218">
        <f>BK1552</f>
        <v>0</v>
      </c>
      <c r="K1552" s="204"/>
      <c r="L1552" s="209"/>
      <c r="M1552" s="210"/>
      <c r="N1552" s="211"/>
      <c r="O1552" s="211"/>
      <c r="P1552" s="212">
        <f>SUM(P1553:P1756)</f>
        <v>0</v>
      </c>
      <c r="Q1552" s="211"/>
      <c r="R1552" s="212">
        <f>SUM(R1553:R1756)</f>
        <v>39.777374</v>
      </c>
      <c r="S1552" s="211"/>
      <c r="T1552" s="213">
        <f>SUM(T1553:T1756)</f>
        <v>0</v>
      </c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R1552" s="214" t="s">
        <v>86</v>
      </c>
      <c r="AT1552" s="215" t="s">
        <v>75</v>
      </c>
      <c r="AU1552" s="215" t="s">
        <v>84</v>
      </c>
      <c r="AY1552" s="214" t="s">
        <v>175</v>
      </c>
      <c r="BK1552" s="216">
        <f>SUM(BK1553:BK1756)</f>
        <v>0</v>
      </c>
    </row>
    <row r="1553" s="2" customFormat="1" ht="16.5" customHeight="1">
      <c r="A1553" s="39"/>
      <c r="B1553" s="40"/>
      <c r="C1553" s="219" t="s">
        <v>2283</v>
      </c>
      <c r="D1553" s="219" t="s">
        <v>177</v>
      </c>
      <c r="E1553" s="220" t="s">
        <v>2284</v>
      </c>
      <c r="F1553" s="221" t="s">
        <v>2285</v>
      </c>
      <c r="G1553" s="222" t="s">
        <v>180</v>
      </c>
      <c r="H1553" s="223">
        <v>745.2</v>
      </c>
      <c r="I1553" s="224"/>
      <c r="J1553" s="225">
        <f>ROUND(I1553*H1553,2)</f>
        <v>0</v>
      </c>
      <c r="K1553" s="221" t="s">
        <v>181</v>
      </c>
      <c r="L1553" s="45"/>
      <c r="M1553" s="226" t="s">
        <v>1</v>
      </c>
      <c r="N1553" s="227" t="s">
        <v>41</v>
      </c>
      <c r="O1553" s="92"/>
      <c r="P1553" s="228">
        <f>O1553*H1553</f>
        <v>0</v>
      </c>
      <c r="Q1553" s="228">
        <v>0</v>
      </c>
      <c r="R1553" s="228">
        <f>Q1553*H1553</f>
        <v>0</v>
      </c>
      <c r="S1553" s="228">
        <v>0</v>
      </c>
      <c r="T1553" s="229">
        <f>S1553*H1553</f>
        <v>0</v>
      </c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R1553" s="230" t="s">
        <v>262</v>
      </c>
      <c r="AT1553" s="230" t="s">
        <v>177</v>
      </c>
      <c r="AU1553" s="230" t="s">
        <v>86</v>
      </c>
      <c r="AY1553" s="18" t="s">
        <v>175</v>
      </c>
      <c r="BE1553" s="231">
        <f>IF(N1553="základní",J1553,0)</f>
        <v>0</v>
      </c>
      <c r="BF1553" s="231">
        <f>IF(N1553="snížená",J1553,0)</f>
        <v>0</v>
      </c>
      <c r="BG1553" s="231">
        <f>IF(N1553="zákl. přenesená",J1553,0)</f>
        <v>0</v>
      </c>
      <c r="BH1553" s="231">
        <f>IF(N1553="sníž. přenesená",J1553,0)</f>
        <v>0</v>
      </c>
      <c r="BI1553" s="231">
        <f>IF(N1553="nulová",J1553,0)</f>
        <v>0</v>
      </c>
      <c r="BJ1553" s="18" t="s">
        <v>84</v>
      </c>
      <c r="BK1553" s="231">
        <f>ROUND(I1553*H1553,2)</f>
        <v>0</v>
      </c>
      <c r="BL1553" s="18" t="s">
        <v>262</v>
      </c>
      <c r="BM1553" s="230" t="s">
        <v>2286</v>
      </c>
    </row>
    <row r="1554" s="14" customFormat="1">
      <c r="A1554" s="14"/>
      <c r="B1554" s="244"/>
      <c r="C1554" s="245"/>
      <c r="D1554" s="234" t="s">
        <v>184</v>
      </c>
      <c r="E1554" s="246" t="s">
        <v>1</v>
      </c>
      <c r="F1554" s="247" t="s">
        <v>844</v>
      </c>
      <c r="G1554" s="245"/>
      <c r="H1554" s="246" t="s">
        <v>1</v>
      </c>
      <c r="I1554" s="248"/>
      <c r="J1554" s="245"/>
      <c r="K1554" s="245"/>
      <c r="L1554" s="249"/>
      <c r="M1554" s="250"/>
      <c r="N1554" s="251"/>
      <c r="O1554" s="251"/>
      <c r="P1554" s="251"/>
      <c r="Q1554" s="251"/>
      <c r="R1554" s="251"/>
      <c r="S1554" s="251"/>
      <c r="T1554" s="252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53" t="s">
        <v>184</v>
      </c>
      <c r="AU1554" s="253" t="s">
        <v>86</v>
      </c>
      <c r="AV1554" s="14" t="s">
        <v>84</v>
      </c>
      <c r="AW1554" s="14" t="s">
        <v>32</v>
      </c>
      <c r="AX1554" s="14" t="s">
        <v>76</v>
      </c>
      <c r="AY1554" s="253" t="s">
        <v>175</v>
      </c>
    </row>
    <row r="1555" s="13" customFormat="1">
      <c r="A1555" s="13"/>
      <c r="B1555" s="232"/>
      <c r="C1555" s="233"/>
      <c r="D1555" s="234" t="s">
        <v>184</v>
      </c>
      <c r="E1555" s="235" t="s">
        <v>1</v>
      </c>
      <c r="F1555" s="236" t="s">
        <v>845</v>
      </c>
      <c r="G1555" s="233"/>
      <c r="H1555" s="237">
        <v>163.86</v>
      </c>
      <c r="I1555" s="238"/>
      <c r="J1555" s="233"/>
      <c r="K1555" s="233"/>
      <c r="L1555" s="239"/>
      <c r="M1555" s="240"/>
      <c r="N1555" s="241"/>
      <c r="O1555" s="241"/>
      <c r="P1555" s="241"/>
      <c r="Q1555" s="241"/>
      <c r="R1555" s="241"/>
      <c r="S1555" s="241"/>
      <c r="T1555" s="242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3" t="s">
        <v>184</v>
      </c>
      <c r="AU1555" s="243" t="s">
        <v>86</v>
      </c>
      <c r="AV1555" s="13" t="s">
        <v>86</v>
      </c>
      <c r="AW1555" s="13" t="s">
        <v>32</v>
      </c>
      <c r="AX1555" s="13" t="s">
        <v>76</v>
      </c>
      <c r="AY1555" s="243" t="s">
        <v>175</v>
      </c>
    </row>
    <row r="1556" s="13" customFormat="1">
      <c r="A1556" s="13"/>
      <c r="B1556" s="232"/>
      <c r="C1556" s="233"/>
      <c r="D1556" s="234" t="s">
        <v>184</v>
      </c>
      <c r="E1556" s="235" t="s">
        <v>1</v>
      </c>
      <c r="F1556" s="236" t="s">
        <v>846</v>
      </c>
      <c r="G1556" s="233"/>
      <c r="H1556" s="237">
        <v>6.7699999999999992</v>
      </c>
      <c r="I1556" s="238"/>
      <c r="J1556" s="233"/>
      <c r="K1556" s="233"/>
      <c r="L1556" s="239"/>
      <c r="M1556" s="240"/>
      <c r="N1556" s="241"/>
      <c r="O1556" s="241"/>
      <c r="P1556" s="241"/>
      <c r="Q1556" s="241"/>
      <c r="R1556" s="241"/>
      <c r="S1556" s="241"/>
      <c r="T1556" s="242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43" t="s">
        <v>184</v>
      </c>
      <c r="AU1556" s="243" t="s">
        <v>86</v>
      </c>
      <c r="AV1556" s="13" t="s">
        <v>86</v>
      </c>
      <c r="AW1556" s="13" t="s">
        <v>32</v>
      </c>
      <c r="AX1556" s="13" t="s">
        <v>76</v>
      </c>
      <c r="AY1556" s="243" t="s">
        <v>175</v>
      </c>
    </row>
    <row r="1557" s="13" customFormat="1">
      <c r="A1557" s="13"/>
      <c r="B1557" s="232"/>
      <c r="C1557" s="233"/>
      <c r="D1557" s="234" t="s">
        <v>184</v>
      </c>
      <c r="E1557" s="235" t="s">
        <v>1</v>
      </c>
      <c r="F1557" s="236" t="s">
        <v>257</v>
      </c>
      <c r="G1557" s="233"/>
      <c r="H1557" s="237">
        <v>33.32</v>
      </c>
      <c r="I1557" s="238"/>
      <c r="J1557" s="233"/>
      <c r="K1557" s="233"/>
      <c r="L1557" s="239"/>
      <c r="M1557" s="240"/>
      <c r="N1557" s="241"/>
      <c r="O1557" s="241"/>
      <c r="P1557" s="241"/>
      <c r="Q1557" s="241"/>
      <c r="R1557" s="241"/>
      <c r="S1557" s="241"/>
      <c r="T1557" s="242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43" t="s">
        <v>184</v>
      </c>
      <c r="AU1557" s="243" t="s">
        <v>86</v>
      </c>
      <c r="AV1557" s="13" t="s">
        <v>86</v>
      </c>
      <c r="AW1557" s="13" t="s">
        <v>32</v>
      </c>
      <c r="AX1557" s="13" t="s">
        <v>76</v>
      </c>
      <c r="AY1557" s="243" t="s">
        <v>175</v>
      </c>
    </row>
    <row r="1558" s="13" customFormat="1">
      <c r="A1558" s="13"/>
      <c r="B1558" s="232"/>
      <c r="C1558" s="233"/>
      <c r="D1558" s="234" t="s">
        <v>184</v>
      </c>
      <c r="E1558" s="235" t="s">
        <v>1</v>
      </c>
      <c r="F1558" s="236" t="s">
        <v>258</v>
      </c>
      <c r="G1558" s="233"/>
      <c r="H1558" s="237">
        <v>2.62</v>
      </c>
      <c r="I1558" s="238"/>
      <c r="J1558" s="233"/>
      <c r="K1558" s="233"/>
      <c r="L1558" s="239"/>
      <c r="M1558" s="240"/>
      <c r="N1558" s="241"/>
      <c r="O1558" s="241"/>
      <c r="P1558" s="241"/>
      <c r="Q1558" s="241"/>
      <c r="R1558" s="241"/>
      <c r="S1558" s="241"/>
      <c r="T1558" s="242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43" t="s">
        <v>184</v>
      </c>
      <c r="AU1558" s="243" t="s">
        <v>86</v>
      </c>
      <c r="AV1558" s="13" t="s">
        <v>86</v>
      </c>
      <c r="AW1558" s="13" t="s">
        <v>32</v>
      </c>
      <c r="AX1558" s="13" t="s">
        <v>76</v>
      </c>
      <c r="AY1558" s="243" t="s">
        <v>175</v>
      </c>
    </row>
    <row r="1559" s="16" customFormat="1">
      <c r="A1559" s="16"/>
      <c r="B1559" s="279"/>
      <c r="C1559" s="280"/>
      <c r="D1559" s="234" t="s">
        <v>184</v>
      </c>
      <c r="E1559" s="281" t="s">
        <v>1</v>
      </c>
      <c r="F1559" s="282" t="s">
        <v>356</v>
      </c>
      <c r="G1559" s="280"/>
      <c r="H1559" s="283">
        <v>206.57000000000003</v>
      </c>
      <c r="I1559" s="284"/>
      <c r="J1559" s="280"/>
      <c r="K1559" s="280"/>
      <c r="L1559" s="285"/>
      <c r="M1559" s="286"/>
      <c r="N1559" s="287"/>
      <c r="O1559" s="287"/>
      <c r="P1559" s="287"/>
      <c r="Q1559" s="287"/>
      <c r="R1559" s="287"/>
      <c r="S1559" s="287"/>
      <c r="T1559" s="288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T1559" s="289" t="s">
        <v>184</v>
      </c>
      <c r="AU1559" s="289" t="s">
        <v>86</v>
      </c>
      <c r="AV1559" s="16" t="s">
        <v>189</v>
      </c>
      <c r="AW1559" s="16" t="s">
        <v>32</v>
      </c>
      <c r="AX1559" s="16" t="s">
        <v>76</v>
      </c>
      <c r="AY1559" s="289" t="s">
        <v>175</v>
      </c>
    </row>
    <row r="1560" s="13" customFormat="1">
      <c r="A1560" s="13"/>
      <c r="B1560" s="232"/>
      <c r="C1560" s="233"/>
      <c r="D1560" s="234" t="s">
        <v>184</v>
      </c>
      <c r="E1560" s="235" t="s">
        <v>1</v>
      </c>
      <c r="F1560" s="236" t="s">
        <v>779</v>
      </c>
      <c r="G1560" s="233"/>
      <c r="H1560" s="237">
        <v>12.43</v>
      </c>
      <c r="I1560" s="238"/>
      <c r="J1560" s="233"/>
      <c r="K1560" s="233"/>
      <c r="L1560" s="239"/>
      <c r="M1560" s="240"/>
      <c r="N1560" s="241"/>
      <c r="O1560" s="241"/>
      <c r="P1560" s="241"/>
      <c r="Q1560" s="241"/>
      <c r="R1560" s="241"/>
      <c r="S1560" s="241"/>
      <c r="T1560" s="242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3" t="s">
        <v>184</v>
      </c>
      <c r="AU1560" s="243" t="s">
        <v>86</v>
      </c>
      <c r="AV1560" s="13" t="s">
        <v>86</v>
      </c>
      <c r="AW1560" s="13" t="s">
        <v>32</v>
      </c>
      <c r="AX1560" s="13" t="s">
        <v>76</v>
      </c>
      <c r="AY1560" s="243" t="s">
        <v>175</v>
      </c>
    </row>
    <row r="1561" s="13" customFormat="1">
      <c r="A1561" s="13"/>
      <c r="B1561" s="232"/>
      <c r="C1561" s="233"/>
      <c r="D1561" s="234" t="s">
        <v>184</v>
      </c>
      <c r="E1561" s="235" t="s">
        <v>1</v>
      </c>
      <c r="F1561" s="236" t="s">
        <v>2287</v>
      </c>
      <c r="G1561" s="233"/>
      <c r="H1561" s="237">
        <v>13</v>
      </c>
      <c r="I1561" s="238"/>
      <c r="J1561" s="233"/>
      <c r="K1561" s="233"/>
      <c r="L1561" s="239"/>
      <c r="M1561" s="240"/>
      <c r="N1561" s="241"/>
      <c r="O1561" s="241"/>
      <c r="P1561" s="241"/>
      <c r="Q1561" s="241"/>
      <c r="R1561" s="241"/>
      <c r="S1561" s="241"/>
      <c r="T1561" s="242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43" t="s">
        <v>184</v>
      </c>
      <c r="AU1561" s="243" t="s">
        <v>86</v>
      </c>
      <c r="AV1561" s="13" t="s">
        <v>86</v>
      </c>
      <c r="AW1561" s="13" t="s">
        <v>32</v>
      </c>
      <c r="AX1561" s="13" t="s">
        <v>76</v>
      </c>
      <c r="AY1561" s="243" t="s">
        <v>175</v>
      </c>
    </row>
    <row r="1562" s="13" customFormat="1">
      <c r="A1562" s="13"/>
      <c r="B1562" s="232"/>
      <c r="C1562" s="233"/>
      <c r="D1562" s="234" t="s">
        <v>184</v>
      </c>
      <c r="E1562" s="235" t="s">
        <v>1</v>
      </c>
      <c r="F1562" s="236" t="s">
        <v>2288</v>
      </c>
      <c r="G1562" s="233"/>
      <c r="H1562" s="237">
        <v>66.03</v>
      </c>
      <c r="I1562" s="238"/>
      <c r="J1562" s="233"/>
      <c r="K1562" s="233"/>
      <c r="L1562" s="239"/>
      <c r="M1562" s="240"/>
      <c r="N1562" s="241"/>
      <c r="O1562" s="241"/>
      <c r="P1562" s="241"/>
      <c r="Q1562" s="241"/>
      <c r="R1562" s="241"/>
      <c r="S1562" s="241"/>
      <c r="T1562" s="242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43" t="s">
        <v>184</v>
      </c>
      <c r="AU1562" s="243" t="s">
        <v>86</v>
      </c>
      <c r="AV1562" s="13" t="s">
        <v>86</v>
      </c>
      <c r="AW1562" s="13" t="s">
        <v>32</v>
      </c>
      <c r="AX1562" s="13" t="s">
        <v>76</v>
      </c>
      <c r="AY1562" s="243" t="s">
        <v>175</v>
      </c>
    </row>
    <row r="1563" s="13" customFormat="1">
      <c r="A1563" s="13"/>
      <c r="B1563" s="232"/>
      <c r="C1563" s="233"/>
      <c r="D1563" s="234" t="s">
        <v>184</v>
      </c>
      <c r="E1563" s="235" t="s">
        <v>1</v>
      </c>
      <c r="F1563" s="236" t="s">
        <v>781</v>
      </c>
      <c r="G1563" s="233"/>
      <c r="H1563" s="237">
        <v>30.27</v>
      </c>
      <c r="I1563" s="238"/>
      <c r="J1563" s="233"/>
      <c r="K1563" s="233"/>
      <c r="L1563" s="239"/>
      <c r="M1563" s="240"/>
      <c r="N1563" s="241"/>
      <c r="O1563" s="241"/>
      <c r="P1563" s="241"/>
      <c r="Q1563" s="241"/>
      <c r="R1563" s="241"/>
      <c r="S1563" s="241"/>
      <c r="T1563" s="242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3" t="s">
        <v>184</v>
      </c>
      <c r="AU1563" s="243" t="s">
        <v>86</v>
      </c>
      <c r="AV1563" s="13" t="s">
        <v>86</v>
      </c>
      <c r="AW1563" s="13" t="s">
        <v>32</v>
      </c>
      <c r="AX1563" s="13" t="s">
        <v>76</v>
      </c>
      <c r="AY1563" s="243" t="s">
        <v>175</v>
      </c>
    </row>
    <row r="1564" s="16" customFormat="1">
      <c r="A1564" s="16"/>
      <c r="B1564" s="279"/>
      <c r="C1564" s="280"/>
      <c r="D1564" s="234" t="s">
        <v>184</v>
      </c>
      <c r="E1564" s="281" t="s">
        <v>1</v>
      </c>
      <c r="F1564" s="282" t="s">
        <v>356</v>
      </c>
      <c r="G1564" s="280"/>
      <c r="H1564" s="283">
        <v>121.73</v>
      </c>
      <c r="I1564" s="284"/>
      <c r="J1564" s="280"/>
      <c r="K1564" s="280"/>
      <c r="L1564" s="285"/>
      <c r="M1564" s="286"/>
      <c r="N1564" s="287"/>
      <c r="O1564" s="287"/>
      <c r="P1564" s="287"/>
      <c r="Q1564" s="287"/>
      <c r="R1564" s="287"/>
      <c r="S1564" s="287"/>
      <c r="T1564" s="288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T1564" s="289" t="s">
        <v>184</v>
      </c>
      <c r="AU1564" s="289" t="s">
        <v>86</v>
      </c>
      <c r="AV1564" s="16" t="s">
        <v>189</v>
      </c>
      <c r="AW1564" s="16" t="s">
        <v>32</v>
      </c>
      <c r="AX1564" s="16" t="s">
        <v>76</v>
      </c>
      <c r="AY1564" s="289" t="s">
        <v>175</v>
      </c>
    </row>
    <row r="1565" s="13" customFormat="1">
      <c r="A1565" s="13"/>
      <c r="B1565" s="232"/>
      <c r="C1565" s="233"/>
      <c r="D1565" s="234" t="s">
        <v>184</v>
      </c>
      <c r="E1565" s="235" t="s">
        <v>1</v>
      </c>
      <c r="F1565" s="236" t="s">
        <v>1587</v>
      </c>
      <c r="G1565" s="233"/>
      <c r="H1565" s="237">
        <v>64.89</v>
      </c>
      <c r="I1565" s="238"/>
      <c r="J1565" s="233"/>
      <c r="K1565" s="233"/>
      <c r="L1565" s="239"/>
      <c r="M1565" s="240"/>
      <c r="N1565" s="241"/>
      <c r="O1565" s="241"/>
      <c r="P1565" s="241"/>
      <c r="Q1565" s="241"/>
      <c r="R1565" s="241"/>
      <c r="S1565" s="241"/>
      <c r="T1565" s="242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43" t="s">
        <v>184</v>
      </c>
      <c r="AU1565" s="243" t="s">
        <v>86</v>
      </c>
      <c r="AV1565" s="13" t="s">
        <v>86</v>
      </c>
      <c r="AW1565" s="13" t="s">
        <v>32</v>
      </c>
      <c r="AX1565" s="13" t="s">
        <v>76</v>
      </c>
      <c r="AY1565" s="243" t="s">
        <v>175</v>
      </c>
    </row>
    <row r="1566" s="13" customFormat="1">
      <c r="A1566" s="13"/>
      <c r="B1566" s="232"/>
      <c r="C1566" s="233"/>
      <c r="D1566" s="234" t="s">
        <v>184</v>
      </c>
      <c r="E1566" s="235" t="s">
        <v>1</v>
      </c>
      <c r="F1566" s="236" t="s">
        <v>1638</v>
      </c>
      <c r="G1566" s="233"/>
      <c r="H1566" s="237">
        <v>24.02</v>
      </c>
      <c r="I1566" s="238"/>
      <c r="J1566" s="233"/>
      <c r="K1566" s="233"/>
      <c r="L1566" s="239"/>
      <c r="M1566" s="240"/>
      <c r="N1566" s="241"/>
      <c r="O1566" s="241"/>
      <c r="P1566" s="241"/>
      <c r="Q1566" s="241"/>
      <c r="R1566" s="241"/>
      <c r="S1566" s="241"/>
      <c r="T1566" s="242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43" t="s">
        <v>184</v>
      </c>
      <c r="AU1566" s="243" t="s">
        <v>86</v>
      </c>
      <c r="AV1566" s="13" t="s">
        <v>86</v>
      </c>
      <c r="AW1566" s="13" t="s">
        <v>32</v>
      </c>
      <c r="AX1566" s="13" t="s">
        <v>76</v>
      </c>
      <c r="AY1566" s="243" t="s">
        <v>175</v>
      </c>
    </row>
    <row r="1567" s="16" customFormat="1">
      <c r="A1567" s="16"/>
      <c r="B1567" s="279"/>
      <c r="C1567" s="280"/>
      <c r="D1567" s="234" t="s">
        <v>184</v>
      </c>
      <c r="E1567" s="281" t="s">
        <v>1</v>
      </c>
      <c r="F1567" s="282" t="s">
        <v>356</v>
      </c>
      <c r="G1567" s="280"/>
      <c r="H1567" s="283">
        <v>88.91</v>
      </c>
      <c r="I1567" s="284"/>
      <c r="J1567" s="280"/>
      <c r="K1567" s="280"/>
      <c r="L1567" s="285"/>
      <c r="M1567" s="286"/>
      <c r="N1567" s="287"/>
      <c r="O1567" s="287"/>
      <c r="P1567" s="287"/>
      <c r="Q1567" s="287"/>
      <c r="R1567" s="287"/>
      <c r="S1567" s="287"/>
      <c r="T1567" s="288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T1567" s="289" t="s">
        <v>184</v>
      </c>
      <c r="AU1567" s="289" t="s">
        <v>86</v>
      </c>
      <c r="AV1567" s="16" t="s">
        <v>189</v>
      </c>
      <c r="AW1567" s="16" t="s">
        <v>32</v>
      </c>
      <c r="AX1567" s="16" t="s">
        <v>76</v>
      </c>
      <c r="AY1567" s="289" t="s">
        <v>175</v>
      </c>
    </row>
    <row r="1568" s="13" customFormat="1">
      <c r="A1568" s="13"/>
      <c r="B1568" s="232"/>
      <c r="C1568" s="233"/>
      <c r="D1568" s="234" t="s">
        <v>184</v>
      </c>
      <c r="E1568" s="235" t="s">
        <v>1</v>
      </c>
      <c r="F1568" s="236" t="s">
        <v>1590</v>
      </c>
      <c r="G1568" s="233"/>
      <c r="H1568" s="237">
        <v>65.599999999999992</v>
      </c>
      <c r="I1568" s="238"/>
      <c r="J1568" s="233"/>
      <c r="K1568" s="233"/>
      <c r="L1568" s="239"/>
      <c r="M1568" s="240"/>
      <c r="N1568" s="241"/>
      <c r="O1568" s="241"/>
      <c r="P1568" s="241"/>
      <c r="Q1568" s="241"/>
      <c r="R1568" s="241"/>
      <c r="S1568" s="241"/>
      <c r="T1568" s="242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43" t="s">
        <v>184</v>
      </c>
      <c r="AU1568" s="243" t="s">
        <v>86</v>
      </c>
      <c r="AV1568" s="13" t="s">
        <v>86</v>
      </c>
      <c r="AW1568" s="13" t="s">
        <v>32</v>
      </c>
      <c r="AX1568" s="13" t="s">
        <v>76</v>
      </c>
      <c r="AY1568" s="243" t="s">
        <v>175</v>
      </c>
    </row>
    <row r="1569" s="13" customFormat="1">
      <c r="A1569" s="13"/>
      <c r="B1569" s="232"/>
      <c r="C1569" s="233"/>
      <c r="D1569" s="234" t="s">
        <v>184</v>
      </c>
      <c r="E1569" s="235" t="s">
        <v>1</v>
      </c>
      <c r="F1569" s="236" t="s">
        <v>1640</v>
      </c>
      <c r="G1569" s="233"/>
      <c r="H1569" s="237">
        <v>23.2</v>
      </c>
      <c r="I1569" s="238"/>
      <c r="J1569" s="233"/>
      <c r="K1569" s="233"/>
      <c r="L1569" s="239"/>
      <c r="M1569" s="240"/>
      <c r="N1569" s="241"/>
      <c r="O1569" s="241"/>
      <c r="P1569" s="241"/>
      <c r="Q1569" s="241"/>
      <c r="R1569" s="241"/>
      <c r="S1569" s="241"/>
      <c r="T1569" s="242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3" t="s">
        <v>184</v>
      </c>
      <c r="AU1569" s="243" t="s">
        <v>86</v>
      </c>
      <c r="AV1569" s="13" t="s">
        <v>86</v>
      </c>
      <c r="AW1569" s="13" t="s">
        <v>32</v>
      </c>
      <c r="AX1569" s="13" t="s">
        <v>76</v>
      </c>
      <c r="AY1569" s="243" t="s">
        <v>175</v>
      </c>
    </row>
    <row r="1570" s="16" customFormat="1">
      <c r="A1570" s="16"/>
      <c r="B1570" s="279"/>
      <c r="C1570" s="280"/>
      <c r="D1570" s="234" t="s">
        <v>184</v>
      </c>
      <c r="E1570" s="281" t="s">
        <v>1</v>
      </c>
      <c r="F1570" s="282" t="s">
        <v>356</v>
      </c>
      <c r="G1570" s="280"/>
      <c r="H1570" s="283">
        <v>88.8</v>
      </c>
      <c r="I1570" s="284"/>
      <c r="J1570" s="280"/>
      <c r="K1570" s="280"/>
      <c r="L1570" s="285"/>
      <c r="M1570" s="286"/>
      <c r="N1570" s="287"/>
      <c r="O1570" s="287"/>
      <c r="P1570" s="287"/>
      <c r="Q1570" s="287"/>
      <c r="R1570" s="287"/>
      <c r="S1570" s="287"/>
      <c r="T1570" s="288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T1570" s="289" t="s">
        <v>184</v>
      </c>
      <c r="AU1570" s="289" t="s">
        <v>86</v>
      </c>
      <c r="AV1570" s="16" t="s">
        <v>189</v>
      </c>
      <c r="AW1570" s="16" t="s">
        <v>32</v>
      </c>
      <c r="AX1570" s="16" t="s">
        <v>76</v>
      </c>
      <c r="AY1570" s="289" t="s">
        <v>175</v>
      </c>
    </row>
    <row r="1571" s="13" customFormat="1">
      <c r="A1571" s="13"/>
      <c r="B1571" s="232"/>
      <c r="C1571" s="233"/>
      <c r="D1571" s="234" t="s">
        <v>184</v>
      </c>
      <c r="E1571" s="235" t="s">
        <v>1</v>
      </c>
      <c r="F1571" s="236" t="s">
        <v>809</v>
      </c>
      <c r="G1571" s="233"/>
      <c r="H1571" s="237">
        <v>19.33</v>
      </c>
      <c r="I1571" s="238"/>
      <c r="J1571" s="233"/>
      <c r="K1571" s="233"/>
      <c r="L1571" s="239"/>
      <c r="M1571" s="240"/>
      <c r="N1571" s="241"/>
      <c r="O1571" s="241"/>
      <c r="P1571" s="241"/>
      <c r="Q1571" s="241"/>
      <c r="R1571" s="241"/>
      <c r="S1571" s="241"/>
      <c r="T1571" s="242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43" t="s">
        <v>184</v>
      </c>
      <c r="AU1571" s="243" t="s">
        <v>86</v>
      </c>
      <c r="AV1571" s="13" t="s">
        <v>86</v>
      </c>
      <c r="AW1571" s="13" t="s">
        <v>32</v>
      </c>
      <c r="AX1571" s="13" t="s">
        <v>76</v>
      </c>
      <c r="AY1571" s="243" t="s">
        <v>175</v>
      </c>
    </row>
    <row r="1572" s="13" customFormat="1">
      <c r="A1572" s="13"/>
      <c r="B1572" s="232"/>
      <c r="C1572" s="233"/>
      <c r="D1572" s="234" t="s">
        <v>184</v>
      </c>
      <c r="E1572" s="235" t="s">
        <v>1</v>
      </c>
      <c r="F1572" s="236" t="s">
        <v>1591</v>
      </c>
      <c r="G1572" s="233"/>
      <c r="H1572" s="237">
        <v>73.39</v>
      </c>
      <c r="I1572" s="238"/>
      <c r="J1572" s="233"/>
      <c r="K1572" s="233"/>
      <c r="L1572" s="239"/>
      <c r="M1572" s="240"/>
      <c r="N1572" s="241"/>
      <c r="O1572" s="241"/>
      <c r="P1572" s="241"/>
      <c r="Q1572" s="241"/>
      <c r="R1572" s="241"/>
      <c r="S1572" s="241"/>
      <c r="T1572" s="242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43" t="s">
        <v>184</v>
      </c>
      <c r="AU1572" s="243" t="s">
        <v>86</v>
      </c>
      <c r="AV1572" s="13" t="s">
        <v>86</v>
      </c>
      <c r="AW1572" s="13" t="s">
        <v>32</v>
      </c>
      <c r="AX1572" s="13" t="s">
        <v>76</v>
      </c>
      <c r="AY1572" s="243" t="s">
        <v>175</v>
      </c>
    </row>
    <row r="1573" s="13" customFormat="1">
      <c r="A1573" s="13"/>
      <c r="B1573" s="232"/>
      <c r="C1573" s="233"/>
      <c r="D1573" s="234" t="s">
        <v>184</v>
      </c>
      <c r="E1573" s="235" t="s">
        <v>1</v>
      </c>
      <c r="F1573" s="236" t="s">
        <v>1641</v>
      </c>
      <c r="G1573" s="233"/>
      <c r="H1573" s="237">
        <v>19.4</v>
      </c>
      <c r="I1573" s="238"/>
      <c r="J1573" s="233"/>
      <c r="K1573" s="233"/>
      <c r="L1573" s="239"/>
      <c r="M1573" s="240"/>
      <c r="N1573" s="241"/>
      <c r="O1573" s="241"/>
      <c r="P1573" s="241"/>
      <c r="Q1573" s="241"/>
      <c r="R1573" s="241"/>
      <c r="S1573" s="241"/>
      <c r="T1573" s="242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3" t="s">
        <v>184</v>
      </c>
      <c r="AU1573" s="243" t="s">
        <v>86</v>
      </c>
      <c r="AV1573" s="13" t="s">
        <v>86</v>
      </c>
      <c r="AW1573" s="13" t="s">
        <v>32</v>
      </c>
      <c r="AX1573" s="13" t="s">
        <v>76</v>
      </c>
      <c r="AY1573" s="243" t="s">
        <v>175</v>
      </c>
    </row>
    <row r="1574" s="16" customFormat="1">
      <c r="A1574" s="16"/>
      <c r="B1574" s="279"/>
      <c r="C1574" s="280"/>
      <c r="D1574" s="234" t="s">
        <v>184</v>
      </c>
      <c r="E1574" s="281" t="s">
        <v>1</v>
      </c>
      <c r="F1574" s="282" t="s">
        <v>356</v>
      </c>
      <c r="G1574" s="280"/>
      <c r="H1574" s="283">
        <v>112.12</v>
      </c>
      <c r="I1574" s="284"/>
      <c r="J1574" s="280"/>
      <c r="K1574" s="280"/>
      <c r="L1574" s="285"/>
      <c r="M1574" s="286"/>
      <c r="N1574" s="287"/>
      <c r="O1574" s="287"/>
      <c r="P1574" s="287"/>
      <c r="Q1574" s="287"/>
      <c r="R1574" s="287"/>
      <c r="S1574" s="287"/>
      <c r="T1574" s="288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T1574" s="289" t="s">
        <v>184</v>
      </c>
      <c r="AU1574" s="289" t="s">
        <v>86</v>
      </c>
      <c r="AV1574" s="16" t="s">
        <v>189</v>
      </c>
      <c r="AW1574" s="16" t="s">
        <v>32</v>
      </c>
      <c r="AX1574" s="16" t="s">
        <v>76</v>
      </c>
      <c r="AY1574" s="289" t="s">
        <v>175</v>
      </c>
    </row>
    <row r="1575" s="13" customFormat="1">
      <c r="A1575" s="13"/>
      <c r="B1575" s="232"/>
      <c r="C1575" s="233"/>
      <c r="D1575" s="234" t="s">
        <v>184</v>
      </c>
      <c r="E1575" s="235" t="s">
        <v>1</v>
      </c>
      <c r="F1575" s="236" t="s">
        <v>1593</v>
      </c>
      <c r="G1575" s="233"/>
      <c r="H1575" s="237">
        <v>34.689999999999996</v>
      </c>
      <c r="I1575" s="238"/>
      <c r="J1575" s="233"/>
      <c r="K1575" s="233"/>
      <c r="L1575" s="239"/>
      <c r="M1575" s="240"/>
      <c r="N1575" s="241"/>
      <c r="O1575" s="241"/>
      <c r="P1575" s="241"/>
      <c r="Q1575" s="241"/>
      <c r="R1575" s="241"/>
      <c r="S1575" s="241"/>
      <c r="T1575" s="242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43" t="s">
        <v>184</v>
      </c>
      <c r="AU1575" s="243" t="s">
        <v>86</v>
      </c>
      <c r="AV1575" s="13" t="s">
        <v>86</v>
      </c>
      <c r="AW1575" s="13" t="s">
        <v>32</v>
      </c>
      <c r="AX1575" s="13" t="s">
        <v>76</v>
      </c>
      <c r="AY1575" s="243" t="s">
        <v>175</v>
      </c>
    </row>
    <row r="1576" s="13" customFormat="1">
      <c r="A1576" s="13"/>
      <c r="B1576" s="232"/>
      <c r="C1576" s="233"/>
      <c r="D1576" s="234" t="s">
        <v>184</v>
      </c>
      <c r="E1576" s="235" t="s">
        <v>1</v>
      </c>
      <c r="F1576" s="236" t="s">
        <v>1594</v>
      </c>
      <c r="G1576" s="233"/>
      <c r="H1576" s="237">
        <v>26.2</v>
      </c>
      <c r="I1576" s="238"/>
      <c r="J1576" s="233"/>
      <c r="K1576" s="233"/>
      <c r="L1576" s="239"/>
      <c r="M1576" s="240"/>
      <c r="N1576" s="241"/>
      <c r="O1576" s="241"/>
      <c r="P1576" s="241"/>
      <c r="Q1576" s="241"/>
      <c r="R1576" s="241"/>
      <c r="S1576" s="241"/>
      <c r="T1576" s="242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43" t="s">
        <v>184</v>
      </c>
      <c r="AU1576" s="243" t="s">
        <v>86</v>
      </c>
      <c r="AV1576" s="13" t="s">
        <v>86</v>
      </c>
      <c r="AW1576" s="13" t="s">
        <v>32</v>
      </c>
      <c r="AX1576" s="13" t="s">
        <v>76</v>
      </c>
      <c r="AY1576" s="243" t="s">
        <v>175</v>
      </c>
    </row>
    <row r="1577" s="13" customFormat="1">
      <c r="A1577" s="13"/>
      <c r="B1577" s="232"/>
      <c r="C1577" s="233"/>
      <c r="D1577" s="234" t="s">
        <v>184</v>
      </c>
      <c r="E1577" s="235" t="s">
        <v>1</v>
      </c>
      <c r="F1577" s="236" t="s">
        <v>1595</v>
      </c>
      <c r="G1577" s="233"/>
      <c r="H1577" s="237">
        <v>24.18</v>
      </c>
      <c r="I1577" s="238"/>
      <c r="J1577" s="233"/>
      <c r="K1577" s="233"/>
      <c r="L1577" s="239"/>
      <c r="M1577" s="240"/>
      <c r="N1577" s="241"/>
      <c r="O1577" s="241"/>
      <c r="P1577" s="241"/>
      <c r="Q1577" s="241"/>
      <c r="R1577" s="241"/>
      <c r="S1577" s="241"/>
      <c r="T1577" s="242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43" t="s">
        <v>184</v>
      </c>
      <c r="AU1577" s="243" t="s">
        <v>86</v>
      </c>
      <c r="AV1577" s="13" t="s">
        <v>86</v>
      </c>
      <c r="AW1577" s="13" t="s">
        <v>32</v>
      </c>
      <c r="AX1577" s="13" t="s">
        <v>76</v>
      </c>
      <c r="AY1577" s="243" t="s">
        <v>175</v>
      </c>
    </row>
    <row r="1578" s="16" customFormat="1">
      <c r="A1578" s="16"/>
      <c r="B1578" s="279"/>
      <c r="C1578" s="280"/>
      <c r="D1578" s="234" t="s">
        <v>184</v>
      </c>
      <c r="E1578" s="281" t="s">
        <v>1</v>
      </c>
      <c r="F1578" s="282" t="s">
        <v>356</v>
      </c>
      <c r="G1578" s="280"/>
      <c r="H1578" s="283">
        <v>85.07</v>
      </c>
      <c r="I1578" s="284"/>
      <c r="J1578" s="280"/>
      <c r="K1578" s="280"/>
      <c r="L1578" s="285"/>
      <c r="M1578" s="286"/>
      <c r="N1578" s="287"/>
      <c r="O1578" s="287"/>
      <c r="P1578" s="287"/>
      <c r="Q1578" s="287"/>
      <c r="R1578" s="287"/>
      <c r="S1578" s="287"/>
      <c r="T1578" s="288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T1578" s="289" t="s">
        <v>184</v>
      </c>
      <c r="AU1578" s="289" t="s">
        <v>86</v>
      </c>
      <c r="AV1578" s="16" t="s">
        <v>189</v>
      </c>
      <c r="AW1578" s="16" t="s">
        <v>32</v>
      </c>
      <c r="AX1578" s="16" t="s">
        <v>76</v>
      </c>
      <c r="AY1578" s="289" t="s">
        <v>175</v>
      </c>
    </row>
    <row r="1579" s="13" customFormat="1">
      <c r="A1579" s="13"/>
      <c r="B1579" s="232"/>
      <c r="C1579" s="233"/>
      <c r="D1579" s="234" t="s">
        <v>184</v>
      </c>
      <c r="E1579" s="235" t="s">
        <v>1</v>
      </c>
      <c r="F1579" s="236" t="s">
        <v>2289</v>
      </c>
      <c r="G1579" s="233"/>
      <c r="H1579" s="237">
        <v>42</v>
      </c>
      <c r="I1579" s="238"/>
      <c r="J1579" s="233"/>
      <c r="K1579" s="233"/>
      <c r="L1579" s="239"/>
      <c r="M1579" s="240"/>
      <c r="N1579" s="241"/>
      <c r="O1579" s="241"/>
      <c r="P1579" s="241"/>
      <c r="Q1579" s="241"/>
      <c r="R1579" s="241"/>
      <c r="S1579" s="241"/>
      <c r="T1579" s="242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43" t="s">
        <v>184</v>
      </c>
      <c r="AU1579" s="243" t="s">
        <v>86</v>
      </c>
      <c r="AV1579" s="13" t="s">
        <v>86</v>
      </c>
      <c r="AW1579" s="13" t="s">
        <v>32</v>
      </c>
      <c r="AX1579" s="13" t="s">
        <v>76</v>
      </c>
      <c r="AY1579" s="243" t="s">
        <v>175</v>
      </c>
    </row>
    <row r="1580" s="16" customFormat="1">
      <c r="A1580" s="16"/>
      <c r="B1580" s="279"/>
      <c r="C1580" s="280"/>
      <c r="D1580" s="234" t="s">
        <v>184</v>
      </c>
      <c r="E1580" s="281" t="s">
        <v>1</v>
      </c>
      <c r="F1580" s="282" t="s">
        <v>356</v>
      </c>
      <c r="G1580" s="280"/>
      <c r="H1580" s="283">
        <v>42</v>
      </c>
      <c r="I1580" s="284"/>
      <c r="J1580" s="280"/>
      <c r="K1580" s="280"/>
      <c r="L1580" s="285"/>
      <c r="M1580" s="286"/>
      <c r="N1580" s="287"/>
      <c r="O1580" s="287"/>
      <c r="P1580" s="287"/>
      <c r="Q1580" s="287"/>
      <c r="R1580" s="287"/>
      <c r="S1580" s="287"/>
      <c r="T1580" s="288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T1580" s="289" t="s">
        <v>184</v>
      </c>
      <c r="AU1580" s="289" t="s">
        <v>86</v>
      </c>
      <c r="AV1580" s="16" t="s">
        <v>189</v>
      </c>
      <c r="AW1580" s="16" t="s">
        <v>32</v>
      </c>
      <c r="AX1580" s="16" t="s">
        <v>76</v>
      </c>
      <c r="AY1580" s="289" t="s">
        <v>175</v>
      </c>
    </row>
    <row r="1581" s="15" customFormat="1">
      <c r="A1581" s="15"/>
      <c r="B1581" s="254"/>
      <c r="C1581" s="255"/>
      <c r="D1581" s="234" t="s">
        <v>184</v>
      </c>
      <c r="E1581" s="256" t="s">
        <v>1</v>
      </c>
      <c r="F1581" s="257" t="s">
        <v>201</v>
      </c>
      <c r="G1581" s="255"/>
      <c r="H1581" s="258">
        <v>745.2</v>
      </c>
      <c r="I1581" s="259"/>
      <c r="J1581" s="255"/>
      <c r="K1581" s="255"/>
      <c r="L1581" s="260"/>
      <c r="M1581" s="261"/>
      <c r="N1581" s="262"/>
      <c r="O1581" s="262"/>
      <c r="P1581" s="262"/>
      <c r="Q1581" s="262"/>
      <c r="R1581" s="262"/>
      <c r="S1581" s="262"/>
      <c r="T1581" s="263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T1581" s="264" t="s">
        <v>184</v>
      </c>
      <c r="AU1581" s="264" t="s">
        <v>86</v>
      </c>
      <c r="AV1581" s="15" t="s">
        <v>182</v>
      </c>
      <c r="AW1581" s="15" t="s">
        <v>32</v>
      </c>
      <c r="AX1581" s="15" t="s">
        <v>84</v>
      </c>
      <c r="AY1581" s="264" t="s">
        <v>175</v>
      </c>
    </row>
    <row r="1582" s="2" customFormat="1" ht="16.5" customHeight="1">
      <c r="A1582" s="39"/>
      <c r="B1582" s="40"/>
      <c r="C1582" s="219" t="s">
        <v>2290</v>
      </c>
      <c r="D1582" s="219" t="s">
        <v>177</v>
      </c>
      <c r="E1582" s="220" t="s">
        <v>2291</v>
      </c>
      <c r="F1582" s="221" t="s">
        <v>2292</v>
      </c>
      <c r="G1582" s="222" t="s">
        <v>180</v>
      </c>
      <c r="H1582" s="223">
        <v>745.2</v>
      </c>
      <c r="I1582" s="224"/>
      <c r="J1582" s="225">
        <f>ROUND(I1582*H1582,2)</f>
        <v>0</v>
      </c>
      <c r="K1582" s="221" t="s">
        <v>181</v>
      </c>
      <c r="L1582" s="45"/>
      <c r="M1582" s="226" t="s">
        <v>1</v>
      </c>
      <c r="N1582" s="227" t="s">
        <v>41</v>
      </c>
      <c r="O1582" s="92"/>
      <c r="P1582" s="228">
        <f>O1582*H1582</f>
        <v>0</v>
      </c>
      <c r="Q1582" s="228">
        <v>0.00029999999999999996</v>
      </c>
      <c r="R1582" s="228">
        <f>Q1582*H1582</f>
        <v>0.22355999999999997</v>
      </c>
      <c r="S1582" s="228">
        <v>0</v>
      </c>
      <c r="T1582" s="229">
        <f>S1582*H1582</f>
        <v>0</v>
      </c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R1582" s="230" t="s">
        <v>262</v>
      </c>
      <c r="AT1582" s="230" t="s">
        <v>177</v>
      </c>
      <c r="AU1582" s="230" t="s">
        <v>86</v>
      </c>
      <c r="AY1582" s="18" t="s">
        <v>175</v>
      </c>
      <c r="BE1582" s="231">
        <f>IF(N1582="základní",J1582,0)</f>
        <v>0</v>
      </c>
      <c r="BF1582" s="231">
        <f>IF(N1582="snížená",J1582,0)</f>
        <v>0</v>
      </c>
      <c r="BG1582" s="231">
        <f>IF(N1582="zákl. přenesená",J1582,0)</f>
        <v>0</v>
      </c>
      <c r="BH1582" s="231">
        <f>IF(N1582="sníž. přenesená",J1582,0)</f>
        <v>0</v>
      </c>
      <c r="BI1582" s="231">
        <f>IF(N1582="nulová",J1582,0)</f>
        <v>0</v>
      </c>
      <c r="BJ1582" s="18" t="s">
        <v>84</v>
      </c>
      <c r="BK1582" s="231">
        <f>ROUND(I1582*H1582,2)</f>
        <v>0</v>
      </c>
      <c r="BL1582" s="18" t="s">
        <v>262</v>
      </c>
      <c r="BM1582" s="230" t="s">
        <v>2293</v>
      </c>
    </row>
    <row r="1583" s="14" customFormat="1">
      <c r="A1583" s="14"/>
      <c r="B1583" s="244"/>
      <c r="C1583" s="245"/>
      <c r="D1583" s="234" t="s">
        <v>184</v>
      </c>
      <c r="E1583" s="246" t="s">
        <v>1</v>
      </c>
      <c r="F1583" s="247" t="s">
        <v>2294</v>
      </c>
      <c r="G1583" s="245"/>
      <c r="H1583" s="246" t="s">
        <v>1</v>
      </c>
      <c r="I1583" s="248"/>
      <c r="J1583" s="245"/>
      <c r="K1583" s="245"/>
      <c r="L1583" s="249"/>
      <c r="M1583" s="250"/>
      <c r="N1583" s="251"/>
      <c r="O1583" s="251"/>
      <c r="P1583" s="251"/>
      <c r="Q1583" s="251"/>
      <c r="R1583" s="251"/>
      <c r="S1583" s="251"/>
      <c r="T1583" s="252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3" t="s">
        <v>184</v>
      </c>
      <c r="AU1583" s="253" t="s">
        <v>86</v>
      </c>
      <c r="AV1583" s="14" t="s">
        <v>84</v>
      </c>
      <c r="AW1583" s="14" t="s">
        <v>32</v>
      </c>
      <c r="AX1583" s="14" t="s">
        <v>76</v>
      </c>
      <c r="AY1583" s="253" t="s">
        <v>175</v>
      </c>
    </row>
    <row r="1584" s="13" customFormat="1">
      <c r="A1584" s="13"/>
      <c r="B1584" s="232"/>
      <c r="C1584" s="233"/>
      <c r="D1584" s="234" t="s">
        <v>184</v>
      </c>
      <c r="E1584" s="235" t="s">
        <v>1</v>
      </c>
      <c r="F1584" s="236" t="s">
        <v>845</v>
      </c>
      <c r="G1584" s="233"/>
      <c r="H1584" s="237">
        <v>163.86</v>
      </c>
      <c r="I1584" s="238"/>
      <c r="J1584" s="233"/>
      <c r="K1584" s="233"/>
      <c r="L1584" s="239"/>
      <c r="M1584" s="240"/>
      <c r="N1584" s="241"/>
      <c r="O1584" s="241"/>
      <c r="P1584" s="241"/>
      <c r="Q1584" s="241"/>
      <c r="R1584" s="241"/>
      <c r="S1584" s="241"/>
      <c r="T1584" s="242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43" t="s">
        <v>184</v>
      </c>
      <c r="AU1584" s="243" t="s">
        <v>86</v>
      </c>
      <c r="AV1584" s="13" t="s">
        <v>86</v>
      </c>
      <c r="AW1584" s="13" t="s">
        <v>32</v>
      </c>
      <c r="AX1584" s="13" t="s">
        <v>76</v>
      </c>
      <c r="AY1584" s="243" t="s">
        <v>175</v>
      </c>
    </row>
    <row r="1585" s="13" customFormat="1">
      <c r="A1585" s="13"/>
      <c r="B1585" s="232"/>
      <c r="C1585" s="233"/>
      <c r="D1585" s="234" t="s">
        <v>184</v>
      </c>
      <c r="E1585" s="235" t="s">
        <v>1</v>
      </c>
      <c r="F1585" s="236" t="s">
        <v>846</v>
      </c>
      <c r="G1585" s="233"/>
      <c r="H1585" s="237">
        <v>6.7699999999999992</v>
      </c>
      <c r="I1585" s="238"/>
      <c r="J1585" s="233"/>
      <c r="K1585" s="233"/>
      <c r="L1585" s="239"/>
      <c r="M1585" s="240"/>
      <c r="N1585" s="241"/>
      <c r="O1585" s="241"/>
      <c r="P1585" s="241"/>
      <c r="Q1585" s="241"/>
      <c r="R1585" s="241"/>
      <c r="S1585" s="241"/>
      <c r="T1585" s="242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43" t="s">
        <v>184</v>
      </c>
      <c r="AU1585" s="243" t="s">
        <v>86</v>
      </c>
      <c r="AV1585" s="13" t="s">
        <v>86</v>
      </c>
      <c r="AW1585" s="13" t="s">
        <v>32</v>
      </c>
      <c r="AX1585" s="13" t="s">
        <v>76</v>
      </c>
      <c r="AY1585" s="243" t="s">
        <v>175</v>
      </c>
    </row>
    <row r="1586" s="13" customFormat="1">
      <c r="A1586" s="13"/>
      <c r="B1586" s="232"/>
      <c r="C1586" s="233"/>
      <c r="D1586" s="234" t="s">
        <v>184</v>
      </c>
      <c r="E1586" s="235" t="s">
        <v>1</v>
      </c>
      <c r="F1586" s="236" t="s">
        <v>257</v>
      </c>
      <c r="G1586" s="233"/>
      <c r="H1586" s="237">
        <v>33.32</v>
      </c>
      <c r="I1586" s="238"/>
      <c r="J1586" s="233"/>
      <c r="K1586" s="233"/>
      <c r="L1586" s="239"/>
      <c r="M1586" s="240"/>
      <c r="N1586" s="241"/>
      <c r="O1586" s="241"/>
      <c r="P1586" s="241"/>
      <c r="Q1586" s="241"/>
      <c r="R1586" s="241"/>
      <c r="S1586" s="241"/>
      <c r="T1586" s="242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43" t="s">
        <v>184</v>
      </c>
      <c r="AU1586" s="243" t="s">
        <v>86</v>
      </c>
      <c r="AV1586" s="13" t="s">
        <v>86</v>
      </c>
      <c r="AW1586" s="13" t="s">
        <v>32</v>
      </c>
      <c r="AX1586" s="13" t="s">
        <v>76</v>
      </c>
      <c r="AY1586" s="243" t="s">
        <v>175</v>
      </c>
    </row>
    <row r="1587" s="13" customFormat="1">
      <c r="A1587" s="13"/>
      <c r="B1587" s="232"/>
      <c r="C1587" s="233"/>
      <c r="D1587" s="234" t="s">
        <v>184</v>
      </c>
      <c r="E1587" s="235" t="s">
        <v>1</v>
      </c>
      <c r="F1587" s="236" t="s">
        <v>258</v>
      </c>
      <c r="G1587" s="233"/>
      <c r="H1587" s="237">
        <v>2.62</v>
      </c>
      <c r="I1587" s="238"/>
      <c r="J1587" s="233"/>
      <c r="K1587" s="233"/>
      <c r="L1587" s="239"/>
      <c r="M1587" s="240"/>
      <c r="N1587" s="241"/>
      <c r="O1587" s="241"/>
      <c r="P1587" s="241"/>
      <c r="Q1587" s="241"/>
      <c r="R1587" s="241"/>
      <c r="S1587" s="241"/>
      <c r="T1587" s="242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3" t="s">
        <v>184</v>
      </c>
      <c r="AU1587" s="243" t="s">
        <v>86</v>
      </c>
      <c r="AV1587" s="13" t="s">
        <v>86</v>
      </c>
      <c r="AW1587" s="13" t="s">
        <v>32</v>
      </c>
      <c r="AX1587" s="13" t="s">
        <v>76</v>
      </c>
      <c r="AY1587" s="243" t="s">
        <v>175</v>
      </c>
    </row>
    <row r="1588" s="16" customFormat="1">
      <c r="A1588" s="16"/>
      <c r="B1588" s="279"/>
      <c r="C1588" s="280"/>
      <c r="D1588" s="234" t="s">
        <v>184</v>
      </c>
      <c r="E1588" s="281" t="s">
        <v>1</v>
      </c>
      <c r="F1588" s="282" t="s">
        <v>356</v>
      </c>
      <c r="G1588" s="280"/>
      <c r="H1588" s="283">
        <v>206.57000000000003</v>
      </c>
      <c r="I1588" s="284"/>
      <c r="J1588" s="280"/>
      <c r="K1588" s="280"/>
      <c r="L1588" s="285"/>
      <c r="M1588" s="286"/>
      <c r="N1588" s="287"/>
      <c r="O1588" s="287"/>
      <c r="P1588" s="287"/>
      <c r="Q1588" s="287"/>
      <c r="R1588" s="287"/>
      <c r="S1588" s="287"/>
      <c r="T1588" s="288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T1588" s="289" t="s">
        <v>184</v>
      </c>
      <c r="AU1588" s="289" t="s">
        <v>86</v>
      </c>
      <c r="AV1588" s="16" t="s">
        <v>189</v>
      </c>
      <c r="AW1588" s="16" t="s">
        <v>32</v>
      </c>
      <c r="AX1588" s="16" t="s">
        <v>76</v>
      </c>
      <c r="AY1588" s="289" t="s">
        <v>175</v>
      </c>
    </row>
    <row r="1589" s="13" customFormat="1">
      <c r="A1589" s="13"/>
      <c r="B1589" s="232"/>
      <c r="C1589" s="233"/>
      <c r="D1589" s="234" t="s">
        <v>184</v>
      </c>
      <c r="E1589" s="235" t="s">
        <v>1</v>
      </c>
      <c r="F1589" s="236" t="s">
        <v>779</v>
      </c>
      <c r="G1589" s="233"/>
      <c r="H1589" s="237">
        <v>12.43</v>
      </c>
      <c r="I1589" s="238"/>
      <c r="J1589" s="233"/>
      <c r="K1589" s="233"/>
      <c r="L1589" s="239"/>
      <c r="M1589" s="240"/>
      <c r="N1589" s="241"/>
      <c r="O1589" s="241"/>
      <c r="P1589" s="241"/>
      <c r="Q1589" s="241"/>
      <c r="R1589" s="241"/>
      <c r="S1589" s="241"/>
      <c r="T1589" s="242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43" t="s">
        <v>184</v>
      </c>
      <c r="AU1589" s="243" t="s">
        <v>86</v>
      </c>
      <c r="AV1589" s="13" t="s">
        <v>86</v>
      </c>
      <c r="AW1589" s="13" t="s">
        <v>32</v>
      </c>
      <c r="AX1589" s="13" t="s">
        <v>76</v>
      </c>
      <c r="AY1589" s="243" t="s">
        <v>175</v>
      </c>
    </row>
    <row r="1590" s="13" customFormat="1">
      <c r="A1590" s="13"/>
      <c r="B1590" s="232"/>
      <c r="C1590" s="233"/>
      <c r="D1590" s="234" t="s">
        <v>184</v>
      </c>
      <c r="E1590" s="235" t="s">
        <v>1</v>
      </c>
      <c r="F1590" s="236" t="s">
        <v>2287</v>
      </c>
      <c r="G1590" s="233"/>
      <c r="H1590" s="237">
        <v>13</v>
      </c>
      <c r="I1590" s="238"/>
      <c r="J1590" s="233"/>
      <c r="K1590" s="233"/>
      <c r="L1590" s="239"/>
      <c r="M1590" s="240"/>
      <c r="N1590" s="241"/>
      <c r="O1590" s="241"/>
      <c r="P1590" s="241"/>
      <c r="Q1590" s="241"/>
      <c r="R1590" s="241"/>
      <c r="S1590" s="241"/>
      <c r="T1590" s="242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43" t="s">
        <v>184</v>
      </c>
      <c r="AU1590" s="243" t="s">
        <v>86</v>
      </c>
      <c r="AV1590" s="13" t="s">
        <v>86</v>
      </c>
      <c r="AW1590" s="13" t="s">
        <v>32</v>
      </c>
      <c r="AX1590" s="13" t="s">
        <v>76</v>
      </c>
      <c r="AY1590" s="243" t="s">
        <v>175</v>
      </c>
    </row>
    <row r="1591" s="13" customFormat="1">
      <c r="A1591" s="13"/>
      <c r="B1591" s="232"/>
      <c r="C1591" s="233"/>
      <c r="D1591" s="234" t="s">
        <v>184</v>
      </c>
      <c r="E1591" s="235" t="s">
        <v>1</v>
      </c>
      <c r="F1591" s="236" t="s">
        <v>2295</v>
      </c>
      <c r="G1591" s="233"/>
      <c r="H1591" s="237">
        <v>66.03</v>
      </c>
      <c r="I1591" s="238"/>
      <c r="J1591" s="233"/>
      <c r="K1591" s="233"/>
      <c r="L1591" s="239"/>
      <c r="M1591" s="240"/>
      <c r="N1591" s="241"/>
      <c r="O1591" s="241"/>
      <c r="P1591" s="241"/>
      <c r="Q1591" s="241"/>
      <c r="R1591" s="241"/>
      <c r="S1591" s="241"/>
      <c r="T1591" s="242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43" t="s">
        <v>184</v>
      </c>
      <c r="AU1591" s="243" t="s">
        <v>86</v>
      </c>
      <c r="AV1591" s="13" t="s">
        <v>86</v>
      </c>
      <c r="AW1591" s="13" t="s">
        <v>32</v>
      </c>
      <c r="AX1591" s="13" t="s">
        <v>76</v>
      </c>
      <c r="AY1591" s="243" t="s">
        <v>175</v>
      </c>
    </row>
    <row r="1592" s="13" customFormat="1">
      <c r="A1592" s="13"/>
      <c r="B1592" s="232"/>
      <c r="C1592" s="233"/>
      <c r="D1592" s="234" t="s">
        <v>184</v>
      </c>
      <c r="E1592" s="235" t="s">
        <v>1</v>
      </c>
      <c r="F1592" s="236" t="s">
        <v>781</v>
      </c>
      <c r="G1592" s="233"/>
      <c r="H1592" s="237">
        <v>30.27</v>
      </c>
      <c r="I1592" s="238"/>
      <c r="J1592" s="233"/>
      <c r="K1592" s="233"/>
      <c r="L1592" s="239"/>
      <c r="M1592" s="240"/>
      <c r="N1592" s="241"/>
      <c r="O1592" s="241"/>
      <c r="P1592" s="241"/>
      <c r="Q1592" s="241"/>
      <c r="R1592" s="241"/>
      <c r="S1592" s="241"/>
      <c r="T1592" s="242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43" t="s">
        <v>184</v>
      </c>
      <c r="AU1592" s="243" t="s">
        <v>86</v>
      </c>
      <c r="AV1592" s="13" t="s">
        <v>86</v>
      </c>
      <c r="AW1592" s="13" t="s">
        <v>32</v>
      </c>
      <c r="AX1592" s="13" t="s">
        <v>76</v>
      </c>
      <c r="AY1592" s="243" t="s">
        <v>175</v>
      </c>
    </row>
    <row r="1593" s="16" customFormat="1">
      <c r="A1593" s="16"/>
      <c r="B1593" s="279"/>
      <c r="C1593" s="280"/>
      <c r="D1593" s="234" t="s">
        <v>184</v>
      </c>
      <c r="E1593" s="281" t="s">
        <v>1</v>
      </c>
      <c r="F1593" s="282" t="s">
        <v>356</v>
      </c>
      <c r="G1593" s="280"/>
      <c r="H1593" s="283">
        <v>121.73</v>
      </c>
      <c r="I1593" s="284"/>
      <c r="J1593" s="280"/>
      <c r="K1593" s="280"/>
      <c r="L1593" s="285"/>
      <c r="M1593" s="286"/>
      <c r="N1593" s="287"/>
      <c r="O1593" s="287"/>
      <c r="P1593" s="287"/>
      <c r="Q1593" s="287"/>
      <c r="R1593" s="287"/>
      <c r="S1593" s="287"/>
      <c r="T1593" s="288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T1593" s="289" t="s">
        <v>184</v>
      </c>
      <c r="AU1593" s="289" t="s">
        <v>86</v>
      </c>
      <c r="AV1593" s="16" t="s">
        <v>189</v>
      </c>
      <c r="AW1593" s="16" t="s">
        <v>32</v>
      </c>
      <c r="AX1593" s="16" t="s">
        <v>76</v>
      </c>
      <c r="AY1593" s="289" t="s">
        <v>175</v>
      </c>
    </row>
    <row r="1594" s="13" customFormat="1">
      <c r="A1594" s="13"/>
      <c r="B1594" s="232"/>
      <c r="C1594" s="233"/>
      <c r="D1594" s="234" t="s">
        <v>184</v>
      </c>
      <c r="E1594" s="235" t="s">
        <v>1</v>
      </c>
      <c r="F1594" s="236" t="s">
        <v>1587</v>
      </c>
      <c r="G1594" s="233"/>
      <c r="H1594" s="237">
        <v>64.89</v>
      </c>
      <c r="I1594" s="238"/>
      <c r="J1594" s="233"/>
      <c r="K1594" s="233"/>
      <c r="L1594" s="239"/>
      <c r="M1594" s="240"/>
      <c r="N1594" s="241"/>
      <c r="O1594" s="241"/>
      <c r="P1594" s="241"/>
      <c r="Q1594" s="241"/>
      <c r="R1594" s="241"/>
      <c r="S1594" s="241"/>
      <c r="T1594" s="242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43" t="s">
        <v>184</v>
      </c>
      <c r="AU1594" s="243" t="s">
        <v>86</v>
      </c>
      <c r="AV1594" s="13" t="s">
        <v>86</v>
      </c>
      <c r="AW1594" s="13" t="s">
        <v>32</v>
      </c>
      <c r="AX1594" s="13" t="s">
        <v>76</v>
      </c>
      <c r="AY1594" s="243" t="s">
        <v>175</v>
      </c>
    </row>
    <row r="1595" s="13" customFormat="1">
      <c r="A1595" s="13"/>
      <c r="B1595" s="232"/>
      <c r="C1595" s="233"/>
      <c r="D1595" s="234" t="s">
        <v>184</v>
      </c>
      <c r="E1595" s="235" t="s">
        <v>1</v>
      </c>
      <c r="F1595" s="236" t="s">
        <v>1638</v>
      </c>
      <c r="G1595" s="233"/>
      <c r="H1595" s="237">
        <v>24.02</v>
      </c>
      <c r="I1595" s="238"/>
      <c r="J1595" s="233"/>
      <c r="K1595" s="233"/>
      <c r="L1595" s="239"/>
      <c r="M1595" s="240"/>
      <c r="N1595" s="241"/>
      <c r="O1595" s="241"/>
      <c r="P1595" s="241"/>
      <c r="Q1595" s="241"/>
      <c r="R1595" s="241"/>
      <c r="S1595" s="241"/>
      <c r="T1595" s="242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43" t="s">
        <v>184</v>
      </c>
      <c r="AU1595" s="243" t="s">
        <v>86</v>
      </c>
      <c r="AV1595" s="13" t="s">
        <v>86</v>
      </c>
      <c r="AW1595" s="13" t="s">
        <v>32</v>
      </c>
      <c r="AX1595" s="13" t="s">
        <v>76</v>
      </c>
      <c r="AY1595" s="243" t="s">
        <v>175</v>
      </c>
    </row>
    <row r="1596" s="16" customFormat="1">
      <c r="A1596" s="16"/>
      <c r="B1596" s="279"/>
      <c r="C1596" s="280"/>
      <c r="D1596" s="234" t="s">
        <v>184</v>
      </c>
      <c r="E1596" s="281" t="s">
        <v>1</v>
      </c>
      <c r="F1596" s="282" t="s">
        <v>356</v>
      </c>
      <c r="G1596" s="280"/>
      <c r="H1596" s="283">
        <v>88.91</v>
      </c>
      <c r="I1596" s="284"/>
      <c r="J1596" s="280"/>
      <c r="K1596" s="280"/>
      <c r="L1596" s="285"/>
      <c r="M1596" s="286"/>
      <c r="N1596" s="287"/>
      <c r="O1596" s="287"/>
      <c r="P1596" s="287"/>
      <c r="Q1596" s="287"/>
      <c r="R1596" s="287"/>
      <c r="S1596" s="287"/>
      <c r="T1596" s="288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T1596" s="289" t="s">
        <v>184</v>
      </c>
      <c r="AU1596" s="289" t="s">
        <v>86</v>
      </c>
      <c r="AV1596" s="16" t="s">
        <v>189</v>
      </c>
      <c r="AW1596" s="16" t="s">
        <v>32</v>
      </c>
      <c r="AX1596" s="16" t="s">
        <v>76</v>
      </c>
      <c r="AY1596" s="289" t="s">
        <v>175</v>
      </c>
    </row>
    <row r="1597" s="13" customFormat="1">
      <c r="A1597" s="13"/>
      <c r="B1597" s="232"/>
      <c r="C1597" s="233"/>
      <c r="D1597" s="234" t="s">
        <v>184</v>
      </c>
      <c r="E1597" s="235" t="s">
        <v>1</v>
      </c>
      <c r="F1597" s="236" t="s">
        <v>1590</v>
      </c>
      <c r="G1597" s="233"/>
      <c r="H1597" s="237">
        <v>65.599999999999992</v>
      </c>
      <c r="I1597" s="238"/>
      <c r="J1597" s="233"/>
      <c r="K1597" s="233"/>
      <c r="L1597" s="239"/>
      <c r="M1597" s="240"/>
      <c r="N1597" s="241"/>
      <c r="O1597" s="241"/>
      <c r="P1597" s="241"/>
      <c r="Q1597" s="241"/>
      <c r="R1597" s="241"/>
      <c r="S1597" s="241"/>
      <c r="T1597" s="242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43" t="s">
        <v>184</v>
      </c>
      <c r="AU1597" s="243" t="s">
        <v>86</v>
      </c>
      <c r="AV1597" s="13" t="s">
        <v>86</v>
      </c>
      <c r="AW1597" s="13" t="s">
        <v>32</v>
      </c>
      <c r="AX1597" s="13" t="s">
        <v>76</v>
      </c>
      <c r="AY1597" s="243" t="s">
        <v>175</v>
      </c>
    </row>
    <row r="1598" s="13" customFormat="1">
      <c r="A1598" s="13"/>
      <c r="B1598" s="232"/>
      <c r="C1598" s="233"/>
      <c r="D1598" s="234" t="s">
        <v>184</v>
      </c>
      <c r="E1598" s="235" t="s">
        <v>1</v>
      </c>
      <c r="F1598" s="236" t="s">
        <v>1640</v>
      </c>
      <c r="G1598" s="233"/>
      <c r="H1598" s="237">
        <v>23.2</v>
      </c>
      <c r="I1598" s="238"/>
      <c r="J1598" s="233"/>
      <c r="K1598" s="233"/>
      <c r="L1598" s="239"/>
      <c r="M1598" s="240"/>
      <c r="N1598" s="241"/>
      <c r="O1598" s="241"/>
      <c r="P1598" s="241"/>
      <c r="Q1598" s="241"/>
      <c r="R1598" s="241"/>
      <c r="S1598" s="241"/>
      <c r="T1598" s="242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43" t="s">
        <v>184</v>
      </c>
      <c r="AU1598" s="243" t="s">
        <v>86</v>
      </c>
      <c r="AV1598" s="13" t="s">
        <v>86</v>
      </c>
      <c r="AW1598" s="13" t="s">
        <v>32</v>
      </c>
      <c r="AX1598" s="13" t="s">
        <v>76</v>
      </c>
      <c r="AY1598" s="243" t="s">
        <v>175</v>
      </c>
    </row>
    <row r="1599" s="16" customFormat="1">
      <c r="A1599" s="16"/>
      <c r="B1599" s="279"/>
      <c r="C1599" s="280"/>
      <c r="D1599" s="234" t="s">
        <v>184</v>
      </c>
      <c r="E1599" s="281" t="s">
        <v>1</v>
      </c>
      <c r="F1599" s="282" t="s">
        <v>356</v>
      </c>
      <c r="G1599" s="280"/>
      <c r="H1599" s="283">
        <v>88.8</v>
      </c>
      <c r="I1599" s="284"/>
      <c r="J1599" s="280"/>
      <c r="K1599" s="280"/>
      <c r="L1599" s="285"/>
      <c r="M1599" s="286"/>
      <c r="N1599" s="287"/>
      <c r="O1599" s="287"/>
      <c r="P1599" s="287"/>
      <c r="Q1599" s="287"/>
      <c r="R1599" s="287"/>
      <c r="S1599" s="287"/>
      <c r="T1599" s="288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T1599" s="289" t="s">
        <v>184</v>
      </c>
      <c r="AU1599" s="289" t="s">
        <v>86</v>
      </c>
      <c r="AV1599" s="16" t="s">
        <v>189</v>
      </c>
      <c r="AW1599" s="16" t="s">
        <v>32</v>
      </c>
      <c r="AX1599" s="16" t="s">
        <v>76</v>
      </c>
      <c r="AY1599" s="289" t="s">
        <v>175</v>
      </c>
    </row>
    <row r="1600" s="13" customFormat="1">
      <c r="A1600" s="13"/>
      <c r="B1600" s="232"/>
      <c r="C1600" s="233"/>
      <c r="D1600" s="234" t="s">
        <v>184</v>
      </c>
      <c r="E1600" s="235" t="s">
        <v>1</v>
      </c>
      <c r="F1600" s="236" t="s">
        <v>809</v>
      </c>
      <c r="G1600" s="233"/>
      <c r="H1600" s="237">
        <v>19.33</v>
      </c>
      <c r="I1600" s="238"/>
      <c r="J1600" s="233"/>
      <c r="K1600" s="233"/>
      <c r="L1600" s="239"/>
      <c r="M1600" s="240"/>
      <c r="N1600" s="241"/>
      <c r="O1600" s="241"/>
      <c r="P1600" s="241"/>
      <c r="Q1600" s="241"/>
      <c r="R1600" s="241"/>
      <c r="S1600" s="241"/>
      <c r="T1600" s="242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43" t="s">
        <v>184</v>
      </c>
      <c r="AU1600" s="243" t="s">
        <v>86</v>
      </c>
      <c r="AV1600" s="13" t="s">
        <v>86</v>
      </c>
      <c r="AW1600" s="13" t="s">
        <v>32</v>
      </c>
      <c r="AX1600" s="13" t="s">
        <v>76</v>
      </c>
      <c r="AY1600" s="243" t="s">
        <v>175</v>
      </c>
    </row>
    <row r="1601" s="13" customFormat="1">
      <c r="A1601" s="13"/>
      <c r="B1601" s="232"/>
      <c r="C1601" s="233"/>
      <c r="D1601" s="234" t="s">
        <v>184</v>
      </c>
      <c r="E1601" s="235" t="s">
        <v>1</v>
      </c>
      <c r="F1601" s="236" t="s">
        <v>1591</v>
      </c>
      <c r="G1601" s="233"/>
      <c r="H1601" s="237">
        <v>73.39</v>
      </c>
      <c r="I1601" s="238"/>
      <c r="J1601" s="233"/>
      <c r="K1601" s="233"/>
      <c r="L1601" s="239"/>
      <c r="M1601" s="240"/>
      <c r="N1601" s="241"/>
      <c r="O1601" s="241"/>
      <c r="P1601" s="241"/>
      <c r="Q1601" s="241"/>
      <c r="R1601" s="241"/>
      <c r="S1601" s="241"/>
      <c r="T1601" s="242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43" t="s">
        <v>184</v>
      </c>
      <c r="AU1601" s="243" t="s">
        <v>86</v>
      </c>
      <c r="AV1601" s="13" t="s">
        <v>86</v>
      </c>
      <c r="AW1601" s="13" t="s">
        <v>32</v>
      </c>
      <c r="AX1601" s="13" t="s">
        <v>76</v>
      </c>
      <c r="AY1601" s="243" t="s">
        <v>175</v>
      </c>
    </row>
    <row r="1602" s="13" customFormat="1">
      <c r="A1602" s="13"/>
      <c r="B1602" s="232"/>
      <c r="C1602" s="233"/>
      <c r="D1602" s="234" t="s">
        <v>184</v>
      </c>
      <c r="E1602" s="235" t="s">
        <v>1</v>
      </c>
      <c r="F1602" s="236" t="s">
        <v>1641</v>
      </c>
      <c r="G1602" s="233"/>
      <c r="H1602" s="237">
        <v>19.4</v>
      </c>
      <c r="I1602" s="238"/>
      <c r="J1602" s="233"/>
      <c r="K1602" s="233"/>
      <c r="L1602" s="239"/>
      <c r="M1602" s="240"/>
      <c r="N1602" s="241"/>
      <c r="O1602" s="241"/>
      <c r="P1602" s="241"/>
      <c r="Q1602" s="241"/>
      <c r="R1602" s="241"/>
      <c r="S1602" s="241"/>
      <c r="T1602" s="242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43" t="s">
        <v>184</v>
      </c>
      <c r="AU1602" s="243" t="s">
        <v>86</v>
      </c>
      <c r="AV1602" s="13" t="s">
        <v>86</v>
      </c>
      <c r="AW1602" s="13" t="s">
        <v>32</v>
      </c>
      <c r="AX1602" s="13" t="s">
        <v>76</v>
      </c>
      <c r="AY1602" s="243" t="s">
        <v>175</v>
      </c>
    </row>
    <row r="1603" s="16" customFormat="1">
      <c r="A1603" s="16"/>
      <c r="B1603" s="279"/>
      <c r="C1603" s="280"/>
      <c r="D1603" s="234" t="s">
        <v>184</v>
      </c>
      <c r="E1603" s="281" t="s">
        <v>1</v>
      </c>
      <c r="F1603" s="282" t="s">
        <v>356</v>
      </c>
      <c r="G1603" s="280"/>
      <c r="H1603" s="283">
        <v>112.12</v>
      </c>
      <c r="I1603" s="284"/>
      <c r="J1603" s="280"/>
      <c r="K1603" s="280"/>
      <c r="L1603" s="285"/>
      <c r="M1603" s="286"/>
      <c r="N1603" s="287"/>
      <c r="O1603" s="287"/>
      <c r="P1603" s="287"/>
      <c r="Q1603" s="287"/>
      <c r="R1603" s="287"/>
      <c r="S1603" s="287"/>
      <c r="T1603" s="288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T1603" s="289" t="s">
        <v>184</v>
      </c>
      <c r="AU1603" s="289" t="s">
        <v>86</v>
      </c>
      <c r="AV1603" s="16" t="s">
        <v>189</v>
      </c>
      <c r="AW1603" s="16" t="s">
        <v>32</v>
      </c>
      <c r="AX1603" s="16" t="s">
        <v>76</v>
      </c>
      <c r="AY1603" s="289" t="s">
        <v>175</v>
      </c>
    </row>
    <row r="1604" s="13" customFormat="1">
      <c r="A1604" s="13"/>
      <c r="B1604" s="232"/>
      <c r="C1604" s="233"/>
      <c r="D1604" s="234" t="s">
        <v>184</v>
      </c>
      <c r="E1604" s="235" t="s">
        <v>1</v>
      </c>
      <c r="F1604" s="236" t="s">
        <v>1593</v>
      </c>
      <c r="G1604" s="233"/>
      <c r="H1604" s="237">
        <v>34.689999999999996</v>
      </c>
      <c r="I1604" s="238"/>
      <c r="J1604" s="233"/>
      <c r="K1604" s="233"/>
      <c r="L1604" s="239"/>
      <c r="M1604" s="240"/>
      <c r="N1604" s="241"/>
      <c r="O1604" s="241"/>
      <c r="P1604" s="241"/>
      <c r="Q1604" s="241"/>
      <c r="R1604" s="241"/>
      <c r="S1604" s="241"/>
      <c r="T1604" s="242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43" t="s">
        <v>184</v>
      </c>
      <c r="AU1604" s="243" t="s">
        <v>86</v>
      </c>
      <c r="AV1604" s="13" t="s">
        <v>86</v>
      </c>
      <c r="AW1604" s="13" t="s">
        <v>32</v>
      </c>
      <c r="AX1604" s="13" t="s">
        <v>76</v>
      </c>
      <c r="AY1604" s="243" t="s">
        <v>175</v>
      </c>
    </row>
    <row r="1605" s="13" customFormat="1">
      <c r="A1605" s="13"/>
      <c r="B1605" s="232"/>
      <c r="C1605" s="233"/>
      <c r="D1605" s="234" t="s">
        <v>184</v>
      </c>
      <c r="E1605" s="235" t="s">
        <v>1</v>
      </c>
      <c r="F1605" s="236" t="s">
        <v>1594</v>
      </c>
      <c r="G1605" s="233"/>
      <c r="H1605" s="237">
        <v>26.2</v>
      </c>
      <c r="I1605" s="238"/>
      <c r="J1605" s="233"/>
      <c r="K1605" s="233"/>
      <c r="L1605" s="239"/>
      <c r="M1605" s="240"/>
      <c r="N1605" s="241"/>
      <c r="O1605" s="241"/>
      <c r="P1605" s="241"/>
      <c r="Q1605" s="241"/>
      <c r="R1605" s="241"/>
      <c r="S1605" s="241"/>
      <c r="T1605" s="242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43" t="s">
        <v>184</v>
      </c>
      <c r="AU1605" s="243" t="s">
        <v>86</v>
      </c>
      <c r="AV1605" s="13" t="s">
        <v>86</v>
      </c>
      <c r="AW1605" s="13" t="s">
        <v>32</v>
      </c>
      <c r="AX1605" s="13" t="s">
        <v>76</v>
      </c>
      <c r="AY1605" s="243" t="s">
        <v>175</v>
      </c>
    </row>
    <row r="1606" s="13" customFormat="1">
      <c r="A1606" s="13"/>
      <c r="B1606" s="232"/>
      <c r="C1606" s="233"/>
      <c r="D1606" s="234" t="s">
        <v>184</v>
      </c>
      <c r="E1606" s="235" t="s">
        <v>1</v>
      </c>
      <c r="F1606" s="236" t="s">
        <v>1595</v>
      </c>
      <c r="G1606" s="233"/>
      <c r="H1606" s="237">
        <v>24.18</v>
      </c>
      <c r="I1606" s="238"/>
      <c r="J1606" s="233"/>
      <c r="K1606" s="233"/>
      <c r="L1606" s="239"/>
      <c r="M1606" s="240"/>
      <c r="N1606" s="241"/>
      <c r="O1606" s="241"/>
      <c r="P1606" s="241"/>
      <c r="Q1606" s="241"/>
      <c r="R1606" s="241"/>
      <c r="S1606" s="241"/>
      <c r="T1606" s="242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43" t="s">
        <v>184</v>
      </c>
      <c r="AU1606" s="243" t="s">
        <v>86</v>
      </c>
      <c r="AV1606" s="13" t="s">
        <v>86</v>
      </c>
      <c r="AW1606" s="13" t="s">
        <v>32</v>
      </c>
      <c r="AX1606" s="13" t="s">
        <v>76</v>
      </c>
      <c r="AY1606" s="243" t="s">
        <v>175</v>
      </c>
    </row>
    <row r="1607" s="16" customFormat="1">
      <c r="A1607" s="16"/>
      <c r="B1607" s="279"/>
      <c r="C1607" s="280"/>
      <c r="D1607" s="234" t="s">
        <v>184</v>
      </c>
      <c r="E1607" s="281" t="s">
        <v>1</v>
      </c>
      <c r="F1607" s="282" t="s">
        <v>356</v>
      </c>
      <c r="G1607" s="280"/>
      <c r="H1607" s="283">
        <v>85.07</v>
      </c>
      <c r="I1607" s="284"/>
      <c r="J1607" s="280"/>
      <c r="K1607" s="280"/>
      <c r="L1607" s="285"/>
      <c r="M1607" s="286"/>
      <c r="N1607" s="287"/>
      <c r="O1607" s="287"/>
      <c r="P1607" s="287"/>
      <c r="Q1607" s="287"/>
      <c r="R1607" s="287"/>
      <c r="S1607" s="287"/>
      <c r="T1607" s="288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T1607" s="289" t="s">
        <v>184</v>
      </c>
      <c r="AU1607" s="289" t="s">
        <v>86</v>
      </c>
      <c r="AV1607" s="16" t="s">
        <v>189</v>
      </c>
      <c r="AW1607" s="16" t="s">
        <v>32</v>
      </c>
      <c r="AX1607" s="16" t="s">
        <v>76</v>
      </c>
      <c r="AY1607" s="289" t="s">
        <v>175</v>
      </c>
    </row>
    <row r="1608" s="13" customFormat="1">
      <c r="A1608" s="13"/>
      <c r="B1608" s="232"/>
      <c r="C1608" s="233"/>
      <c r="D1608" s="234" t="s">
        <v>184</v>
      </c>
      <c r="E1608" s="235" t="s">
        <v>1</v>
      </c>
      <c r="F1608" s="236" t="s">
        <v>2289</v>
      </c>
      <c r="G1608" s="233"/>
      <c r="H1608" s="237">
        <v>42</v>
      </c>
      <c r="I1608" s="238"/>
      <c r="J1608" s="233"/>
      <c r="K1608" s="233"/>
      <c r="L1608" s="239"/>
      <c r="M1608" s="240"/>
      <c r="N1608" s="241"/>
      <c r="O1608" s="241"/>
      <c r="P1608" s="241"/>
      <c r="Q1608" s="241"/>
      <c r="R1608" s="241"/>
      <c r="S1608" s="241"/>
      <c r="T1608" s="242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43" t="s">
        <v>184</v>
      </c>
      <c r="AU1608" s="243" t="s">
        <v>86</v>
      </c>
      <c r="AV1608" s="13" t="s">
        <v>86</v>
      </c>
      <c r="AW1608" s="13" t="s">
        <v>32</v>
      </c>
      <c r="AX1608" s="13" t="s">
        <v>76</v>
      </c>
      <c r="AY1608" s="243" t="s">
        <v>175</v>
      </c>
    </row>
    <row r="1609" s="16" customFormat="1">
      <c r="A1609" s="16"/>
      <c r="B1609" s="279"/>
      <c r="C1609" s="280"/>
      <c r="D1609" s="234" t="s">
        <v>184</v>
      </c>
      <c r="E1609" s="281" t="s">
        <v>1</v>
      </c>
      <c r="F1609" s="282" t="s">
        <v>356</v>
      </c>
      <c r="G1609" s="280"/>
      <c r="H1609" s="283">
        <v>42</v>
      </c>
      <c r="I1609" s="284"/>
      <c r="J1609" s="280"/>
      <c r="K1609" s="280"/>
      <c r="L1609" s="285"/>
      <c r="M1609" s="286"/>
      <c r="N1609" s="287"/>
      <c r="O1609" s="287"/>
      <c r="P1609" s="287"/>
      <c r="Q1609" s="287"/>
      <c r="R1609" s="287"/>
      <c r="S1609" s="287"/>
      <c r="T1609" s="288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T1609" s="289" t="s">
        <v>184</v>
      </c>
      <c r="AU1609" s="289" t="s">
        <v>86</v>
      </c>
      <c r="AV1609" s="16" t="s">
        <v>189</v>
      </c>
      <c r="AW1609" s="16" t="s">
        <v>32</v>
      </c>
      <c r="AX1609" s="16" t="s">
        <v>76</v>
      </c>
      <c r="AY1609" s="289" t="s">
        <v>175</v>
      </c>
    </row>
    <row r="1610" s="15" customFormat="1">
      <c r="A1610" s="15"/>
      <c r="B1610" s="254"/>
      <c r="C1610" s="255"/>
      <c r="D1610" s="234" t="s">
        <v>184</v>
      </c>
      <c r="E1610" s="256" t="s">
        <v>1</v>
      </c>
      <c r="F1610" s="257" t="s">
        <v>201</v>
      </c>
      <c r="G1610" s="255"/>
      <c r="H1610" s="258">
        <v>745.2</v>
      </c>
      <c r="I1610" s="259"/>
      <c r="J1610" s="255"/>
      <c r="K1610" s="255"/>
      <c r="L1610" s="260"/>
      <c r="M1610" s="261"/>
      <c r="N1610" s="262"/>
      <c r="O1610" s="262"/>
      <c r="P1610" s="262"/>
      <c r="Q1610" s="262"/>
      <c r="R1610" s="262"/>
      <c r="S1610" s="262"/>
      <c r="T1610" s="263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T1610" s="264" t="s">
        <v>184</v>
      </c>
      <c r="AU1610" s="264" t="s">
        <v>86</v>
      </c>
      <c r="AV1610" s="15" t="s">
        <v>182</v>
      </c>
      <c r="AW1610" s="15" t="s">
        <v>32</v>
      </c>
      <c r="AX1610" s="15" t="s">
        <v>84</v>
      </c>
      <c r="AY1610" s="264" t="s">
        <v>175</v>
      </c>
    </row>
    <row r="1611" s="2" customFormat="1" ht="21.75" customHeight="1">
      <c r="A1611" s="39"/>
      <c r="B1611" s="40"/>
      <c r="C1611" s="219" t="s">
        <v>2296</v>
      </c>
      <c r="D1611" s="219" t="s">
        <v>177</v>
      </c>
      <c r="E1611" s="220" t="s">
        <v>2297</v>
      </c>
      <c r="F1611" s="221" t="s">
        <v>2298</v>
      </c>
      <c r="G1611" s="222" t="s">
        <v>180</v>
      </c>
      <c r="H1611" s="223">
        <v>91.64</v>
      </c>
      <c r="I1611" s="224"/>
      <c r="J1611" s="225">
        <f>ROUND(I1611*H1611,2)</f>
        <v>0</v>
      </c>
      <c r="K1611" s="221" t="s">
        <v>181</v>
      </c>
      <c r="L1611" s="45"/>
      <c r="M1611" s="226" t="s">
        <v>1</v>
      </c>
      <c r="N1611" s="227" t="s">
        <v>41</v>
      </c>
      <c r="O1611" s="92"/>
      <c r="P1611" s="228">
        <f>O1611*H1611</f>
        <v>0</v>
      </c>
      <c r="Q1611" s="228">
        <v>0</v>
      </c>
      <c r="R1611" s="228">
        <f>Q1611*H1611</f>
        <v>0</v>
      </c>
      <c r="S1611" s="228">
        <v>0</v>
      </c>
      <c r="T1611" s="229">
        <f>S1611*H1611</f>
        <v>0</v>
      </c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R1611" s="230" t="s">
        <v>262</v>
      </c>
      <c r="AT1611" s="230" t="s">
        <v>177</v>
      </c>
      <c r="AU1611" s="230" t="s">
        <v>86</v>
      </c>
      <c r="AY1611" s="18" t="s">
        <v>175</v>
      </c>
      <c r="BE1611" s="231">
        <f>IF(N1611="základní",J1611,0)</f>
        <v>0</v>
      </c>
      <c r="BF1611" s="231">
        <f>IF(N1611="snížená",J1611,0)</f>
        <v>0</v>
      </c>
      <c r="BG1611" s="231">
        <f>IF(N1611="zákl. přenesená",J1611,0)</f>
        <v>0</v>
      </c>
      <c r="BH1611" s="231">
        <f>IF(N1611="sníž. přenesená",J1611,0)</f>
        <v>0</v>
      </c>
      <c r="BI1611" s="231">
        <f>IF(N1611="nulová",J1611,0)</f>
        <v>0</v>
      </c>
      <c r="BJ1611" s="18" t="s">
        <v>84</v>
      </c>
      <c r="BK1611" s="231">
        <f>ROUND(I1611*H1611,2)</f>
        <v>0</v>
      </c>
      <c r="BL1611" s="18" t="s">
        <v>262</v>
      </c>
      <c r="BM1611" s="230" t="s">
        <v>2299</v>
      </c>
    </row>
    <row r="1612" s="14" customFormat="1">
      <c r="A1612" s="14"/>
      <c r="B1612" s="244"/>
      <c r="C1612" s="245"/>
      <c r="D1612" s="234" t="s">
        <v>184</v>
      </c>
      <c r="E1612" s="246" t="s">
        <v>1</v>
      </c>
      <c r="F1612" s="247" t="s">
        <v>844</v>
      </c>
      <c r="G1612" s="245"/>
      <c r="H1612" s="246" t="s">
        <v>1</v>
      </c>
      <c r="I1612" s="248"/>
      <c r="J1612" s="245"/>
      <c r="K1612" s="245"/>
      <c r="L1612" s="249"/>
      <c r="M1612" s="250"/>
      <c r="N1612" s="251"/>
      <c r="O1612" s="251"/>
      <c r="P1612" s="251"/>
      <c r="Q1612" s="251"/>
      <c r="R1612" s="251"/>
      <c r="S1612" s="251"/>
      <c r="T1612" s="252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T1612" s="253" t="s">
        <v>184</v>
      </c>
      <c r="AU1612" s="253" t="s">
        <v>86</v>
      </c>
      <c r="AV1612" s="14" t="s">
        <v>84</v>
      </c>
      <c r="AW1612" s="14" t="s">
        <v>32</v>
      </c>
      <c r="AX1612" s="14" t="s">
        <v>76</v>
      </c>
      <c r="AY1612" s="253" t="s">
        <v>175</v>
      </c>
    </row>
    <row r="1613" s="13" customFormat="1">
      <c r="A1613" s="13"/>
      <c r="B1613" s="232"/>
      <c r="C1613" s="233"/>
      <c r="D1613" s="234" t="s">
        <v>184</v>
      </c>
      <c r="E1613" s="235" t="s">
        <v>1</v>
      </c>
      <c r="F1613" s="236" t="s">
        <v>257</v>
      </c>
      <c r="G1613" s="233"/>
      <c r="H1613" s="237">
        <v>33.32</v>
      </c>
      <c r="I1613" s="238"/>
      <c r="J1613" s="233"/>
      <c r="K1613" s="233"/>
      <c r="L1613" s="239"/>
      <c r="M1613" s="240"/>
      <c r="N1613" s="241"/>
      <c r="O1613" s="241"/>
      <c r="P1613" s="241"/>
      <c r="Q1613" s="241"/>
      <c r="R1613" s="241"/>
      <c r="S1613" s="241"/>
      <c r="T1613" s="242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43" t="s">
        <v>184</v>
      </c>
      <c r="AU1613" s="243" t="s">
        <v>86</v>
      </c>
      <c r="AV1613" s="13" t="s">
        <v>86</v>
      </c>
      <c r="AW1613" s="13" t="s">
        <v>32</v>
      </c>
      <c r="AX1613" s="13" t="s">
        <v>76</v>
      </c>
      <c r="AY1613" s="243" t="s">
        <v>175</v>
      </c>
    </row>
    <row r="1614" s="13" customFormat="1">
      <c r="A1614" s="13"/>
      <c r="B1614" s="232"/>
      <c r="C1614" s="233"/>
      <c r="D1614" s="234" t="s">
        <v>184</v>
      </c>
      <c r="E1614" s="235" t="s">
        <v>1</v>
      </c>
      <c r="F1614" s="236" t="s">
        <v>258</v>
      </c>
      <c r="G1614" s="233"/>
      <c r="H1614" s="237">
        <v>2.62</v>
      </c>
      <c r="I1614" s="238"/>
      <c r="J1614" s="233"/>
      <c r="K1614" s="233"/>
      <c r="L1614" s="239"/>
      <c r="M1614" s="240"/>
      <c r="N1614" s="241"/>
      <c r="O1614" s="241"/>
      <c r="P1614" s="241"/>
      <c r="Q1614" s="241"/>
      <c r="R1614" s="241"/>
      <c r="S1614" s="241"/>
      <c r="T1614" s="242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43" t="s">
        <v>184</v>
      </c>
      <c r="AU1614" s="243" t="s">
        <v>86</v>
      </c>
      <c r="AV1614" s="13" t="s">
        <v>86</v>
      </c>
      <c r="AW1614" s="13" t="s">
        <v>32</v>
      </c>
      <c r="AX1614" s="13" t="s">
        <v>76</v>
      </c>
      <c r="AY1614" s="243" t="s">
        <v>175</v>
      </c>
    </row>
    <row r="1615" s="16" customFormat="1">
      <c r="A1615" s="16"/>
      <c r="B1615" s="279"/>
      <c r="C1615" s="280"/>
      <c r="D1615" s="234" t="s">
        <v>184</v>
      </c>
      <c r="E1615" s="281" t="s">
        <v>1</v>
      </c>
      <c r="F1615" s="282" t="s">
        <v>356</v>
      </c>
      <c r="G1615" s="280"/>
      <c r="H1615" s="283">
        <v>35.939999999999996</v>
      </c>
      <c r="I1615" s="284"/>
      <c r="J1615" s="280"/>
      <c r="K1615" s="280"/>
      <c r="L1615" s="285"/>
      <c r="M1615" s="286"/>
      <c r="N1615" s="287"/>
      <c r="O1615" s="287"/>
      <c r="P1615" s="287"/>
      <c r="Q1615" s="287"/>
      <c r="R1615" s="287"/>
      <c r="S1615" s="287"/>
      <c r="T1615" s="288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T1615" s="289" t="s">
        <v>184</v>
      </c>
      <c r="AU1615" s="289" t="s">
        <v>86</v>
      </c>
      <c r="AV1615" s="16" t="s">
        <v>189</v>
      </c>
      <c r="AW1615" s="16" t="s">
        <v>32</v>
      </c>
      <c r="AX1615" s="16" t="s">
        <v>76</v>
      </c>
      <c r="AY1615" s="289" t="s">
        <v>175</v>
      </c>
    </row>
    <row r="1616" s="13" customFormat="1">
      <c r="A1616" s="13"/>
      <c r="B1616" s="232"/>
      <c r="C1616" s="233"/>
      <c r="D1616" s="234" t="s">
        <v>184</v>
      </c>
      <c r="E1616" s="235" t="s">
        <v>1</v>
      </c>
      <c r="F1616" s="236" t="s">
        <v>779</v>
      </c>
      <c r="G1616" s="233"/>
      <c r="H1616" s="237">
        <v>12.43</v>
      </c>
      <c r="I1616" s="238"/>
      <c r="J1616" s="233"/>
      <c r="K1616" s="233"/>
      <c r="L1616" s="239"/>
      <c r="M1616" s="240"/>
      <c r="N1616" s="241"/>
      <c r="O1616" s="241"/>
      <c r="P1616" s="241"/>
      <c r="Q1616" s="241"/>
      <c r="R1616" s="241"/>
      <c r="S1616" s="241"/>
      <c r="T1616" s="242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43" t="s">
        <v>184</v>
      </c>
      <c r="AU1616" s="243" t="s">
        <v>86</v>
      </c>
      <c r="AV1616" s="13" t="s">
        <v>86</v>
      </c>
      <c r="AW1616" s="13" t="s">
        <v>32</v>
      </c>
      <c r="AX1616" s="13" t="s">
        <v>76</v>
      </c>
      <c r="AY1616" s="243" t="s">
        <v>175</v>
      </c>
    </row>
    <row r="1617" s="13" customFormat="1">
      <c r="A1617" s="13"/>
      <c r="B1617" s="232"/>
      <c r="C1617" s="233"/>
      <c r="D1617" s="234" t="s">
        <v>184</v>
      </c>
      <c r="E1617" s="235" t="s">
        <v>1</v>
      </c>
      <c r="F1617" s="236" t="s">
        <v>2287</v>
      </c>
      <c r="G1617" s="233"/>
      <c r="H1617" s="237">
        <v>13</v>
      </c>
      <c r="I1617" s="238"/>
      <c r="J1617" s="233"/>
      <c r="K1617" s="233"/>
      <c r="L1617" s="239"/>
      <c r="M1617" s="240"/>
      <c r="N1617" s="241"/>
      <c r="O1617" s="241"/>
      <c r="P1617" s="241"/>
      <c r="Q1617" s="241"/>
      <c r="R1617" s="241"/>
      <c r="S1617" s="241"/>
      <c r="T1617" s="24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43" t="s">
        <v>184</v>
      </c>
      <c r="AU1617" s="243" t="s">
        <v>86</v>
      </c>
      <c r="AV1617" s="13" t="s">
        <v>86</v>
      </c>
      <c r="AW1617" s="13" t="s">
        <v>32</v>
      </c>
      <c r="AX1617" s="13" t="s">
        <v>76</v>
      </c>
      <c r="AY1617" s="243" t="s">
        <v>175</v>
      </c>
    </row>
    <row r="1618" s="13" customFormat="1">
      <c r="A1618" s="13"/>
      <c r="B1618" s="232"/>
      <c r="C1618" s="233"/>
      <c r="D1618" s="234" t="s">
        <v>184</v>
      </c>
      <c r="E1618" s="235" t="s">
        <v>1</v>
      </c>
      <c r="F1618" s="236" t="s">
        <v>781</v>
      </c>
      <c r="G1618" s="233"/>
      <c r="H1618" s="237">
        <v>30.27</v>
      </c>
      <c r="I1618" s="238"/>
      <c r="J1618" s="233"/>
      <c r="K1618" s="233"/>
      <c r="L1618" s="239"/>
      <c r="M1618" s="240"/>
      <c r="N1618" s="241"/>
      <c r="O1618" s="241"/>
      <c r="P1618" s="241"/>
      <c r="Q1618" s="241"/>
      <c r="R1618" s="241"/>
      <c r="S1618" s="241"/>
      <c r="T1618" s="242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3" t="s">
        <v>184</v>
      </c>
      <c r="AU1618" s="243" t="s">
        <v>86</v>
      </c>
      <c r="AV1618" s="13" t="s">
        <v>86</v>
      </c>
      <c r="AW1618" s="13" t="s">
        <v>32</v>
      </c>
      <c r="AX1618" s="13" t="s">
        <v>76</v>
      </c>
      <c r="AY1618" s="243" t="s">
        <v>175</v>
      </c>
    </row>
    <row r="1619" s="16" customFormat="1">
      <c r="A1619" s="16"/>
      <c r="B1619" s="279"/>
      <c r="C1619" s="280"/>
      <c r="D1619" s="234" t="s">
        <v>184</v>
      </c>
      <c r="E1619" s="281" t="s">
        <v>1</v>
      </c>
      <c r="F1619" s="282" t="s">
        <v>356</v>
      </c>
      <c r="G1619" s="280"/>
      <c r="H1619" s="283">
        <v>55.7</v>
      </c>
      <c r="I1619" s="284"/>
      <c r="J1619" s="280"/>
      <c r="K1619" s="280"/>
      <c r="L1619" s="285"/>
      <c r="M1619" s="286"/>
      <c r="N1619" s="287"/>
      <c r="O1619" s="287"/>
      <c r="P1619" s="287"/>
      <c r="Q1619" s="287"/>
      <c r="R1619" s="287"/>
      <c r="S1619" s="287"/>
      <c r="T1619" s="288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T1619" s="289" t="s">
        <v>184</v>
      </c>
      <c r="AU1619" s="289" t="s">
        <v>86</v>
      </c>
      <c r="AV1619" s="16" t="s">
        <v>189</v>
      </c>
      <c r="AW1619" s="16" t="s">
        <v>32</v>
      </c>
      <c r="AX1619" s="16" t="s">
        <v>76</v>
      </c>
      <c r="AY1619" s="289" t="s">
        <v>175</v>
      </c>
    </row>
    <row r="1620" s="15" customFormat="1">
      <c r="A1620" s="15"/>
      <c r="B1620" s="254"/>
      <c r="C1620" s="255"/>
      <c r="D1620" s="234" t="s">
        <v>184</v>
      </c>
      <c r="E1620" s="256" t="s">
        <v>1</v>
      </c>
      <c r="F1620" s="257" t="s">
        <v>201</v>
      </c>
      <c r="G1620" s="255"/>
      <c r="H1620" s="258">
        <v>91.64</v>
      </c>
      <c r="I1620" s="259"/>
      <c r="J1620" s="255"/>
      <c r="K1620" s="255"/>
      <c r="L1620" s="260"/>
      <c r="M1620" s="261"/>
      <c r="N1620" s="262"/>
      <c r="O1620" s="262"/>
      <c r="P1620" s="262"/>
      <c r="Q1620" s="262"/>
      <c r="R1620" s="262"/>
      <c r="S1620" s="262"/>
      <c r="T1620" s="263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T1620" s="264" t="s">
        <v>184</v>
      </c>
      <c r="AU1620" s="264" t="s">
        <v>86</v>
      </c>
      <c r="AV1620" s="15" t="s">
        <v>182</v>
      </c>
      <c r="AW1620" s="15" t="s">
        <v>32</v>
      </c>
      <c r="AX1620" s="15" t="s">
        <v>84</v>
      </c>
      <c r="AY1620" s="264" t="s">
        <v>175</v>
      </c>
    </row>
    <row r="1621" s="2" customFormat="1" ht="24.15" customHeight="1">
      <c r="A1621" s="39"/>
      <c r="B1621" s="40"/>
      <c r="C1621" s="219" t="s">
        <v>2300</v>
      </c>
      <c r="D1621" s="219" t="s">
        <v>177</v>
      </c>
      <c r="E1621" s="220" t="s">
        <v>2301</v>
      </c>
      <c r="F1621" s="221" t="s">
        <v>2302</v>
      </c>
      <c r="G1621" s="222" t="s">
        <v>180</v>
      </c>
      <c r="H1621" s="223">
        <v>212.63</v>
      </c>
      <c r="I1621" s="224"/>
      <c r="J1621" s="225">
        <f>ROUND(I1621*H1621,2)</f>
        <v>0</v>
      </c>
      <c r="K1621" s="221" t="s">
        <v>181</v>
      </c>
      <c r="L1621" s="45"/>
      <c r="M1621" s="226" t="s">
        <v>1</v>
      </c>
      <c r="N1621" s="227" t="s">
        <v>41</v>
      </c>
      <c r="O1621" s="92"/>
      <c r="P1621" s="228">
        <f>O1621*H1621</f>
        <v>0</v>
      </c>
      <c r="Q1621" s="228">
        <v>0</v>
      </c>
      <c r="R1621" s="228">
        <f>Q1621*H1621</f>
        <v>0</v>
      </c>
      <c r="S1621" s="228">
        <v>0</v>
      </c>
      <c r="T1621" s="229">
        <f>S1621*H1621</f>
        <v>0</v>
      </c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R1621" s="230" t="s">
        <v>262</v>
      </c>
      <c r="AT1621" s="230" t="s">
        <v>177</v>
      </c>
      <c r="AU1621" s="230" t="s">
        <v>86</v>
      </c>
      <c r="AY1621" s="18" t="s">
        <v>175</v>
      </c>
      <c r="BE1621" s="231">
        <f>IF(N1621="základní",J1621,0)</f>
        <v>0</v>
      </c>
      <c r="BF1621" s="231">
        <f>IF(N1621="snížená",J1621,0)</f>
        <v>0</v>
      </c>
      <c r="BG1621" s="231">
        <f>IF(N1621="zákl. přenesená",J1621,0)</f>
        <v>0</v>
      </c>
      <c r="BH1621" s="231">
        <f>IF(N1621="sníž. přenesená",J1621,0)</f>
        <v>0</v>
      </c>
      <c r="BI1621" s="231">
        <f>IF(N1621="nulová",J1621,0)</f>
        <v>0</v>
      </c>
      <c r="BJ1621" s="18" t="s">
        <v>84</v>
      </c>
      <c r="BK1621" s="231">
        <f>ROUND(I1621*H1621,2)</f>
        <v>0</v>
      </c>
      <c r="BL1621" s="18" t="s">
        <v>262</v>
      </c>
      <c r="BM1621" s="230" t="s">
        <v>2303</v>
      </c>
    </row>
    <row r="1622" s="14" customFormat="1">
      <c r="A1622" s="14"/>
      <c r="B1622" s="244"/>
      <c r="C1622" s="245"/>
      <c r="D1622" s="234" t="s">
        <v>184</v>
      </c>
      <c r="E1622" s="246" t="s">
        <v>1</v>
      </c>
      <c r="F1622" s="247" t="s">
        <v>2304</v>
      </c>
      <c r="G1622" s="245"/>
      <c r="H1622" s="246" t="s">
        <v>1</v>
      </c>
      <c r="I1622" s="248"/>
      <c r="J1622" s="245"/>
      <c r="K1622" s="245"/>
      <c r="L1622" s="249"/>
      <c r="M1622" s="250"/>
      <c r="N1622" s="251"/>
      <c r="O1622" s="251"/>
      <c r="P1622" s="251"/>
      <c r="Q1622" s="251"/>
      <c r="R1622" s="251"/>
      <c r="S1622" s="251"/>
      <c r="T1622" s="252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53" t="s">
        <v>184</v>
      </c>
      <c r="AU1622" s="253" t="s">
        <v>86</v>
      </c>
      <c r="AV1622" s="14" t="s">
        <v>84</v>
      </c>
      <c r="AW1622" s="14" t="s">
        <v>32</v>
      </c>
      <c r="AX1622" s="14" t="s">
        <v>76</v>
      </c>
      <c r="AY1622" s="253" t="s">
        <v>175</v>
      </c>
    </row>
    <row r="1623" s="14" customFormat="1">
      <c r="A1623" s="14"/>
      <c r="B1623" s="244"/>
      <c r="C1623" s="245"/>
      <c r="D1623" s="234" t="s">
        <v>184</v>
      </c>
      <c r="E1623" s="246" t="s">
        <v>1</v>
      </c>
      <c r="F1623" s="247" t="s">
        <v>844</v>
      </c>
      <c r="G1623" s="245"/>
      <c r="H1623" s="246" t="s">
        <v>1</v>
      </c>
      <c r="I1623" s="248"/>
      <c r="J1623" s="245"/>
      <c r="K1623" s="245"/>
      <c r="L1623" s="249"/>
      <c r="M1623" s="250"/>
      <c r="N1623" s="251"/>
      <c r="O1623" s="251"/>
      <c r="P1623" s="251"/>
      <c r="Q1623" s="251"/>
      <c r="R1623" s="251"/>
      <c r="S1623" s="251"/>
      <c r="T1623" s="252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3" t="s">
        <v>184</v>
      </c>
      <c r="AU1623" s="253" t="s">
        <v>86</v>
      </c>
      <c r="AV1623" s="14" t="s">
        <v>84</v>
      </c>
      <c r="AW1623" s="14" t="s">
        <v>32</v>
      </c>
      <c r="AX1623" s="14" t="s">
        <v>76</v>
      </c>
      <c r="AY1623" s="253" t="s">
        <v>175</v>
      </c>
    </row>
    <row r="1624" s="13" customFormat="1">
      <c r="A1624" s="13"/>
      <c r="B1624" s="232"/>
      <c r="C1624" s="233"/>
      <c r="D1624" s="234" t="s">
        <v>184</v>
      </c>
      <c r="E1624" s="235" t="s">
        <v>1</v>
      </c>
      <c r="F1624" s="236" t="s">
        <v>845</v>
      </c>
      <c r="G1624" s="233"/>
      <c r="H1624" s="237">
        <v>163.86</v>
      </c>
      <c r="I1624" s="238"/>
      <c r="J1624" s="233"/>
      <c r="K1624" s="233"/>
      <c r="L1624" s="239"/>
      <c r="M1624" s="240"/>
      <c r="N1624" s="241"/>
      <c r="O1624" s="241"/>
      <c r="P1624" s="241"/>
      <c r="Q1624" s="241"/>
      <c r="R1624" s="241"/>
      <c r="S1624" s="241"/>
      <c r="T1624" s="242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43" t="s">
        <v>184</v>
      </c>
      <c r="AU1624" s="243" t="s">
        <v>86</v>
      </c>
      <c r="AV1624" s="13" t="s">
        <v>86</v>
      </c>
      <c r="AW1624" s="13" t="s">
        <v>32</v>
      </c>
      <c r="AX1624" s="13" t="s">
        <v>76</v>
      </c>
      <c r="AY1624" s="243" t="s">
        <v>175</v>
      </c>
    </row>
    <row r="1625" s="13" customFormat="1">
      <c r="A1625" s="13"/>
      <c r="B1625" s="232"/>
      <c r="C1625" s="233"/>
      <c r="D1625" s="234" t="s">
        <v>184</v>
      </c>
      <c r="E1625" s="235" t="s">
        <v>1</v>
      </c>
      <c r="F1625" s="236" t="s">
        <v>846</v>
      </c>
      <c r="G1625" s="233"/>
      <c r="H1625" s="237">
        <v>6.7699999999999992</v>
      </c>
      <c r="I1625" s="238"/>
      <c r="J1625" s="233"/>
      <c r="K1625" s="233"/>
      <c r="L1625" s="239"/>
      <c r="M1625" s="240"/>
      <c r="N1625" s="241"/>
      <c r="O1625" s="241"/>
      <c r="P1625" s="241"/>
      <c r="Q1625" s="241"/>
      <c r="R1625" s="241"/>
      <c r="S1625" s="241"/>
      <c r="T1625" s="242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3" t="s">
        <v>184</v>
      </c>
      <c r="AU1625" s="243" t="s">
        <v>86</v>
      </c>
      <c r="AV1625" s="13" t="s">
        <v>86</v>
      </c>
      <c r="AW1625" s="13" t="s">
        <v>32</v>
      </c>
      <c r="AX1625" s="13" t="s">
        <v>76</v>
      </c>
      <c r="AY1625" s="243" t="s">
        <v>175</v>
      </c>
    </row>
    <row r="1626" s="13" customFormat="1">
      <c r="A1626" s="13"/>
      <c r="B1626" s="232"/>
      <c r="C1626" s="233"/>
      <c r="D1626" s="234" t="s">
        <v>184</v>
      </c>
      <c r="E1626" s="235" t="s">
        <v>1</v>
      </c>
      <c r="F1626" s="236" t="s">
        <v>2289</v>
      </c>
      <c r="G1626" s="233"/>
      <c r="H1626" s="237">
        <v>42</v>
      </c>
      <c r="I1626" s="238"/>
      <c r="J1626" s="233"/>
      <c r="K1626" s="233"/>
      <c r="L1626" s="239"/>
      <c r="M1626" s="240"/>
      <c r="N1626" s="241"/>
      <c r="O1626" s="241"/>
      <c r="P1626" s="241"/>
      <c r="Q1626" s="241"/>
      <c r="R1626" s="241"/>
      <c r="S1626" s="241"/>
      <c r="T1626" s="242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3" t="s">
        <v>184</v>
      </c>
      <c r="AU1626" s="243" t="s">
        <v>86</v>
      </c>
      <c r="AV1626" s="13" t="s">
        <v>86</v>
      </c>
      <c r="AW1626" s="13" t="s">
        <v>32</v>
      </c>
      <c r="AX1626" s="13" t="s">
        <v>76</v>
      </c>
      <c r="AY1626" s="243" t="s">
        <v>175</v>
      </c>
    </row>
    <row r="1627" s="15" customFormat="1">
      <c r="A1627" s="15"/>
      <c r="B1627" s="254"/>
      <c r="C1627" s="255"/>
      <c r="D1627" s="234" t="s">
        <v>184</v>
      </c>
      <c r="E1627" s="256" t="s">
        <v>1</v>
      </c>
      <c r="F1627" s="257" t="s">
        <v>201</v>
      </c>
      <c r="G1627" s="255"/>
      <c r="H1627" s="258">
        <v>212.63000000000003</v>
      </c>
      <c r="I1627" s="259"/>
      <c r="J1627" s="255"/>
      <c r="K1627" s="255"/>
      <c r="L1627" s="260"/>
      <c r="M1627" s="261"/>
      <c r="N1627" s="262"/>
      <c r="O1627" s="262"/>
      <c r="P1627" s="262"/>
      <c r="Q1627" s="262"/>
      <c r="R1627" s="262"/>
      <c r="S1627" s="262"/>
      <c r="T1627" s="263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T1627" s="264" t="s">
        <v>184</v>
      </c>
      <c r="AU1627" s="264" t="s">
        <v>86</v>
      </c>
      <c r="AV1627" s="15" t="s">
        <v>182</v>
      </c>
      <c r="AW1627" s="15" t="s">
        <v>32</v>
      </c>
      <c r="AX1627" s="15" t="s">
        <v>84</v>
      </c>
      <c r="AY1627" s="264" t="s">
        <v>175</v>
      </c>
    </row>
    <row r="1628" s="2" customFormat="1" ht="24.15" customHeight="1">
      <c r="A1628" s="39"/>
      <c r="B1628" s="40"/>
      <c r="C1628" s="219" t="s">
        <v>2305</v>
      </c>
      <c r="D1628" s="219" t="s">
        <v>177</v>
      </c>
      <c r="E1628" s="220" t="s">
        <v>2306</v>
      </c>
      <c r="F1628" s="221" t="s">
        <v>2307</v>
      </c>
      <c r="G1628" s="222" t="s">
        <v>180</v>
      </c>
      <c r="H1628" s="223">
        <v>304.27</v>
      </c>
      <c r="I1628" s="224"/>
      <c r="J1628" s="225">
        <f>ROUND(I1628*H1628,2)</f>
        <v>0</v>
      </c>
      <c r="K1628" s="221" t="s">
        <v>181</v>
      </c>
      <c r="L1628" s="45"/>
      <c r="M1628" s="226" t="s">
        <v>1</v>
      </c>
      <c r="N1628" s="227" t="s">
        <v>41</v>
      </c>
      <c r="O1628" s="92"/>
      <c r="P1628" s="228">
        <f>O1628*H1628</f>
        <v>0</v>
      </c>
      <c r="Q1628" s="228">
        <v>0.015</v>
      </c>
      <c r="R1628" s="228">
        <f>Q1628*H1628</f>
        <v>4.56405</v>
      </c>
      <c r="S1628" s="228">
        <v>0</v>
      </c>
      <c r="T1628" s="229">
        <f>S1628*H1628</f>
        <v>0</v>
      </c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R1628" s="230" t="s">
        <v>262</v>
      </c>
      <c r="AT1628" s="230" t="s">
        <v>177</v>
      </c>
      <c r="AU1628" s="230" t="s">
        <v>86</v>
      </c>
      <c r="AY1628" s="18" t="s">
        <v>175</v>
      </c>
      <c r="BE1628" s="231">
        <f>IF(N1628="základní",J1628,0)</f>
        <v>0</v>
      </c>
      <c r="BF1628" s="231">
        <f>IF(N1628="snížená",J1628,0)</f>
        <v>0</v>
      </c>
      <c r="BG1628" s="231">
        <f>IF(N1628="zákl. přenesená",J1628,0)</f>
        <v>0</v>
      </c>
      <c r="BH1628" s="231">
        <f>IF(N1628="sníž. přenesená",J1628,0)</f>
        <v>0</v>
      </c>
      <c r="BI1628" s="231">
        <f>IF(N1628="nulová",J1628,0)</f>
        <v>0</v>
      </c>
      <c r="BJ1628" s="18" t="s">
        <v>84</v>
      </c>
      <c r="BK1628" s="231">
        <f>ROUND(I1628*H1628,2)</f>
        <v>0</v>
      </c>
      <c r="BL1628" s="18" t="s">
        <v>262</v>
      </c>
      <c r="BM1628" s="230" t="s">
        <v>2308</v>
      </c>
    </row>
    <row r="1629" s="14" customFormat="1">
      <c r="A1629" s="14"/>
      <c r="B1629" s="244"/>
      <c r="C1629" s="245"/>
      <c r="D1629" s="234" t="s">
        <v>184</v>
      </c>
      <c r="E1629" s="246" t="s">
        <v>1</v>
      </c>
      <c r="F1629" s="247" t="s">
        <v>844</v>
      </c>
      <c r="G1629" s="245"/>
      <c r="H1629" s="246" t="s">
        <v>1</v>
      </c>
      <c r="I1629" s="248"/>
      <c r="J1629" s="245"/>
      <c r="K1629" s="245"/>
      <c r="L1629" s="249"/>
      <c r="M1629" s="250"/>
      <c r="N1629" s="251"/>
      <c r="O1629" s="251"/>
      <c r="P1629" s="251"/>
      <c r="Q1629" s="251"/>
      <c r="R1629" s="251"/>
      <c r="S1629" s="251"/>
      <c r="T1629" s="252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53" t="s">
        <v>184</v>
      </c>
      <c r="AU1629" s="253" t="s">
        <v>86</v>
      </c>
      <c r="AV1629" s="14" t="s">
        <v>84</v>
      </c>
      <c r="AW1629" s="14" t="s">
        <v>32</v>
      </c>
      <c r="AX1629" s="14" t="s">
        <v>76</v>
      </c>
      <c r="AY1629" s="253" t="s">
        <v>175</v>
      </c>
    </row>
    <row r="1630" s="13" customFormat="1">
      <c r="A1630" s="13"/>
      <c r="B1630" s="232"/>
      <c r="C1630" s="233"/>
      <c r="D1630" s="234" t="s">
        <v>184</v>
      </c>
      <c r="E1630" s="235" t="s">
        <v>1</v>
      </c>
      <c r="F1630" s="236" t="s">
        <v>845</v>
      </c>
      <c r="G1630" s="233"/>
      <c r="H1630" s="237">
        <v>163.86</v>
      </c>
      <c r="I1630" s="238"/>
      <c r="J1630" s="233"/>
      <c r="K1630" s="233"/>
      <c r="L1630" s="239"/>
      <c r="M1630" s="240"/>
      <c r="N1630" s="241"/>
      <c r="O1630" s="241"/>
      <c r="P1630" s="241"/>
      <c r="Q1630" s="241"/>
      <c r="R1630" s="241"/>
      <c r="S1630" s="241"/>
      <c r="T1630" s="242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43" t="s">
        <v>184</v>
      </c>
      <c r="AU1630" s="243" t="s">
        <v>86</v>
      </c>
      <c r="AV1630" s="13" t="s">
        <v>86</v>
      </c>
      <c r="AW1630" s="13" t="s">
        <v>32</v>
      </c>
      <c r="AX1630" s="13" t="s">
        <v>76</v>
      </c>
      <c r="AY1630" s="243" t="s">
        <v>175</v>
      </c>
    </row>
    <row r="1631" s="13" customFormat="1">
      <c r="A1631" s="13"/>
      <c r="B1631" s="232"/>
      <c r="C1631" s="233"/>
      <c r="D1631" s="234" t="s">
        <v>184</v>
      </c>
      <c r="E1631" s="235" t="s">
        <v>1</v>
      </c>
      <c r="F1631" s="236" t="s">
        <v>846</v>
      </c>
      <c r="G1631" s="233"/>
      <c r="H1631" s="237">
        <v>6.7699999999999992</v>
      </c>
      <c r="I1631" s="238"/>
      <c r="J1631" s="233"/>
      <c r="K1631" s="233"/>
      <c r="L1631" s="239"/>
      <c r="M1631" s="240"/>
      <c r="N1631" s="241"/>
      <c r="O1631" s="241"/>
      <c r="P1631" s="241"/>
      <c r="Q1631" s="241"/>
      <c r="R1631" s="241"/>
      <c r="S1631" s="241"/>
      <c r="T1631" s="242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43" t="s">
        <v>184</v>
      </c>
      <c r="AU1631" s="243" t="s">
        <v>86</v>
      </c>
      <c r="AV1631" s="13" t="s">
        <v>86</v>
      </c>
      <c r="AW1631" s="13" t="s">
        <v>32</v>
      </c>
      <c r="AX1631" s="13" t="s">
        <v>76</v>
      </c>
      <c r="AY1631" s="243" t="s">
        <v>175</v>
      </c>
    </row>
    <row r="1632" s="13" customFormat="1">
      <c r="A1632" s="13"/>
      <c r="B1632" s="232"/>
      <c r="C1632" s="233"/>
      <c r="D1632" s="234" t="s">
        <v>184</v>
      </c>
      <c r="E1632" s="235" t="s">
        <v>1</v>
      </c>
      <c r="F1632" s="236" t="s">
        <v>257</v>
      </c>
      <c r="G1632" s="233"/>
      <c r="H1632" s="237">
        <v>33.32</v>
      </c>
      <c r="I1632" s="238"/>
      <c r="J1632" s="233"/>
      <c r="K1632" s="233"/>
      <c r="L1632" s="239"/>
      <c r="M1632" s="240"/>
      <c r="N1632" s="241"/>
      <c r="O1632" s="241"/>
      <c r="P1632" s="241"/>
      <c r="Q1632" s="241"/>
      <c r="R1632" s="241"/>
      <c r="S1632" s="241"/>
      <c r="T1632" s="242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3" t="s">
        <v>184</v>
      </c>
      <c r="AU1632" s="243" t="s">
        <v>86</v>
      </c>
      <c r="AV1632" s="13" t="s">
        <v>86</v>
      </c>
      <c r="AW1632" s="13" t="s">
        <v>32</v>
      </c>
      <c r="AX1632" s="13" t="s">
        <v>76</v>
      </c>
      <c r="AY1632" s="243" t="s">
        <v>175</v>
      </c>
    </row>
    <row r="1633" s="13" customFormat="1">
      <c r="A1633" s="13"/>
      <c r="B1633" s="232"/>
      <c r="C1633" s="233"/>
      <c r="D1633" s="234" t="s">
        <v>184</v>
      </c>
      <c r="E1633" s="235" t="s">
        <v>1</v>
      </c>
      <c r="F1633" s="236" t="s">
        <v>258</v>
      </c>
      <c r="G1633" s="233"/>
      <c r="H1633" s="237">
        <v>2.62</v>
      </c>
      <c r="I1633" s="238"/>
      <c r="J1633" s="233"/>
      <c r="K1633" s="233"/>
      <c r="L1633" s="239"/>
      <c r="M1633" s="240"/>
      <c r="N1633" s="241"/>
      <c r="O1633" s="241"/>
      <c r="P1633" s="241"/>
      <c r="Q1633" s="241"/>
      <c r="R1633" s="241"/>
      <c r="S1633" s="241"/>
      <c r="T1633" s="242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43" t="s">
        <v>184</v>
      </c>
      <c r="AU1633" s="243" t="s">
        <v>86</v>
      </c>
      <c r="AV1633" s="13" t="s">
        <v>86</v>
      </c>
      <c r="AW1633" s="13" t="s">
        <v>32</v>
      </c>
      <c r="AX1633" s="13" t="s">
        <v>76</v>
      </c>
      <c r="AY1633" s="243" t="s">
        <v>175</v>
      </c>
    </row>
    <row r="1634" s="16" customFormat="1">
      <c r="A1634" s="16"/>
      <c r="B1634" s="279"/>
      <c r="C1634" s="280"/>
      <c r="D1634" s="234" t="s">
        <v>184</v>
      </c>
      <c r="E1634" s="281" t="s">
        <v>1</v>
      </c>
      <c r="F1634" s="282" t="s">
        <v>356</v>
      </c>
      <c r="G1634" s="280"/>
      <c r="H1634" s="283">
        <v>206.57000000000003</v>
      </c>
      <c r="I1634" s="284"/>
      <c r="J1634" s="280"/>
      <c r="K1634" s="280"/>
      <c r="L1634" s="285"/>
      <c r="M1634" s="286"/>
      <c r="N1634" s="287"/>
      <c r="O1634" s="287"/>
      <c r="P1634" s="287"/>
      <c r="Q1634" s="287"/>
      <c r="R1634" s="287"/>
      <c r="S1634" s="287"/>
      <c r="T1634" s="288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T1634" s="289" t="s">
        <v>184</v>
      </c>
      <c r="AU1634" s="289" t="s">
        <v>86</v>
      </c>
      <c r="AV1634" s="16" t="s">
        <v>189</v>
      </c>
      <c r="AW1634" s="16" t="s">
        <v>32</v>
      </c>
      <c r="AX1634" s="16" t="s">
        <v>76</v>
      </c>
      <c r="AY1634" s="289" t="s">
        <v>175</v>
      </c>
    </row>
    <row r="1635" s="13" customFormat="1">
      <c r="A1635" s="13"/>
      <c r="B1635" s="232"/>
      <c r="C1635" s="233"/>
      <c r="D1635" s="234" t="s">
        <v>184</v>
      </c>
      <c r="E1635" s="235" t="s">
        <v>1</v>
      </c>
      <c r="F1635" s="236" t="s">
        <v>779</v>
      </c>
      <c r="G1635" s="233"/>
      <c r="H1635" s="237">
        <v>12.43</v>
      </c>
      <c r="I1635" s="238"/>
      <c r="J1635" s="233"/>
      <c r="K1635" s="233"/>
      <c r="L1635" s="239"/>
      <c r="M1635" s="240"/>
      <c r="N1635" s="241"/>
      <c r="O1635" s="241"/>
      <c r="P1635" s="241"/>
      <c r="Q1635" s="241"/>
      <c r="R1635" s="241"/>
      <c r="S1635" s="241"/>
      <c r="T1635" s="242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43" t="s">
        <v>184</v>
      </c>
      <c r="AU1635" s="243" t="s">
        <v>86</v>
      </c>
      <c r="AV1635" s="13" t="s">
        <v>86</v>
      </c>
      <c r="AW1635" s="13" t="s">
        <v>32</v>
      </c>
      <c r="AX1635" s="13" t="s">
        <v>76</v>
      </c>
      <c r="AY1635" s="243" t="s">
        <v>175</v>
      </c>
    </row>
    <row r="1636" s="13" customFormat="1">
      <c r="A1636" s="13"/>
      <c r="B1636" s="232"/>
      <c r="C1636" s="233"/>
      <c r="D1636" s="234" t="s">
        <v>184</v>
      </c>
      <c r="E1636" s="235" t="s">
        <v>1</v>
      </c>
      <c r="F1636" s="236" t="s">
        <v>2287</v>
      </c>
      <c r="G1636" s="233"/>
      <c r="H1636" s="237">
        <v>13</v>
      </c>
      <c r="I1636" s="238"/>
      <c r="J1636" s="233"/>
      <c r="K1636" s="233"/>
      <c r="L1636" s="239"/>
      <c r="M1636" s="240"/>
      <c r="N1636" s="241"/>
      <c r="O1636" s="241"/>
      <c r="P1636" s="241"/>
      <c r="Q1636" s="241"/>
      <c r="R1636" s="241"/>
      <c r="S1636" s="241"/>
      <c r="T1636" s="242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3" t="s">
        <v>184</v>
      </c>
      <c r="AU1636" s="243" t="s">
        <v>86</v>
      </c>
      <c r="AV1636" s="13" t="s">
        <v>86</v>
      </c>
      <c r="AW1636" s="13" t="s">
        <v>32</v>
      </c>
      <c r="AX1636" s="13" t="s">
        <v>76</v>
      </c>
      <c r="AY1636" s="243" t="s">
        <v>175</v>
      </c>
    </row>
    <row r="1637" s="13" customFormat="1">
      <c r="A1637" s="13"/>
      <c r="B1637" s="232"/>
      <c r="C1637" s="233"/>
      <c r="D1637" s="234" t="s">
        <v>184</v>
      </c>
      <c r="E1637" s="235" t="s">
        <v>1</v>
      </c>
      <c r="F1637" s="236" t="s">
        <v>781</v>
      </c>
      <c r="G1637" s="233"/>
      <c r="H1637" s="237">
        <v>30.27</v>
      </c>
      <c r="I1637" s="238"/>
      <c r="J1637" s="233"/>
      <c r="K1637" s="233"/>
      <c r="L1637" s="239"/>
      <c r="M1637" s="240"/>
      <c r="N1637" s="241"/>
      <c r="O1637" s="241"/>
      <c r="P1637" s="241"/>
      <c r="Q1637" s="241"/>
      <c r="R1637" s="241"/>
      <c r="S1637" s="241"/>
      <c r="T1637" s="242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3" t="s">
        <v>184</v>
      </c>
      <c r="AU1637" s="243" t="s">
        <v>86</v>
      </c>
      <c r="AV1637" s="13" t="s">
        <v>86</v>
      </c>
      <c r="AW1637" s="13" t="s">
        <v>32</v>
      </c>
      <c r="AX1637" s="13" t="s">
        <v>76</v>
      </c>
      <c r="AY1637" s="243" t="s">
        <v>175</v>
      </c>
    </row>
    <row r="1638" s="16" customFormat="1">
      <c r="A1638" s="16"/>
      <c r="B1638" s="279"/>
      <c r="C1638" s="280"/>
      <c r="D1638" s="234" t="s">
        <v>184</v>
      </c>
      <c r="E1638" s="281" t="s">
        <v>1</v>
      </c>
      <c r="F1638" s="282" t="s">
        <v>356</v>
      </c>
      <c r="G1638" s="280"/>
      <c r="H1638" s="283">
        <v>55.7</v>
      </c>
      <c r="I1638" s="284"/>
      <c r="J1638" s="280"/>
      <c r="K1638" s="280"/>
      <c r="L1638" s="285"/>
      <c r="M1638" s="286"/>
      <c r="N1638" s="287"/>
      <c r="O1638" s="287"/>
      <c r="P1638" s="287"/>
      <c r="Q1638" s="287"/>
      <c r="R1638" s="287"/>
      <c r="S1638" s="287"/>
      <c r="T1638" s="288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T1638" s="289" t="s">
        <v>184</v>
      </c>
      <c r="AU1638" s="289" t="s">
        <v>86</v>
      </c>
      <c r="AV1638" s="16" t="s">
        <v>189</v>
      </c>
      <c r="AW1638" s="16" t="s">
        <v>32</v>
      </c>
      <c r="AX1638" s="16" t="s">
        <v>76</v>
      </c>
      <c r="AY1638" s="289" t="s">
        <v>175</v>
      </c>
    </row>
    <row r="1639" s="13" customFormat="1">
      <c r="A1639" s="13"/>
      <c r="B1639" s="232"/>
      <c r="C1639" s="233"/>
      <c r="D1639" s="234" t="s">
        <v>184</v>
      </c>
      <c r="E1639" s="235" t="s">
        <v>1</v>
      </c>
      <c r="F1639" s="236" t="s">
        <v>2289</v>
      </c>
      <c r="G1639" s="233"/>
      <c r="H1639" s="237">
        <v>42</v>
      </c>
      <c r="I1639" s="238"/>
      <c r="J1639" s="233"/>
      <c r="K1639" s="233"/>
      <c r="L1639" s="239"/>
      <c r="M1639" s="240"/>
      <c r="N1639" s="241"/>
      <c r="O1639" s="241"/>
      <c r="P1639" s="241"/>
      <c r="Q1639" s="241"/>
      <c r="R1639" s="241"/>
      <c r="S1639" s="241"/>
      <c r="T1639" s="242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3" t="s">
        <v>184</v>
      </c>
      <c r="AU1639" s="243" t="s">
        <v>86</v>
      </c>
      <c r="AV1639" s="13" t="s">
        <v>86</v>
      </c>
      <c r="AW1639" s="13" t="s">
        <v>32</v>
      </c>
      <c r="AX1639" s="13" t="s">
        <v>76</v>
      </c>
      <c r="AY1639" s="243" t="s">
        <v>175</v>
      </c>
    </row>
    <row r="1640" s="16" customFormat="1">
      <c r="A1640" s="16"/>
      <c r="B1640" s="279"/>
      <c r="C1640" s="280"/>
      <c r="D1640" s="234" t="s">
        <v>184</v>
      </c>
      <c r="E1640" s="281" t="s">
        <v>1</v>
      </c>
      <c r="F1640" s="282" t="s">
        <v>356</v>
      </c>
      <c r="G1640" s="280"/>
      <c r="H1640" s="283">
        <v>42</v>
      </c>
      <c r="I1640" s="284"/>
      <c r="J1640" s="280"/>
      <c r="K1640" s="280"/>
      <c r="L1640" s="285"/>
      <c r="M1640" s="286"/>
      <c r="N1640" s="287"/>
      <c r="O1640" s="287"/>
      <c r="P1640" s="287"/>
      <c r="Q1640" s="287"/>
      <c r="R1640" s="287"/>
      <c r="S1640" s="287"/>
      <c r="T1640" s="288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T1640" s="289" t="s">
        <v>184</v>
      </c>
      <c r="AU1640" s="289" t="s">
        <v>86</v>
      </c>
      <c r="AV1640" s="16" t="s">
        <v>189</v>
      </c>
      <c r="AW1640" s="16" t="s">
        <v>32</v>
      </c>
      <c r="AX1640" s="16" t="s">
        <v>76</v>
      </c>
      <c r="AY1640" s="289" t="s">
        <v>175</v>
      </c>
    </row>
    <row r="1641" s="15" customFormat="1">
      <c r="A1641" s="15"/>
      <c r="B1641" s="254"/>
      <c r="C1641" s="255"/>
      <c r="D1641" s="234" t="s">
        <v>184</v>
      </c>
      <c r="E1641" s="256" t="s">
        <v>1</v>
      </c>
      <c r="F1641" s="257" t="s">
        <v>201</v>
      </c>
      <c r="G1641" s="255"/>
      <c r="H1641" s="258">
        <v>304.27000000000004</v>
      </c>
      <c r="I1641" s="259"/>
      <c r="J1641" s="255"/>
      <c r="K1641" s="255"/>
      <c r="L1641" s="260"/>
      <c r="M1641" s="261"/>
      <c r="N1641" s="262"/>
      <c r="O1641" s="262"/>
      <c r="P1641" s="262"/>
      <c r="Q1641" s="262"/>
      <c r="R1641" s="262"/>
      <c r="S1641" s="262"/>
      <c r="T1641" s="263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T1641" s="264" t="s">
        <v>184</v>
      </c>
      <c r="AU1641" s="264" t="s">
        <v>86</v>
      </c>
      <c r="AV1641" s="15" t="s">
        <v>182</v>
      </c>
      <c r="AW1641" s="15" t="s">
        <v>32</v>
      </c>
      <c r="AX1641" s="15" t="s">
        <v>84</v>
      </c>
      <c r="AY1641" s="264" t="s">
        <v>175</v>
      </c>
    </row>
    <row r="1642" s="2" customFormat="1" ht="33" customHeight="1">
      <c r="A1642" s="39"/>
      <c r="B1642" s="40"/>
      <c r="C1642" s="219" t="s">
        <v>2309</v>
      </c>
      <c r="D1642" s="219" t="s">
        <v>177</v>
      </c>
      <c r="E1642" s="220" t="s">
        <v>2310</v>
      </c>
      <c r="F1642" s="221" t="s">
        <v>2311</v>
      </c>
      <c r="G1642" s="222" t="s">
        <v>437</v>
      </c>
      <c r="H1642" s="223">
        <v>510.5</v>
      </c>
      <c r="I1642" s="224"/>
      <c r="J1642" s="225">
        <f>ROUND(I1642*H1642,2)</f>
        <v>0</v>
      </c>
      <c r="K1642" s="221" t="s">
        <v>181</v>
      </c>
      <c r="L1642" s="45"/>
      <c r="M1642" s="226" t="s">
        <v>1</v>
      </c>
      <c r="N1642" s="227" t="s">
        <v>41</v>
      </c>
      <c r="O1642" s="92"/>
      <c r="P1642" s="228">
        <f>O1642*H1642</f>
        <v>0</v>
      </c>
      <c r="Q1642" s="228">
        <v>0.00058</v>
      </c>
      <c r="R1642" s="228">
        <f>Q1642*H1642</f>
        <v>0.29609</v>
      </c>
      <c r="S1642" s="228">
        <v>0</v>
      </c>
      <c r="T1642" s="229">
        <f>S1642*H1642</f>
        <v>0</v>
      </c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R1642" s="230" t="s">
        <v>262</v>
      </c>
      <c r="AT1642" s="230" t="s">
        <v>177</v>
      </c>
      <c r="AU1642" s="230" t="s">
        <v>86</v>
      </c>
      <c r="AY1642" s="18" t="s">
        <v>175</v>
      </c>
      <c r="BE1642" s="231">
        <f>IF(N1642="základní",J1642,0)</f>
        <v>0</v>
      </c>
      <c r="BF1642" s="231">
        <f>IF(N1642="snížená",J1642,0)</f>
        <v>0</v>
      </c>
      <c r="BG1642" s="231">
        <f>IF(N1642="zákl. přenesená",J1642,0)</f>
        <v>0</v>
      </c>
      <c r="BH1642" s="231">
        <f>IF(N1642="sníž. přenesená",J1642,0)</f>
        <v>0</v>
      </c>
      <c r="BI1642" s="231">
        <f>IF(N1642="nulová",J1642,0)</f>
        <v>0</v>
      </c>
      <c r="BJ1642" s="18" t="s">
        <v>84</v>
      </c>
      <c r="BK1642" s="231">
        <f>ROUND(I1642*H1642,2)</f>
        <v>0</v>
      </c>
      <c r="BL1642" s="18" t="s">
        <v>262</v>
      </c>
      <c r="BM1642" s="230" t="s">
        <v>2312</v>
      </c>
    </row>
    <row r="1643" s="13" customFormat="1">
      <c r="A1643" s="13"/>
      <c r="B1643" s="232"/>
      <c r="C1643" s="233"/>
      <c r="D1643" s="234" t="s">
        <v>184</v>
      </c>
      <c r="E1643" s="235" t="s">
        <v>1</v>
      </c>
      <c r="F1643" s="236" t="s">
        <v>2313</v>
      </c>
      <c r="G1643" s="233"/>
      <c r="H1643" s="237">
        <v>187.8</v>
      </c>
      <c r="I1643" s="238"/>
      <c r="J1643" s="233"/>
      <c r="K1643" s="233"/>
      <c r="L1643" s="239"/>
      <c r="M1643" s="240"/>
      <c r="N1643" s="241"/>
      <c r="O1643" s="241"/>
      <c r="P1643" s="241"/>
      <c r="Q1643" s="241"/>
      <c r="R1643" s="241"/>
      <c r="S1643" s="241"/>
      <c r="T1643" s="242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43" t="s">
        <v>184</v>
      </c>
      <c r="AU1643" s="243" t="s">
        <v>86</v>
      </c>
      <c r="AV1643" s="13" t="s">
        <v>86</v>
      </c>
      <c r="AW1643" s="13" t="s">
        <v>32</v>
      </c>
      <c r="AX1643" s="13" t="s">
        <v>76</v>
      </c>
      <c r="AY1643" s="243" t="s">
        <v>175</v>
      </c>
    </row>
    <row r="1644" s="16" customFormat="1">
      <c r="A1644" s="16"/>
      <c r="B1644" s="279"/>
      <c r="C1644" s="280"/>
      <c r="D1644" s="234" t="s">
        <v>184</v>
      </c>
      <c r="E1644" s="281" t="s">
        <v>1</v>
      </c>
      <c r="F1644" s="282" t="s">
        <v>356</v>
      </c>
      <c r="G1644" s="280"/>
      <c r="H1644" s="283">
        <v>187.8</v>
      </c>
      <c r="I1644" s="284"/>
      <c r="J1644" s="280"/>
      <c r="K1644" s="280"/>
      <c r="L1644" s="285"/>
      <c r="M1644" s="286"/>
      <c r="N1644" s="287"/>
      <c r="O1644" s="287"/>
      <c r="P1644" s="287"/>
      <c r="Q1644" s="287"/>
      <c r="R1644" s="287"/>
      <c r="S1644" s="287"/>
      <c r="T1644" s="288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T1644" s="289" t="s">
        <v>184</v>
      </c>
      <c r="AU1644" s="289" t="s">
        <v>86</v>
      </c>
      <c r="AV1644" s="16" t="s">
        <v>189</v>
      </c>
      <c r="AW1644" s="16" t="s">
        <v>32</v>
      </c>
      <c r="AX1644" s="16" t="s">
        <v>76</v>
      </c>
      <c r="AY1644" s="289" t="s">
        <v>175</v>
      </c>
    </row>
    <row r="1645" s="13" customFormat="1">
      <c r="A1645" s="13"/>
      <c r="B1645" s="232"/>
      <c r="C1645" s="233"/>
      <c r="D1645" s="234" t="s">
        <v>184</v>
      </c>
      <c r="E1645" s="235" t="s">
        <v>1</v>
      </c>
      <c r="F1645" s="236" t="s">
        <v>2314</v>
      </c>
      <c r="G1645" s="233"/>
      <c r="H1645" s="237">
        <v>15.7</v>
      </c>
      <c r="I1645" s="238"/>
      <c r="J1645" s="233"/>
      <c r="K1645" s="233"/>
      <c r="L1645" s="239"/>
      <c r="M1645" s="240"/>
      <c r="N1645" s="241"/>
      <c r="O1645" s="241"/>
      <c r="P1645" s="241"/>
      <c r="Q1645" s="241"/>
      <c r="R1645" s="241"/>
      <c r="S1645" s="241"/>
      <c r="T1645" s="242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43" t="s">
        <v>184</v>
      </c>
      <c r="AU1645" s="243" t="s">
        <v>86</v>
      </c>
      <c r="AV1645" s="13" t="s">
        <v>86</v>
      </c>
      <c r="AW1645" s="13" t="s">
        <v>32</v>
      </c>
      <c r="AX1645" s="13" t="s">
        <v>76</v>
      </c>
      <c r="AY1645" s="243" t="s">
        <v>175</v>
      </c>
    </row>
    <row r="1646" s="13" customFormat="1">
      <c r="A1646" s="13"/>
      <c r="B1646" s="232"/>
      <c r="C1646" s="233"/>
      <c r="D1646" s="234" t="s">
        <v>184</v>
      </c>
      <c r="E1646" s="235" t="s">
        <v>1</v>
      </c>
      <c r="F1646" s="236" t="s">
        <v>2315</v>
      </c>
      <c r="G1646" s="233"/>
      <c r="H1646" s="237">
        <v>15</v>
      </c>
      <c r="I1646" s="238"/>
      <c r="J1646" s="233"/>
      <c r="K1646" s="233"/>
      <c r="L1646" s="239"/>
      <c r="M1646" s="240"/>
      <c r="N1646" s="241"/>
      <c r="O1646" s="241"/>
      <c r="P1646" s="241"/>
      <c r="Q1646" s="241"/>
      <c r="R1646" s="241"/>
      <c r="S1646" s="241"/>
      <c r="T1646" s="242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3" t="s">
        <v>184</v>
      </c>
      <c r="AU1646" s="243" t="s">
        <v>86</v>
      </c>
      <c r="AV1646" s="13" t="s">
        <v>86</v>
      </c>
      <c r="AW1646" s="13" t="s">
        <v>32</v>
      </c>
      <c r="AX1646" s="13" t="s">
        <v>76</v>
      </c>
      <c r="AY1646" s="243" t="s">
        <v>175</v>
      </c>
    </row>
    <row r="1647" s="13" customFormat="1">
      <c r="A1647" s="13"/>
      <c r="B1647" s="232"/>
      <c r="C1647" s="233"/>
      <c r="D1647" s="234" t="s">
        <v>184</v>
      </c>
      <c r="E1647" s="235" t="s">
        <v>1</v>
      </c>
      <c r="F1647" s="236" t="s">
        <v>2316</v>
      </c>
      <c r="G1647" s="233"/>
      <c r="H1647" s="237">
        <v>54</v>
      </c>
      <c r="I1647" s="238"/>
      <c r="J1647" s="233"/>
      <c r="K1647" s="233"/>
      <c r="L1647" s="239"/>
      <c r="M1647" s="240"/>
      <c r="N1647" s="241"/>
      <c r="O1647" s="241"/>
      <c r="P1647" s="241"/>
      <c r="Q1647" s="241"/>
      <c r="R1647" s="241"/>
      <c r="S1647" s="241"/>
      <c r="T1647" s="242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43" t="s">
        <v>184</v>
      </c>
      <c r="AU1647" s="243" t="s">
        <v>86</v>
      </c>
      <c r="AV1647" s="13" t="s">
        <v>86</v>
      </c>
      <c r="AW1647" s="13" t="s">
        <v>32</v>
      </c>
      <c r="AX1647" s="13" t="s">
        <v>76</v>
      </c>
      <c r="AY1647" s="243" t="s">
        <v>175</v>
      </c>
    </row>
    <row r="1648" s="13" customFormat="1">
      <c r="A1648" s="13"/>
      <c r="B1648" s="232"/>
      <c r="C1648" s="233"/>
      <c r="D1648" s="234" t="s">
        <v>184</v>
      </c>
      <c r="E1648" s="235" t="s">
        <v>1</v>
      </c>
      <c r="F1648" s="236" t="s">
        <v>2317</v>
      </c>
      <c r="G1648" s="233"/>
      <c r="H1648" s="237">
        <v>7.5</v>
      </c>
      <c r="I1648" s="238"/>
      <c r="J1648" s="233"/>
      <c r="K1648" s="233"/>
      <c r="L1648" s="239"/>
      <c r="M1648" s="240"/>
      <c r="N1648" s="241"/>
      <c r="O1648" s="241"/>
      <c r="P1648" s="241"/>
      <c r="Q1648" s="241"/>
      <c r="R1648" s="241"/>
      <c r="S1648" s="241"/>
      <c r="T1648" s="242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3" t="s">
        <v>184</v>
      </c>
      <c r="AU1648" s="243" t="s">
        <v>86</v>
      </c>
      <c r="AV1648" s="13" t="s">
        <v>86</v>
      </c>
      <c r="AW1648" s="13" t="s">
        <v>32</v>
      </c>
      <c r="AX1648" s="13" t="s">
        <v>76</v>
      </c>
      <c r="AY1648" s="243" t="s">
        <v>175</v>
      </c>
    </row>
    <row r="1649" s="16" customFormat="1">
      <c r="A1649" s="16"/>
      <c r="B1649" s="279"/>
      <c r="C1649" s="280"/>
      <c r="D1649" s="234" t="s">
        <v>184</v>
      </c>
      <c r="E1649" s="281" t="s">
        <v>1</v>
      </c>
      <c r="F1649" s="282" t="s">
        <v>356</v>
      </c>
      <c r="G1649" s="280"/>
      <c r="H1649" s="283">
        <v>92.2</v>
      </c>
      <c r="I1649" s="284"/>
      <c r="J1649" s="280"/>
      <c r="K1649" s="280"/>
      <c r="L1649" s="285"/>
      <c r="M1649" s="286"/>
      <c r="N1649" s="287"/>
      <c r="O1649" s="287"/>
      <c r="P1649" s="287"/>
      <c r="Q1649" s="287"/>
      <c r="R1649" s="287"/>
      <c r="S1649" s="287"/>
      <c r="T1649" s="288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T1649" s="289" t="s">
        <v>184</v>
      </c>
      <c r="AU1649" s="289" t="s">
        <v>86</v>
      </c>
      <c r="AV1649" s="16" t="s">
        <v>189</v>
      </c>
      <c r="AW1649" s="16" t="s">
        <v>32</v>
      </c>
      <c r="AX1649" s="16" t="s">
        <v>76</v>
      </c>
      <c r="AY1649" s="289" t="s">
        <v>175</v>
      </c>
    </row>
    <row r="1650" s="13" customFormat="1">
      <c r="A1650" s="13"/>
      <c r="B1650" s="232"/>
      <c r="C1650" s="233"/>
      <c r="D1650" s="234" t="s">
        <v>184</v>
      </c>
      <c r="E1650" s="235" t="s">
        <v>1</v>
      </c>
      <c r="F1650" s="236" t="s">
        <v>2318</v>
      </c>
      <c r="G1650" s="233"/>
      <c r="H1650" s="237">
        <v>57.7</v>
      </c>
      <c r="I1650" s="238"/>
      <c r="J1650" s="233"/>
      <c r="K1650" s="233"/>
      <c r="L1650" s="239"/>
      <c r="M1650" s="240"/>
      <c r="N1650" s="241"/>
      <c r="O1650" s="241"/>
      <c r="P1650" s="241"/>
      <c r="Q1650" s="241"/>
      <c r="R1650" s="241"/>
      <c r="S1650" s="241"/>
      <c r="T1650" s="242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3" t="s">
        <v>184</v>
      </c>
      <c r="AU1650" s="243" t="s">
        <v>86</v>
      </c>
      <c r="AV1650" s="13" t="s">
        <v>86</v>
      </c>
      <c r="AW1650" s="13" t="s">
        <v>32</v>
      </c>
      <c r="AX1650" s="13" t="s">
        <v>76</v>
      </c>
      <c r="AY1650" s="243" t="s">
        <v>175</v>
      </c>
    </row>
    <row r="1651" s="16" customFormat="1">
      <c r="A1651" s="16"/>
      <c r="B1651" s="279"/>
      <c r="C1651" s="280"/>
      <c r="D1651" s="234" t="s">
        <v>184</v>
      </c>
      <c r="E1651" s="281" t="s">
        <v>1</v>
      </c>
      <c r="F1651" s="282" t="s">
        <v>356</v>
      </c>
      <c r="G1651" s="280"/>
      <c r="H1651" s="283">
        <v>57.7</v>
      </c>
      <c r="I1651" s="284"/>
      <c r="J1651" s="280"/>
      <c r="K1651" s="280"/>
      <c r="L1651" s="285"/>
      <c r="M1651" s="286"/>
      <c r="N1651" s="287"/>
      <c r="O1651" s="287"/>
      <c r="P1651" s="287"/>
      <c r="Q1651" s="287"/>
      <c r="R1651" s="287"/>
      <c r="S1651" s="287"/>
      <c r="T1651" s="288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T1651" s="289" t="s">
        <v>184</v>
      </c>
      <c r="AU1651" s="289" t="s">
        <v>86</v>
      </c>
      <c r="AV1651" s="16" t="s">
        <v>189</v>
      </c>
      <c r="AW1651" s="16" t="s">
        <v>32</v>
      </c>
      <c r="AX1651" s="16" t="s">
        <v>76</v>
      </c>
      <c r="AY1651" s="289" t="s">
        <v>175</v>
      </c>
    </row>
    <row r="1652" s="13" customFormat="1">
      <c r="A1652" s="13"/>
      <c r="B1652" s="232"/>
      <c r="C1652" s="233"/>
      <c r="D1652" s="234" t="s">
        <v>184</v>
      </c>
      <c r="E1652" s="235" t="s">
        <v>1</v>
      </c>
      <c r="F1652" s="236" t="s">
        <v>2319</v>
      </c>
      <c r="G1652" s="233"/>
      <c r="H1652" s="237">
        <v>52.2</v>
      </c>
      <c r="I1652" s="238"/>
      <c r="J1652" s="233"/>
      <c r="K1652" s="233"/>
      <c r="L1652" s="239"/>
      <c r="M1652" s="240"/>
      <c r="N1652" s="241"/>
      <c r="O1652" s="241"/>
      <c r="P1652" s="241"/>
      <c r="Q1652" s="241"/>
      <c r="R1652" s="241"/>
      <c r="S1652" s="241"/>
      <c r="T1652" s="242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43" t="s">
        <v>184</v>
      </c>
      <c r="AU1652" s="243" t="s">
        <v>86</v>
      </c>
      <c r="AV1652" s="13" t="s">
        <v>86</v>
      </c>
      <c r="AW1652" s="13" t="s">
        <v>32</v>
      </c>
      <c r="AX1652" s="13" t="s">
        <v>76</v>
      </c>
      <c r="AY1652" s="243" t="s">
        <v>175</v>
      </c>
    </row>
    <row r="1653" s="16" customFormat="1">
      <c r="A1653" s="16"/>
      <c r="B1653" s="279"/>
      <c r="C1653" s="280"/>
      <c r="D1653" s="234" t="s">
        <v>184</v>
      </c>
      <c r="E1653" s="281" t="s">
        <v>1</v>
      </c>
      <c r="F1653" s="282" t="s">
        <v>356</v>
      </c>
      <c r="G1653" s="280"/>
      <c r="H1653" s="283">
        <v>52.2</v>
      </c>
      <c r="I1653" s="284"/>
      <c r="J1653" s="280"/>
      <c r="K1653" s="280"/>
      <c r="L1653" s="285"/>
      <c r="M1653" s="286"/>
      <c r="N1653" s="287"/>
      <c r="O1653" s="287"/>
      <c r="P1653" s="287"/>
      <c r="Q1653" s="287"/>
      <c r="R1653" s="287"/>
      <c r="S1653" s="287"/>
      <c r="T1653" s="288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T1653" s="289" t="s">
        <v>184</v>
      </c>
      <c r="AU1653" s="289" t="s">
        <v>86</v>
      </c>
      <c r="AV1653" s="16" t="s">
        <v>189</v>
      </c>
      <c r="AW1653" s="16" t="s">
        <v>32</v>
      </c>
      <c r="AX1653" s="16" t="s">
        <v>76</v>
      </c>
      <c r="AY1653" s="289" t="s">
        <v>175</v>
      </c>
    </row>
    <row r="1654" s="13" customFormat="1">
      <c r="A1654" s="13"/>
      <c r="B1654" s="232"/>
      <c r="C1654" s="233"/>
      <c r="D1654" s="234" t="s">
        <v>184</v>
      </c>
      <c r="E1654" s="235" t="s">
        <v>1</v>
      </c>
      <c r="F1654" s="236" t="s">
        <v>2320</v>
      </c>
      <c r="G1654" s="233"/>
      <c r="H1654" s="237">
        <v>58.7</v>
      </c>
      <c r="I1654" s="238"/>
      <c r="J1654" s="233"/>
      <c r="K1654" s="233"/>
      <c r="L1654" s="239"/>
      <c r="M1654" s="240"/>
      <c r="N1654" s="241"/>
      <c r="O1654" s="241"/>
      <c r="P1654" s="241"/>
      <c r="Q1654" s="241"/>
      <c r="R1654" s="241"/>
      <c r="S1654" s="241"/>
      <c r="T1654" s="242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43" t="s">
        <v>184</v>
      </c>
      <c r="AU1654" s="243" t="s">
        <v>86</v>
      </c>
      <c r="AV1654" s="13" t="s">
        <v>86</v>
      </c>
      <c r="AW1654" s="13" t="s">
        <v>32</v>
      </c>
      <c r="AX1654" s="13" t="s">
        <v>76</v>
      </c>
      <c r="AY1654" s="243" t="s">
        <v>175</v>
      </c>
    </row>
    <row r="1655" s="16" customFormat="1">
      <c r="A1655" s="16"/>
      <c r="B1655" s="279"/>
      <c r="C1655" s="280"/>
      <c r="D1655" s="234" t="s">
        <v>184</v>
      </c>
      <c r="E1655" s="281" t="s">
        <v>1</v>
      </c>
      <c r="F1655" s="282" t="s">
        <v>356</v>
      </c>
      <c r="G1655" s="280"/>
      <c r="H1655" s="283">
        <v>58.7</v>
      </c>
      <c r="I1655" s="284"/>
      <c r="J1655" s="280"/>
      <c r="K1655" s="280"/>
      <c r="L1655" s="285"/>
      <c r="M1655" s="286"/>
      <c r="N1655" s="287"/>
      <c r="O1655" s="287"/>
      <c r="P1655" s="287"/>
      <c r="Q1655" s="287"/>
      <c r="R1655" s="287"/>
      <c r="S1655" s="287"/>
      <c r="T1655" s="288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T1655" s="289" t="s">
        <v>184</v>
      </c>
      <c r="AU1655" s="289" t="s">
        <v>86</v>
      </c>
      <c r="AV1655" s="16" t="s">
        <v>189</v>
      </c>
      <c r="AW1655" s="16" t="s">
        <v>32</v>
      </c>
      <c r="AX1655" s="16" t="s">
        <v>76</v>
      </c>
      <c r="AY1655" s="289" t="s">
        <v>175</v>
      </c>
    </row>
    <row r="1656" s="13" customFormat="1">
      <c r="A1656" s="13"/>
      <c r="B1656" s="232"/>
      <c r="C1656" s="233"/>
      <c r="D1656" s="234" t="s">
        <v>184</v>
      </c>
      <c r="E1656" s="235" t="s">
        <v>1</v>
      </c>
      <c r="F1656" s="236" t="s">
        <v>2321</v>
      </c>
      <c r="G1656" s="233"/>
      <c r="H1656" s="237">
        <v>61.9</v>
      </c>
      <c r="I1656" s="238"/>
      <c r="J1656" s="233"/>
      <c r="K1656" s="233"/>
      <c r="L1656" s="239"/>
      <c r="M1656" s="240"/>
      <c r="N1656" s="241"/>
      <c r="O1656" s="241"/>
      <c r="P1656" s="241"/>
      <c r="Q1656" s="241"/>
      <c r="R1656" s="241"/>
      <c r="S1656" s="241"/>
      <c r="T1656" s="242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3" t="s">
        <v>184</v>
      </c>
      <c r="AU1656" s="243" t="s">
        <v>86</v>
      </c>
      <c r="AV1656" s="13" t="s">
        <v>86</v>
      </c>
      <c r="AW1656" s="13" t="s">
        <v>32</v>
      </c>
      <c r="AX1656" s="13" t="s">
        <v>76</v>
      </c>
      <c r="AY1656" s="243" t="s">
        <v>175</v>
      </c>
    </row>
    <row r="1657" s="16" customFormat="1">
      <c r="A1657" s="16"/>
      <c r="B1657" s="279"/>
      <c r="C1657" s="280"/>
      <c r="D1657" s="234" t="s">
        <v>184</v>
      </c>
      <c r="E1657" s="281" t="s">
        <v>1</v>
      </c>
      <c r="F1657" s="282" t="s">
        <v>356</v>
      </c>
      <c r="G1657" s="280"/>
      <c r="H1657" s="283">
        <v>61.9</v>
      </c>
      <c r="I1657" s="284"/>
      <c r="J1657" s="280"/>
      <c r="K1657" s="280"/>
      <c r="L1657" s="285"/>
      <c r="M1657" s="286"/>
      <c r="N1657" s="287"/>
      <c r="O1657" s="287"/>
      <c r="P1657" s="287"/>
      <c r="Q1657" s="287"/>
      <c r="R1657" s="287"/>
      <c r="S1657" s="287"/>
      <c r="T1657" s="288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T1657" s="289" t="s">
        <v>184</v>
      </c>
      <c r="AU1657" s="289" t="s">
        <v>86</v>
      </c>
      <c r="AV1657" s="16" t="s">
        <v>189</v>
      </c>
      <c r="AW1657" s="16" t="s">
        <v>32</v>
      </c>
      <c r="AX1657" s="16" t="s">
        <v>76</v>
      </c>
      <c r="AY1657" s="289" t="s">
        <v>175</v>
      </c>
    </row>
    <row r="1658" s="15" customFormat="1">
      <c r="A1658" s="15"/>
      <c r="B1658" s="254"/>
      <c r="C1658" s="255"/>
      <c r="D1658" s="234" t="s">
        <v>184</v>
      </c>
      <c r="E1658" s="256" t="s">
        <v>1</v>
      </c>
      <c r="F1658" s="257" t="s">
        <v>201</v>
      </c>
      <c r="G1658" s="255"/>
      <c r="H1658" s="258">
        <v>510.49999999999992</v>
      </c>
      <c r="I1658" s="259"/>
      <c r="J1658" s="255"/>
      <c r="K1658" s="255"/>
      <c r="L1658" s="260"/>
      <c r="M1658" s="261"/>
      <c r="N1658" s="262"/>
      <c r="O1658" s="262"/>
      <c r="P1658" s="262"/>
      <c r="Q1658" s="262"/>
      <c r="R1658" s="262"/>
      <c r="S1658" s="262"/>
      <c r="T1658" s="263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T1658" s="264" t="s">
        <v>184</v>
      </c>
      <c r="AU1658" s="264" t="s">
        <v>86</v>
      </c>
      <c r="AV1658" s="15" t="s">
        <v>182</v>
      </c>
      <c r="AW1658" s="15" t="s">
        <v>32</v>
      </c>
      <c r="AX1658" s="15" t="s">
        <v>84</v>
      </c>
      <c r="AY1658" s="264" t="s">
        <v>175</v>
      </c>
    </row>
    <row r="1659" s="2" customFormat="1" ht="33" customHeight="1">
      <c r="A1659" s="39"/>
      <c r="B1659" s="40"/>
      <c r="C1659" s="265" t="s">
        <v>2322</v>
      </c>
      <c r="D1659" s="265" t="s">
        <v>247</v>
      </c>
      <c r="E1659" s="266" t="s">
        <v>2323</v>
      </c>
      <c r="F1659" s="267" t="s">
        <v>2324</v>
      </c>
      <c r="G1659" s="268" t="s">
        <v>180</v>
      </c>
      <c r="H1659" s="269">
        <v>69.414</v>
      </c>
      <c r="I1659" s="270"/>
      <c r="J1659" s="271">
        <f>ROUND(I1659*H1659,2)</f>
        <v>0</v>
      </c>
      <c r="K1659" s="267" t="s">
        <v>181</v>
      </c>
      <c r="L1659" s="272"/>
      <c r="M1659" s="273" t="s">
        <v>1</v>
      </c>
      <c r="N1659" s="274" t="s">
        <v>41</v>
      </c>
      <c r="O1659" s="92"/>
      <c r="P1659" s="228">
        <f>O1659*H1659</f>
        <v>0</v>
      </c>
      <c r="Q1659" s="228">
        <v>0.021999999999999996</v>
      </c>
      <c r="R1659" s="228">
        <f>Q1659*H1659</f>
        <v>1.527108</v>
      </c>
      <c r="S1659" s="228">
        <v>0</v>
      </c>
      <c r="T1659" s="229">
        <f>S1659*H1659</f>
        <v>0</v>
      </c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R1659" s="230" t="s">
        <v>372</v>
      </c>
      <c r="AT1659" s="230" t="s">
        <v>247</v>
      </c>
      <c r="AU1659" s="230" t="s">
        <v>86</v>
      </c>
      <c r="AY1659" s="18" t="s">
        <v>175</v>
      </c>
      <c r="BE1659" s="231">
        <f>IF(N1659="základní",J1659,0)</f>
        <v>0</v>
      </c>
      <c r="BF1659" s="231">
        <f>IF(N1659="snížená",J1659,0)</f>
        <v>0</v>
      </c>
      <c r="BG1659" s="231">
        <f>IF(N1659="zákl. přenesená",J1659,0)</f>
        <v>0</v>
      </c>
      <c r="BH1659" s="231">
        <f>IF(N1659="sníž. přenesená",J1659,0)</f>
        <v>0</v>
      </c>
      <c r="BI1659" s="231">
        <f>IF(N1659="nulová",J1659,0)</f>
        <v>0</v>
      </c>
      <c r="BJ1659" s="18" t="s">
        <v>84</v>
      </c>
      <c r="BK1659" s="231">
        <f>ROUND(I1659*H1659,2)</f>
        <v>0</v>
      </c>
      <c r="BL1659" s="18" t="s">
        <v>262</v>
      </c>
      <c r="BM1659" s="230" t="s">
        <v>2325</v>
      </c>
    </row>
    <row r="1660" s="13" customFormat="1">
      <c r="A1660" s="13"/>
      <c r="B1660" s="232"/>
      <c r="C1660" s="233"/>
      <c r="D1660" s="234" t="s">
        <v>184</v>
      </c>
      <c r="E1660" s="235" t="s">
        <v>1</v>
      </c>
      <c r="F1660" s="236" t="s">
        <v>2326</v>
      </c>
      <c r="G1660" s="233"/>
      <c r="H1660" s="237">
        <v>22.536</v>
      </c>
      <c r="I1660" s="238"/>
      <c r="J1660" s="233"/>
      <c r="K1660" s="233"/>
      <c r="L1660" s="239"/>
      <c r="M1660" s="240"/>
      <c r="N1660" s="241"/>
      <c r="O1660" s="241"/>
      <c r="P1660" s="241"/>
      <c r="Q1660" s="241"/>
      <c r="R1660" s="241"/>
      <c r="S1660" s="241"/>
      <c r="T1660" s="242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43" t="s">
        <v>184</v>
      </c>
      <c r="AU1660" s="243" t="s">
        <v>86</v>
      </c>
      <c r="AV1660" s="13" t="s">
        <v>86</v>
      </c>
      <c r="AW1660" s="13" t="s">
        <v>32</v>
      </c>
      <c r="AX1660" s="13" t="s">
        <v>76</v>
      </c>
      <c r="AY1660" s="243" t="s">
        <v>175</v>
      </c>
    </row>
    <row r="1661" s="16" customFormat="1">
      <c r="A1661" s="16"/>
      <c r="B1661" s="279"/>
      <c r="C1661" s="280"/>
      <c r="D1661" s="234" t="s">
        <v>184</v>
      </c>
      <c r="E1661" s="281" t="s">
        <v>1</v>
      </c>
      <c r="F1661" s="282" t="s">
        <v>356</v>
      </c>
      <c r="G1661" s="280"/>
      <c r="H1661" s="283">
        <v>22.536</v>
      </c>
      <c r="I1661" s="284"/>
      <c r="J1661" s="280"/>
      <c r="K1661" s="280"/>
      <c r="L1661" s="285"/>
      <c r="M1661" s="286"/>
      <c r="N1661" s="287"/>
      <c r="O1661" s="287"/>
      <c r="P1661" s="287"/>
      <c r="Q1661" s="287"/>
      <c r="R1661" s="287"/>
      <c r="S1661" s="287"/>
      <c r="T1661" s="288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T1661" s="289" t="s">
        <v>184</v>
      </c>
      <c r="AU1661" s="289" t="s">
        <v>86</v>
      </c>
      <c r="AV1661" s="16" t="s">
        <v>189</v>
      </c>
      <c r="AW1661" s="16" t="s">
        <v>32</v>
      </c>
      <c r="AX1661" s="16" t="s">
        <v>76</v>
      </c>
      <c r="AY1661" s="289" t="s">
        <v>175</v>
      </c>
    </row>
    <row r="1662" s="13" customFormat="1">
      <c r="A1662" s="13"/>
      <c r="B1662" s="232"/>
      <c r="C1662" s="233"/>
      <c r="D1662" s="234" t="s">
        <v>184</v>
      </c>
      <c r="E1662" s="235" t="s">
        <v>1</v>
      </c>
      <c r="F1662" s="236" t="s">
        <v>2327</v>
      </c>
      <c r="G1662" s="233"/>
      <c r="H1662" s="237">
        <v>1.884</v>
      </c>
      <c r="I1662" s="238"/>
      <c r="J1662" s="233"/>
      <c r="K1662" s="233"/>
      <c r="L1662" s="239"/>
      <c r="M1662" s="240"/>
      <c r="N1662" s="241"/>
      <c r="O1662" s="241"/>
      <c r="P1662" s="241"/>
      <c r="Q1662" s="241"/>
      <c r="R1662" s="241"/>
      <c r="S1662" s="241"/>
      <c r="T1662" s="242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43" t="s">
        <v>184</v>
      </c>
      <c r="AU1662" s="243" t="s">
        <v>86</v>
      </c>
      <c r="AV1662" s="13" t="s">
        <v>86</v>
      </c>
      <c r="AW1662" s="13" t="s">
        <v>32</v>
      </c>
      <c r="AX1662" s="13" t="s">
        <v>76</v>
      </c>
      <c r="AY1662" s="243" t="s">
        <v>175</v>
      </c>
    </row>
    <row r="1663" s="13" customFormat="1">
      <c r="A1663" s="13"/>
      <c r="B1663" s="232"/>
      <c r="C1663" s="233"/>
      <c r="D1663" s="234" t="s">
        <v>184</v>
      </c>
      <c r="E1663" s="235" t="s">
        <v>1</v>
      </c>
      <c r="F1663" s="236" t="s">
        <v>2328</v>
      </c>
      <c r="G1663" s="233"/>
      <c r="H1663" s="237">
        <v>1.8</v>
      </c>
      <c r="I1663" s="238"/>
      <c r="J1663" s="233"/>
      <c r="K1663" s="233"/>
      <c r="L1663" s="239"/>
      <c r="M1663" s="240"/>
      <c r="N1663" s="241"/>
      <c r="O1663" s="241"/>
      <c r="P1663" s="241"/>
      <c r="Q1663" s="241"/>
      <c r="R1663" s="241"/>
      <c r="S1663" s="241"/>
      <c r="T1663" s="242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43" t="s">
        <v>184</v>
      </c>
      <c r="AU1663" s="243" t="s">
        <v>86</v>
      </c>
      <c r="AV1663" s="13" t="s">
        <v>86</v>
      </c>
      <c r="AW1663" s="13" t="s">
        <v>32</v>
      </c>
      <c r="AX1663" s="13" t="s">
        <v>76</v>
      </c>
      <c r="AY1663" s="243" t="s">
        <v>175</v>
      </c>
    </row>
    <row r="1664" s="13" customFormat="1">
      <c r="A1664" s="13"/>
      <c r="B1664" s="232"/>
      <c r="C1664" s="233"/>
      <c r="D1664" s="234" t="s">
        <v>184</v>
      </c>
      <c r="E1664" s="235" t="s">
        <v>1</v>
      </c>
      <c r="F1664" s="236" t="s">
        <v>2329</v>
      </c>
      <c r="G1664" s="233"/>
      <c r="H1664" s="237">
        <v>6.4800000000000008</v>
      </c>
      <c r="I1664" s="238"/>
      <c r="J1664" s="233"/>
      <c r="K1664" s="233"/>
      <c r="L1664" s="239"/>
      <c r="M1664" s="240"/>
      <c r="N1664" s="241"/>
      <c r="O1664" s="241"/>
      <c r="P1664" s="241"/>
      <c r="Q1664" s="241"/>
      <c r="R1664" s="241"/>
      <c r="S1664" s="241"/>
      <c r="T1664" s="242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43" t="s">
        <v>184</v>
      </c>
      <c r="AU1664" s="243" t="s">
        <v>86</v>
      </c>
      <c r="AV1664" s="13" t="s">
        <v>86</v>
      </c>
      <c r="AW1664" s="13" t="s">
        <v>32</v>
      </c>
      <c r="AX1664" s="13" t="s">
        <v>76</v>
      </c>
      <c r="AY1664" s="243" t="s">
        <v>175</v>
      </c>
    </row>
    <row r="1665" s="16" customFormat="1">
      <c r="A1665" s="16"/>
      <c r="B1665" s="279"/>
      <c r="C1665" s="280"/>
      <c r="D1665" s="234" t="s">
        <v>184</v>
      </c>
      <c r="E1665" s="281" t="s">
        <v>1</v>
      </c>
      <c r="F1665" s="282" t="s">
        <v>356</v>
      </c>
      <c r="G1665" s="280"/>
      <c r="H1665" s="283">
        <v>10.164000000000002</v>
      </c>
      <c r="I1665" s="284"/>
      <c r="J1665" s="280"/>
      <c r="K1665" s="280"/>
      <c r="L1665" s="285"/>
      <c r="M1665" s="286"/>
      <c r="N1665" s="287"/>
      <c r="O1665" s="287"/>
      <c r="P1665" s="287"/>
      <c r="Q1665" s="287"/>
      <c r="R1665" s="287"/>
      <c r="S1665" s="287"/>
      <c r="T1665" s="288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T1665" s="289" t="s">
        <v>184</v>
      </c>
      <c r="AU1665" s="289" t="s">
        <v>86</v>
      </c>
      <c r="AV1665" s="16" t="s">
        <v>189</v>
      </c>
      <c r="AW1665" s="16" t="s">
        <v>32</v>
      </c>
      <c r="AX1665" s="16" t="s">
        <v>76</v>
      </c>
      <c r="AY1665" s="289" t="s">
        <v>175</v>
      </c>
    </row>
    <row r="1666" s="13" customFormat="1">
      <c r="A1666" s="13"/>
      <c r="B1666" s="232"/>
      <c r="C1666" s="233"/>
      <c r="D1666" s="234" t="s">
        <v>184</v>
      </c>
      <c r="E1666" s="235" t="s">
        <v>1</v>
      </c>
      <c r="F1666" s="236" t="s">
        <v>2330</v>
      </c>
      <c r="G1666" s="233"/>
      <c r="H1666" s="237">
        <v>6.924</v>
      </c>
      <c r="I1666" s="238"/>
      <c r="J1666" s="233"/>
      <c r="K1666" s="233"/>
      <c r="L1666" s="239"/>
      <c r="M1666" s="240"/>
      <c r="N1666" s="241"/>
      <c r="O1666" s="241"/>
      <c r="P1666" s="241"/>
      <c r="Q1666" s="241"/>
      <c r="R1666" s="241"/>
      <c r="S1666" s="241"/>
      <c r="T1666" s="242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43" t="s">
        <v>184</v>
      </c>
      <c r="AU1666" s="243" t="s">
        <v>86</v>
      </c>
      <c r="AV1666" s="13" t="s">
        <v>86</v>
      </c>
      <c r="AW1666" s="13" t="s">
        <v>32</v>
      </c>
      <c r="AX1666" s="13" t="s">
        <v>76</v>
      </c>
      <c r="AY1666" s="243" t="s">
        <v>175</v>
      </c>
    </row>
    <row r="1667" s="16" customFormat="1">
      <c r="A1667" s="16"/>
      <c r="B1667" s="279"/>
      <c r="C1667" s="280"/>
      <c r="D1667" s="234" t="s">
        <v>184</v>
      </c>
      <c r="E1667" s="281" t="s">
        <v>1</v>
      </c>
      <c r="F1667" s="282" t="s">
        <v>356</v>
      </c>
      <c r="G1667" s="280"/>
      <c r="H1667" s="283">
        <v>6.924</v>
      </c>
      <c r="I1667" s="284"/>
      <c r="J1667" s="280"/>
      <c r="K1667" s="280"/>
      <c r="L1667" s="285"/>
      <c r="M1667" s="286"/>
      <c r="N1667" s="287"/>
      <c r="O1667" s="287"/>
      <c r="P1667" s="287"/>
      <c r="Q1667" s="287"/>
      <c r="R1667" s="287"/>
      <c r="S1667" s="287"/>
      <c r="T1667" s="288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T1667" s="289" t="s">
        <v>184</v>
      </c>
      <c r="AU1667" s="289" t="s">
        <v>86</v>
      </c>
      <c r="AV1667" s="16" t="s">
        <v>189</v>
      </c>
      <c r="AW1667" s="16" t="s">
        <v>32</v>
      </c>
      <c r="AX1667" s="16" t="s">
        <v>76</v>
      </c>
      <c r="AY1667" s="289" t="s">
        <v>175</v>
      </c>
    </row>
    <row r="1668" s="13" customFormat="1">
      <c r="A1668" s="13"/>
      <c r="B1668" s="232"/>
      <c r="C1668" s="233"/>
      <c r="D1668" s="234" t="s">
        <v>184</v>
      </c>
      <c r="E1668" s="235" t="s">
        <v>1</v>
      </c>
      <c r="F1668" s="236" t="s">
        <v>2331</v>
      </c>
      <c r="G1668" s="233"/>
      <c r="H1668" s="237">
        <v>6.264</v>
      </c>
      <c r="I1668" s="238"/>
      <c r="J1668" s="233"/>
      <c r="K1668" s="233"/>
      <c r="L1668" s="239"/>
      <c r="M1668" s="240"/>
      <c r="N1668" s="241"/>
      <c r="O1668" s="241"/>
      <c r="P1668" s="241"/>
      <c r="Q1668" s="241"/>
      <c r="R1668" s="241"/>
      <c r="S1668" s="241"/>
      <c r="T1668" s="242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43" t="s">
        <v>184</v>
      </c>
      <c r="AU1668" s="243" t="s">
        <v>86</v>
      </c>
      <c r="AV1668" s="13" t="s">
        <v>86</v>
      </c>
      <c r="AW1668" s="13" t="s">
        <v>32</v>
      </c>
      <c r="AX1668" s="13" t="s">
        <v>76</v>
      </c>
      <c r="AY1668" s="243" t="s">
        <v>175</v>
      </c>
    </row>
    <row r="1669" s="16" customFormat="1">
      <c r="A1669" s="16"/>
      <c r="B1669" s="279"/>
      <c r="C1669" s="280"/>
      <c r="D1669" s="234" t="s">
        <v>184</v>
      </c>
      <c r="E1669" s="281" t="s">
        <v>1</v>
      </c>
      <c r="F1669" s="282" t="s">
        <v>356</v>
      </c>
      <c r="G1669" s="280"/>
      <c r="H1669" s="283">
        <v>6.264</v>
      </c>
      <c r="I1669" s="284"/>
      <c r="J1669" s="280"/>
      <c r="K1669" s="280"/>
      <c r="L1669" s="285"/>
      <c r="M1669" s="286"/>
      <c r="N1669" s="287"/>
      <c r="O1669" s="287"/>
      <c r="P1669" s="287"/>
      <c r="Q1669" s="287"/>
      <c r="R1669" s="287"/>
      <c r="S1669" s="287"/>
      <c r="T1669" s="288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T1669" s="289" t="s">
        <v>184</v>
      </c>
      <c r="AU1669" s="289" t="s">
        <v>86</v>
      </c>
      <c r="AV1669" s="16" t="s">
        <v>189</v>
      </c>
      <c r="AW1669" s="16" t="s">
        <v>32</v>
      </c>
      <c r="AX1669" s="16" t="s">
        <v>76</v>
      </c>
      <c r="AY1669" s="289" t="s">
        <v>175</v>
      </c>
    </row>
    <row r="1670" s="13" customFormat="1">
      <c r="A1670" s="13"/>
      <c r="B1670" s="232"/>
      <c r="C1670" s="233"/>
      <c r="D1670" s="234" t="s">
        <v>184</v>
      </c>
      <c r="E1670" s="235" t="s">
        <v>1</v>
      </c>
      <c r="F1670" s="236" t="s">
        <v>2332</v>
      </c>
      <c r="G1670" s="233"/>
      <c r="H1670" s="237">
        <v>7.0439999999999992</v>
      </c>
      <c r="I1670" s="238"/>
      <c r="J1670" s="233"/>
      <c r="K1670" s="233"/>
      <c r="L1670" s="239"/>
      <c r="M1670" s="240"/>
      <c r="N1670" s="241"/>
      <c r="O1670" s="241"/>
      <c r="P1670" s="241"/>
      <c r="Q1670" s="241"/>
      <c r="R1670" s="241"/>
      <c r="S1670" s="241"/>
      <c r="T1670" s="24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3" t="s">
        <v>184</v>
      </c>
      <c r="AU1670" s="243" t="s">
        <v>86</v>
      </c>
      <c r="AV1670" s="13" t="s">
        <v>86</v>
      </c>
      <c r="AW1670" s="13" t="s">
        <v>32</v>
      </c>
      <c r="AX1670" s="13" t="s">
        <v>76</v>
      </c>
      <c r="AY1670" s="243" t="s">
        <v>175</v>
      </c>
    </row>
    <row r="1671" s="16" customFormat="1">
      <c r="A1671" s="16"/>
      <c r="B1671" s="279"/>
      <c r="C1671" s="280"/>
      <c r="D1671" s="234" t="s">
        <v>184</v>
      </c>
      <c r="E1671" s="281" t="s">
        <v>1</v>
      </c>
      <c r="F1671" s="282" t="s">
        <v>356</v>
      </c>
      <c r="G1671" s="280"/>
      <c r="H1671" s="283">
        <v>7.0439999999999992</v>
      </c>
      <c r="I1671" s="284"/>
      <c r="J1671" s="280"/>
      <c r="K1671" s="280"/>
      <c r="L1671" s="285"/>
      <c r="M1671" s="286"/>
      <c r="N1671" s="287"/>
      <c r="O1671" s="287"/>
      <c r="P1671" s="287"/>
      <c r="Q1671" s="287"/>
      <c r="R1671" s="287"/>
      <c r="S1671" s="287"/>
      <c r="T1671" s="288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T1671" s="289" t="s">
        <v>184</v>
      </c>
      <c r="AU1671" s="289" t="s">
        <v>86</v>
      </c>
      <c r="AV1671" s="16" t="s">
        <v>189</v>
      </c>
      <c r="AW1671" s="16" t="s">
        <v>32</v>
      </c>
      <c r="AX1671" s="16" t="s">
        <v>76</v>
      </c>
      <c r="AY1671" s="289" t="s">
        <v>175</v>
      </c>
    </row>
    <row r="1672" s="13" customFormat="1">
      <c r="A1672" s="13"/>
      <c r="B1672" s="232"/>
      <c r="C1672" s="233"/>
      <c r="D1672" s="234" t="s">
        <v>184</v>
      </c>
      <c r="E1672" s="235" t="s">
        <v>1</v>
      </c>
      <c r="F1672" s="236" t="s">
        <v>2333</v>
      </c>
      <c r="G1672" s="233"/>
      <c r="H1672" s="237">
        <v>7.428</v>
      </c>
      <c r="I1672" s="238"/>
      <c r="J1672" s="233"/>
      <c r="K1672" s="233"/>
      <c r="L1672" s="239"/>
      <c r="M1672" s="240"/>
      <c r="N1672" s="241"/>
      <c r="O1672" s="241"/>
      <c r="P1672" s="241"/>
      <c r="Q1672" s="241"/>
      <c r="R1672" s="241"/>
      <c r="S1672" s="241"/>
      <c r="T1672" s="242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43" t="s">
        <v>184</v>
      </c>
      <c r="AU1672" s="243" t="s">
        <v>86</v>
      </c>
      <c r="AV1672" s="13" t="s">
        <v>86</v>
      </c>
      <c r="AW1672" s="13" t="s">
        <v>32</v>
      </c>
      <c r="AX1672" s="13" t="s">
        <v>76</v>
      </c>
      <c r="AY1672" s="243" t="s">
        <v>175</v>
      </c>
    </row>
    <row r="1673" s="16" customFormat="1">
      <c r="A1673" s="16"/>
      <c r="B1673" s="279"/>
      <c r="C1673" s="280"/>
      <c r="D1673" s="234" t="s">
        <v>184</v>
      </c>
      <c r="E1673" s="281" t="s">
        <v>1</v>
      </c>
      <c r="F1673" s="282" t="s">
        <v>356</v>
      </c>
      <c r="G1673" s="280"/>
      <c r="H1673" s="283">
        <v>7.428</v>
      </c>
      <c r="I1673" s="284"/>
      <c r="J1673" s="280"/>
      <c r="K1673" s="280"/>
      <c r="L1673" s="285"/>
      <c r="M1673" s="286"/>
      <c r="N1673" s="287"/>
      <c r="O1673" s="287"/>
      <c r="P1673" s="287"/>
      <c r="Q1673" s="287"/>
      <c r="R1673" s="287"/>
      <c r="S1673" s="287"/>
      <c r="T1673" s="288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T1673" s="289" t="s">
        <v>184</v>
      </c>
      <c r="AU1673" s="289" t="s">
        <v>86</v>
      </c>
      <c r="AV1673" s="16" t="s">
        <v>189</v>
      </c>
      <c r="AW1673" s="16" t="s">
        <v>32</v>
      </c>
      <c r="AX1673" s="16" t="s">
        <v>76</v>
      </c>
      <c r="AY1673" s="289" t="s">
        <v>175</v>
      </c>
    </row>
    <row r="1674" s="15" customFormat="1">
      <c r="A1674" s="15"/>
      <c r="B1674" s="254"/>
      <c r="C1674" s="255"/>
      <c r="D1674" s="234" t="s">
        <v>184</v>
      </c>
      <c r="E1674" s="256" t="s">
        <v>1</v>
      </c>
      <c r="F1674" s="257" t="s">
        <v>201</v>
      </c>
      <c r="G1674" s="255"/>
      <c r="H1674" s="258">
        <v>60.36</v>
      </c>
      <c r="I1674" s="259"/>
      <c r="J1674" s="255"/>
      <c r="K1674" s="255"/>
      <c r="L1674" s="260"/>
      <c r="M1674" s="261"/>
      <c r="N1674" s="262"/>
      <c r="O1674" s="262"/>
      <c r="P1674" s="262"/>
      <c r="Q1674" s="262"/>
      <c r="R1674" s="262"/>
      <c r="S1674" s="262"/>
      <c r="T1674" s="263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T1674" s="264" t="s">
        <v>184</v>
      </c>
      <c r="AU1674" s="264" t="s">
        <v>86</v>
      </c>
      <c r="AV1674" s="15" t="s">
        <v>182</v>
      </c>
      <c r="AW1674" s="15" t="s">
        <v>32</v>
      </c>
      <c r="AX1674" s="15" t="s">
        <v>84</v>
      </c>
      <c r="AY1674" s="264" t="s">
        <v>175</v>
      </c>
    </row>
    <row r="1675" s="13" customFormat="1">
      <c r="A1675" s="13"/>
      <c r="B1675" s="232"/>
      <c r="C1675" s="233"/>
      <c r="D1675" s="234" t="s">
        <v>184</v>
      </c>
      <c r="E1675" s="233"/>
      <c r="F1675" s="236" t="s">
        <v>2334</v>
      </c>
      <c r="G1675" s="233"/>
      <c r="H1675" s="237">
        <v>69.414</v>
      </c>
      <c r="I1675" s="238"/>
      <c r="J1675" s="233"/>
      <c r="K1675" s="233"/>
      <c r="L1675" s="239"/>
      <c r="M1675" s="240"/>
      <c r="N1675" s="241"/>
      <c r="O1675" s="241"/>
      <c r="P1675" s="241"/>
      <c r="Q1675" s="241"/>
      <c r="R1675" s="241"/>
      <c r="S1675" s="241"/>
      <c r="T1675" s="242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43" t="s">
        <v>184</v>
      </c>
      <c r="AU1675" s="243" t="s">
        <v>86</v>
      </c>
      <c r="AV1675" s="13" t="s">
        <v>86</v>
      </c>
      <c r="AW1675" s="13" t="s">
        <v>4</v>
      </c>
      <c r="AX1675" s="13" t="s">
        <v>84</v>
      </c>
      <c r="AY1675" s="243" t="s">
        <v>175</v>
      </c>
    </row>
    <row r="1676" s="2" customFormat="1" ht="37.8" customHeight="1">
      <c r="A1676" s="39"/>
      <c r="B1676" s="40"/>
      <c r="C1676" s="219" t="s">
        <v>2335</v>
      </c>
      <c r="D1676" s="219" t="s">
        <v>177</v>
      </c>
      <c r="E1676" s="220" t="s">
        <v>2336</v>
      </c>
      <c r="F1676" s="221" t="s">
        <v>2337</v>
      </c>
      <c r="G1676" s="222" t="s">
        <v>437</v>
      </c>
      <c r="H1676" s="223">
        <v>80</v>
      </c>
      <c r="I1676" s="224"/>
      <c r="J1676" s="225">
        <f>ROUND(I1676*H1676,2)</f>
        <v>0</v>
      </c>
      <c r="K1676" s="221" t="s">
        <v>688</v>
      </c>
      <c r="L1676" s="45"/>
      <c r="M1676" s="226" t="s">
        <v>1</v>
      </c>
      <c r="N1676" s="227" t="s">
        <v>41</v>
      </c>
      <c r="O1676" s="92"/>
      <c r="P1676" s="228">
        <f>O1676*H1676</f>
        <v>0</v>
      </c>
      <c r="Q1676" s="228">
        <v>0.00058</v>
      </c>
      <c r="R1676" s="228">
        <f>Q1676*H1676</f>
        <v>0.0464</v>
      </c>
      <c r="S1676" s="228">
        <v>0</v>
      </c>
      <c r="T1676" s="229">
        <f>S1676*H1676</f>
        <v>0</v>
      </c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R1676" s="230" t="s">
        <v>262</v>
      </c>
      <c r="AT1676" s="230" t="s">
        <v>177</v>
      </c>
      <c r="AU1676" s="230" t="s">
        <v>86</v>
      </c>
      <c r="AY1676" s="18" t="s">
        <v>175</v>
      </c>
      <c r="BE1676" s="231">
        <f>IF(N1676="základní",J1676,0)</f>
        <v>0</v>
      </c>
      <c r="BF1676" s="231">
        <f>IF(N1676="snížená",J1676,0)</f>
        <v>0</v>
      </c>
      <c r="BG1676" s="231">
        <f>IF(N1676="zákl. přenesená",J1676,0)</f>
        <v>0</v>
      </c>
      <c r="BH1676" s="231">
        <f>IF(N1676="sníž. přenesená",J1676,0)</f>
        <v>0</v>
      </c>
      <c r="BI1676" s="231">
        <f>IF(N1676="nulová",J1676,0)</f>
        <v>0</v>
      </c>
      <c r="BJ1676" s="18" t="s">
        <v>84</v>
      </c>
      <c r="BK1676" s="231">
        <f>ROUND(I1676*H1676,2)</f>
        <v>0</v>
      </c>
      <c r="BL1676" s="18" t="s">
        <v>262</v>
      </c>
      <c r="BM1676" s="230" t="s">
        <v>2338</v>
      </c>
    </row>
    <row r="1677" s="13" customFormat="1">
      <c r="A1677" s="13"/>
      <c r="B1677" s="232"/>
      <c r="C1677" s="233"/>
      <c r="D1677" s="234" t="s">
        <v>184</v>
      </c>
      <c r="E1677" s="235" t="s">
        <v>1</v>
      </c>
      <c r="F1677" s="236" t="s">
        <v>2339</v>
      </c>
      <c r="G1677" s="233"/>
      <c r="H1677" s="237">
        <v>80</v>
      </c>
      <c r="I1677" s="238"/>
      <c r="J1677" s="233"/>
      <c r="K1677" s="233"/>
      <c r="L1677" s="239"/>
      <c r="M1677" s="240"/>
      <c r="N1677" s="241"/>
      <c r="O1677" s="241"/>
      <c r="P1677" s="241"/>
      <c r="Q1677" s="241"/>
      <c r="R1677" s="241"/>
      <c r="S1677" s="241"/>
      <c r="T1677" s="242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43" t="s">
        <v>184</v>
      </c>
      <c r="AU1677" s="243" t="s">
        <v>86</v>
      </c>
      <c r="AV1677" s="13" t="s">
        <v>86</v>
      </c>
      <c r="AW1677" s="13" t="s">
        <v>32</v>
      </c>
      <c r="AX1677" s="13" t="s">
        <v>84</v>
      </c>
      <c r="AY1677" s="243" t="s">
        <v>175</v>
      </c>
    </row>
    <row r="1678" s="2" customFormat="1" ht="37.8" customHeight="1">
      <c r="A1678" s="39"/>
      <c r="B1678" s="40"/>
      <c r="C1678" s="219" t="s">
        <v>2340</v>
      </c>
      <c r="D1678" s="219" t="s">
        <v>177</v>
      </c>
      <c r="E1678" s="220" t="s">
        <v>2341</v>
      </c>
      <c r="F1678" s="221" t="s">
        <v>2342</v>
      </c>
      <c r="G1678" s="222" t="s">
        <v>437</v>
      </c>
      <c r="H1678" s="223">
        <v>80</v>
      </c>
      <c r="I1678" s="224"/>
      <c r="J1678" s="225">
        <f>ROUND(I1678*H1678,2)</f>
        <v>0</v>
      </c>
      <c r="K1678" s="221" t="s">
        <v>688</v>
      </c>
      <c r="L1678" s="45"/>
      <c r="M1678" s="226" t="s">
        <v>1</v>
      </c>
      <c r="N1678" s="227" t="s">
        <v>41</v>
      </c>
      <c r="O1678" s="92"/>
      <c r="P1678" s="228">
        <f>O1678*H1678</f>
        <v>0</v>
      </c>
      <c r="Q1678" s="228">
        <v>0.00074</v>
      </c>
      <c r="R1678" s="228">
        <f>Q1678*H1678</f>
        <v>0.0592</v>
      </c>
      <c r="S1678" s="228">
        <v>0</v>
      </c>
      <c r="T1678" s="229">
        <f>S1678*H1678</f>
        <v>0</v>
      </c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R1678" s="230" t="s">
        <v>262</v>
      </c>
      <c r="AT1678" s="230" t="s">
        <v>177</v>
      </c>
      <c r="AU1678" s="230" t="s">
        <v>86</v>
      </c>
      <c r="AY1678" s="18" t="s">
        <v>175</v>
      </c>
      <c r="BE1678" s="231">
        <f>IF(N1678="základní",J1678,0)</f>
        <v>0</v>
      </c>
      <c r="BF1678" s="231">
        <f>IF(N1678="snížená",J1678,0)</f>
        <v>0</v>
      </c>
      <c r="BG1678" s="231">
        <f>IF(N1678="zákl. přenesená",J1678,0)</f>
        <v>0</v>
      </c>
      <c r="BH1678" s="231">
        <f>IF(N1678="sníž. přenesená",J1678,0)</f>
        <v>0</v>
      </c>
      <c r="BI1678" s="231">
        <f>IF(N1678="nulová",J1678,0)</f>
        <v>0</v>
      </c>
      <c r="BJ1678" s="18" t="s">
        <v>84</v>
      </c>
      <c r="BK1678" s="231">
        <f>ROUND(I1678*H1678,2)</f>
        <v>0</v>
      </c>
      <c r="BL1678" s="18" t="s">
        <v>262</v>
      </c>
      <c r="BM1678" s="230" t="s">
        <v>2343</v>
      </c>
    </row>
    <row r="1679" s="13" customFormat="1">
      <c r="A1679" s="13"/>
      <c r="B1679" s="232"/>
      <c r="C1679" s="233"/>
      <c r="D1679" s="234" t="s">
        <v>184</v>
      </c>
      <c r="E1679" s="235" t="s">
        <v>1</v>
      </c>
      <c r="F1679" s="236" t="s">
        <v>2339</v>
      </c>
      <c r="G1679" s="233"/>
      <c r="H1679" s="237">
        <v>80</v>
      </c>
      <c r="I1679" s="238"/>
      <c r="J1679" s="233"/>
      <c r="K1679" s="233"/>
      <c r="L1679" s="239"/>
      <c r="M1679" s="240"/>
      <c r="N1679" s="241"/>
      <c r="O1679" s="241"/>
      <c r="P1679" s="241"/>
      <c r="Q1679" s="241"/>
      <c r="R1679" s="241"/>
      <c r="S1679" s="241"/>
      <c r="T1679" s="242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3" t="s">
        <v>184</v>
      </c>
      <c r="AU1679" s="243" t="s">
        <v>86</v>
      </c>
      <c r="AV1679" s="13" t="s">
        <v>86</v>
      </c>
      <c r="AW1679" s="13" t="s">
        <v>32</v>
      </c>
      <c r="AX1679" s="13" t="s">
        <v>84</v>
      </c>
      <c r="AY1679" s="243" t="s">
        <v>175</v>
      </c>
    </row>
    <row r="1680" s="2" customFormat="1" ht="16.5" customHeight="1">
      <c r="A1680" s="39"/>
      <c r="B1680" s="40"/>
      <c r="C1680" s="265" t="s">
        <v>2344</v>
      </c>
      <c r="D1680" s="265" t="s">
        <v>247</v>
      </c>
      <c r="E1680" s="266" t="s">
        <v>2345</v>
      </c>
      <c r="F1680" s="267" t="s">
        <v>2346</v>
      </c>
      <c r="G1680" s="268" t="s">
        <v>437</v>
      </c>
      <c r="H1680" s="269">
        <v>92</v>
      </c>
      <c r="I1680" s="270"/>
      <c r="J1680" s="271">
        <f>ROUND(I1680*H1680,2)</f>
        <v>0</v>
      </c>
      <c r="K1680" s="267" t="s">
        <v>1</v>
      </c>
      <c r="L1680" s="272"/>
      <c r="M1680" s="273" t="s">
        <v>1</v>
      </c>
      <c r="N1680" s="274" t="s">
        <v>41</v>
      </c>
      <c r="O1680" s="92"/>
      <c r="P1680" s="228">
        <f>O1680*H1680</f>
        <v>0</v>
      </c>
      <c r="Q1680" s="228">
        <v>0</v>
      </c>
      <c r="R1680" s="228">
        <f>Q1680*H1680</f>
        <v>0</v>
      </c>
      <c r="S1680" s="228">
        <v>0</v>
      </c>
      <c r="T1680" s="229">
        <f>S1680*H1680</f>
        <v>0</v>
      </c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R1680" s="230" t="s">
        <v>372</v>
      </c>
      <c r="AT1680" s="230" t="s">
        <v>247</v>
      </c>
      <c r="AU1680" s="230" t="s">
        <v>86</v>
      </c>
      <c r="AY1680" s="18" t="s">
        <v>175</v>
      </c>
      <c r="BE1680" s="231">
        <f>IF(N1680="základní",J1680,0)</f>
        <v>0</v>
      </c>
      <c r="BF1680" s="231">
        <f>IF(N1680="snížená",J1680,0)</f>
        <v>0</v>
      </c>
      <c r="BG1680" s="231">
        <f>IF(N1680="zákl. přenesená",J1680,0)</f>
        <v>0</v>
      </c>
      <c r="BH1680" s="231">
        <f>IF(N1680="sníž. přenesená",J1680,0)</f>
        <v>0</v>
      </c>
      <c r="BI1680" s="231">
        <f>IF(N1680="nulová",J1680,0)</f>
        <v>0</v>
      </c>
      <c r="BJ1680" s="18" t="s">
        <v>84</v>
      </c>
      <c r="BK1680" s="231">
        <f>ROUND(I1680*H1680,2)</f>
        <v>0</v>
      </c>
      <c r="BL1680" s="18" t="s">
        <v>262</v>
      </c>
      <c r="BM1680" s="230" t="s">
        <v>2347</v>
      </c>
    </row>
    <row r="1681" s="13" customFormat="1">
      <c r="A1681" s="13"/>
      <c r="B1681" s="232"/>
      <c r="C1681" s="233"/>
      <c r="D1681" s="234" t="s">
        <v>184</v>
      </c>
      <c r="E1681" s="233"/>
      <c r="F1681" s="236" t="s">
        <v>2348</v>
      </c>
      <c r="G1681" s="233"/>
      <c r="H1681" s="237">
        <v>92</v>
      </c>
      <c r="I1681" s="238"/>
      <c r="J1681" s="233"/>
      <c r="K1681" s="233"/>
      <c r="L1681" s="239"/>
      <c r="M1681" s="240"/>
      <c r="N1681" s="241"/>
      <c r="O1681" s="241"/>
      <c r="P1681" s="241"/>
      <c r="Q1681" s="241"/>
      <c r="R1681" s="241"/>
      <c r="S1681" s="241"/>
      <c r="T1681" s="242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43" t="s">
        <v>184</v>
      </c>
      <c r="AU1681" s="243" t="s">
        <v>86</v>
      </c>
      <c r="AV1681" s="13" t="s">
        <v>86</v>
      </c>
      <c r="AW1681" s="13" t="s">
        <v>4</v>
      </c>
      <c r="AX1681" s="13" t="s">
        <v>84</v>
      </c>
      <c r="AY1681" s="243" t="s">
        <v>175</v>
      </c>
    </row>
    <row r="1682" s="2" customFormat="1" ht="33" customHeight="1">
      <c r="A1682" s="39"/>
      <c r="B1682" s="40"/>
      <c r="C1682" s="219" t="s">
        <v>2349</v>
      </c>
      <c r="D1682" s="219" t="s">
        <v>177</v>
      </c>
      <c r="E1682" s="220" t="s">
        <v>2350</v>
      </c>
      <c r="F1682" s="221" t="s">
        <v>2351</v>
      </c>
      <c r="G1682" s="222" t="s">
        <v>180</v>
      </c>
      <c r="H1682" s="223">
        <v>745.2</v>
      </c>
      <c r="I1682" s="224"/>
      <c r="J1682" s="225">
        <f>ROUND(I1682*H1682,2)</f>
        <v>0</v>
      </c>
      <c r="K1682" s="221" t="s">
        <v>181</v>
      </c>
      <c r="L1682" s="45"/>
      <c r="M1682" s="226" t="s">
        <v>1</v>
      </c>
      <c r="N1682" s="227" t="s">
        <v>41</v>
      </c>
      <c r="O1682" s="92"/>
      <c r="P1682" s="228">
        <f>O1682*H1682</f>
        <v>0</v>
      </c>
      <c r="Q1682" s="228">
        <v>0.00903</v>
      </c>
      <c r="R1682" s="228">
        <f>Q1682*H1682</f>
        <v>6.7291560000000008</v>
      </c>
      <c r="S1682" s="228">
        <v>0</v>
      </c>
      <c r="T1682" s="229">
        <f>S1682*H1682</f>
        <v>0</v>
      </c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R1682" s="230" t="s">
        <v>262</v>
      </c>
      <c r="AT1682" s="230" t="s">
        <v>177</v>
      </c>
      <c r="AU1682" s="230" t="s">
        <v>86</v>
      </c>
      <c r="AY1682" s="18" t="s">
        <v>175</v>
      </c>
      <c r="BE1682" s="231">
        <f>IF(N1682="základní",J1682,0)</f>
        <v>0</v>
      </c>
      <c r="BF1682" s="231">
        <f>IF(N1682="snížená",J1682,0)</f>
        <v>0</v>
      </c>
      <c r="BG1682" s="231">
        <f>IF(N1682="zákl. přenesená",J1682,0)</f>
        <v>0</v>
      </c>
      <c r="BH1682" s="231">
        <f>IF(N1682="sníž. přenesená",J1682,0)</f>
        <v>0</v>
      </c>
      <c r="BI1682" s="231">
        <f>IF(N1682="nulová",J1682,0)</f>
        <v>0</v>
      </c>
      <c r="BJ1682" s="18" t="s">
        <v>84</v>
      </c>
      <c r="BK1682" s="231">
        <f>ROUND(I1682*H1682,2)</f>
        <v>0</v>
      </c>
      <c r="BL1682" s="18" t="s">
        <v>262</v>
      </c>
      <c r="BM1682" s="230" t="s">
        <v>2352</v>
      </c>
    </row>
    <row r="1683" s="14" customFormat="1">
      <c r="A1683" s="14"/>
      <c r="B1683" s="244"/>
      <c r="C1683" s="245"/>
      <c r="D1683" s="234" t="s">
        <v>184</v>
      </c>
      <c r="E1683" s="246" t="s">
        <v>1</v>
      </c>
      <c r="F1683" s="247" t="s">
        <v>844</v>
      </c>
      <c r="G1683" s="245"/>
      <c r="H1683" s="246" t="s">
        <v>1</v>
      </c>
      <c r="I1683" s="248"/>
      <c r="J1683" s="245"/>
      <c r="K1683" s="245"/>
      <c r="L1683" s="249"/>
      <c r="M1683" s="250"/>
      <c r="N1683" s="251"/>
      <c r="O1683" s="251"/>
      <c r="P1683" s="251"/>
      <c r="Q1683" s="251"/>
      <c r="R1683" s="251"/>
      <c r="S1683" s="251"/>
      <c r="T1683" s="252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3" t="s">
        <v>184</v>
      </c>
      <c r="AU1683" s="253" t="s">
        <v>86</v>
      </c>
      <c r="AV1683" s="14" t="s">
        <v>84</v>
      </c>
      <c r="AW1683" s="14" t="s">
        <v>32</v>
      </c>
      <c r="AX1683" s="14" t="s">
        <v>76</v>
      </c>
      <c r="AY1683" s="253" t="s">
        <v>175</v>
      </c>
    </row>
    <row r="1684" s="13" customFormat="1">
      <c r="A1684" s="13"/>
      <c r="B1684" s="232"/>
      <c r="C1684" s="233"/>
      <c r="D1684" s="234" t="s">
        <v>184</v>
      </c>
      <c r="E1684" s="235" t="s">
        <v>1</v>
      </c>
      <c r="F1684" s="236" t="s">
        <v>845</v>
      </c>
      <c r="G1684" s="233"/>
      <c r="H1684" s="237">
        <v>163.86</v>
      </c>
      <c r="I1684" s="238"/>
      <c r="J1684" s="233"/>
      <c r="K1684" s="233"/>
      <c r="L1684" s="239"/>
      <c r="M1684" s="240"/>
      <c r="N1684" s="241"/>
      <c r="O1684" s="241"/>
      <c r="P1684" s="241"/>
      <c r="Q1684" s="241"/>
      <c r="R1684" s="241"/>
      <c r="S1684" s="241"/>
      <c r="T1684" s="242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43" t="s">
        <v>184</v>
      </c>
      <c r="AU1684" s="243" t="s">
        <v>86</v>
      </c>
      <c r="AV1684" s="13" t="s">
        <v>86</v>
      </c>
      <c r="AW1684" s="13" t="s">
        <v>32</v>
      </c>
      <c r="AX1684" s="13" t="s">
        <v>76</v>
      </c>
      <c r="AY1684" s="243" t="s">
        <v>175</v>
      </c>
    </row>
    <row r="1685" s="13" customFormat="1">
      <c r="A1685" s="13"/>
      <c r="B1685" s="232"/>
      <c r="C1685" s="233"/>
      <c r="D1685" s="234" t="s">
        <v>184</v>
      </c>
      <c r="E1685" s="235" t="s">
        <v>1</v>
      </c>
      <c r="F1685" s="236" t="s">
        <v>846</v>
      </c>
      <c r="G1685" s="233"/>
      <c r="H1685" s="237">
        <v>6.7699999999999992</v>
      </c>
      <c r="I1685" s="238"/>
      <c r="J1685" s="233"/>
      <c r="K1685" s="233"/>
      <c r="L1685" s="239"/>
      <c r="M1685" s="240"/>
      <c r="N1685" s="241"/>
      <c r="O1685" s="241"/>
      <c r="P1685" s="241"/>
      <c r="Q1685" s="241"/>
      <c r="R1685" s="241"/>
      <c r="S1685" s="241"/>
      <c r="T1685" s="242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43" t="s">
        <v>184</v>
      </c>
      <c r="AU1685" s="243" t="s">
        <v>86</v>
      </c>
      <c r="AV1685" s="13" t="s">
        <v>86</v>
      </c>
      <c r="AW1685" s="13" t="s">
        <v>32</v>
      </c>
      <c r="AX1685" s="13" t="s">
        <v>76</v>
      </c>
      <c r="AY1685" s="243" t="s">
        <v>175</v>
      </c>
    </row>
    <row r="1686" s="13" customFormat="1">
      <c r="A1686" s="13"/>
      <c r="B1686" s="232"/>
      <c r="C1686" s="233"/>
      <c r="D1686" s="234" t="s">
        <v>184</v>
      </c>
      <c r="E1686" s="235" t="s">
        <v>1</v>
      </c>
      <c r="F1686" s="236" t="s">
        <v>257</v>
      </c>
      <c r="G1686" s="233"/>
      <c r="H1686" s="237">
        <v>33.32</v>
      </c>
      <c r="I1686" s="238"/>
      <c r="J1686" s="233"/>
      <c r="K1686" s="233"/>
      <c r="L1686" s="239"/>
      <c r="M1686" s="240"/>
      <c r="N1686" s="241"/>
      <c r="O1686" s="241"/>
      <c r="P1686" s="241"/>
      <c r="Q1686" s="241"/>
      <c r="R1686" s="241"/>
      <c r="S1686" s="241"/>
      <c r="T1686" s="242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3" t="s">
        <v>184</v>
      </c>
      <c r="AU1686" s="243" t="s">
        <v>86</v>
      </c>
      <c r="AV1686" s="13" t="s">
        <v>86</v>
      </c>
      <c r="AW1686" s="13" t="s">
        <v>32</v>
      </c>
      <c r="AX1686" s="13" t="s">
        <v>76</v>
      </c>
      <c r="AY1686" s="243" t="s">
        <v>175</v>
      </c>
    </row>
    <row r="1687" s="13" customFormat="1">
      <c r="A1687" s="13"/>
      <c r="B1687" s="232"/>
      <c r="C1687" s="233"/>
      <c r="D1687" s="234" t="s">
        <v>184</v>
      </c>
      <c r="E1687" s="235" t="s">
        <v>1</v>
      </c>
      <c r="F1687" s="236" t="s">
        <v>258</v>
      </c>
      <c r="G1687" s="233"/>
      <c r="H1687" s="237">
        <v>2.62</v>
      </c>
      <c r="I1687" s="238"/>
      <c r="J1687" s="233"/>
      <c r="K1687" s="233"/>
      <c r="L1687" s="239"/>
      <c r="M1687" s="240"/>
      <c r="N1687" s="241"/>
      <c r="O1687" s="241"/>
      <c r="P1687" s="241"/>
      <c r="Q1687" s="241"/>
      <c r="R1687" s="241"/>
      <c r="S1687" s="241"/>
      <c r="T1687" s="242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43" t="s">
        <v>184</v>
      </c>
      <c r="AU1687" s="243" t="s">
        <v>86</v>
      </c>
      <c r="AV1687" s="13" t="s">
        <v>86</v>
      </c>
      <c r="AW1687" s="13" t="s">
        <v>32</v>
      </c>
      <c r="AX1687" s="13" t="s">
        <v>76</v>
      </c>
      <c r="AY1687" s="243" t="s">
        <v>175</v>
      </c>
    </row>
    <row r="1688" s="16" customFormat="1">
      <c r="A1688" s="16"/>
      <c r="B1688" s="279"/>
      <c r="C1688" s="280"/>
      <c r="D1688" s="234" t="s">
        <v>184</v>
      </c>
      <c r="E1688" s="281" t="s">
        <v>1</v>
      </c>
      <c r="F1688" s="282" t="s">
        <v>356</v>
      </c>
      <c r="G1688" s="280"/>
      <c r="H1688" s="283">
        <v>206.57000000000003</v>
      </c>
      <c r="I1688" s="284"/>
      <c r="J1688" s="280"/>
      <c r="K1688" s="280"/>
      <c r="L1688" s="285"/>
      <c r="M1688" s="286"/>
      <c r="N1688" s="287"/>
      <c r="O1688" s="287"/>
      <c r="P1688" s="287"/>
      <c r="Q1688" s="287"/>
      <c r="R1688" s="287"/>
      <c r="S1688" s="287"/>
      <c r="T1688" s="288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T1688" s="289" t="s">
        <v>184</v>
      </c>
      <c r="AU1688" s="289" t="s">
        <v>86</v>
      </c>
      <c r="AV1688" s="16" t="s">
        <v>189</v>
      </c>
      <c r="AW1688" s="16" t="s">
        <v>32</v>
      </c>
      <c r="AX1688" s="16" t="s">
        <v>76</v>
      </c>
      <c r="AY1688" s="289" t="s">
        <v>175</v>
      </c>
    </row>
    <row r="1689" s="13" customFormat="1">
      <c r="A1689" s="13"/>
      <c r="B1689" s="232"/>
      <c r="C1689" s="233"/>
      <c r="D1689" s="234" t="s">
        <v>184</v>
      </c>
      <c r="E1689" s="235" t="s">
        <v>1</v>
      </c>
      <c r="F1689" s="236" t="s">
        <v>779</v>
      </c>
      <c r="G1689" s="233"/>
      <c r="H1689" s="237">
        <v>12.43</v>
      </c>
      <c r="I1689" s="238"/>
      <c r="J1689" s="233"/>
      <c r="K1689" s="233"/>
      <c r="L1689" s="239"/>
      <c r="M1689" s="240"/>
      <c r="N1689" s="241"/>
      <c r="O1689" s="241"/>
      <c r="P1689" s="241"/>
      <c r="Q1689" s="241"/>
      <c r="R1689" s="241"/>
      <c r="S1689" s="241"/>
      <c r="T1689" s="242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43" t="s">
        <v>184</v>
      </c>
      <c r="AU1689" s="243" t="s">
        <v>86</v>
      </c>
      <c r="AV1689" s="13" t="s">
        <v>86</v>
      </c>
      <c r="AW1689" s="13" t="s">
        <v>32</v>
      </c>
      <c r="AX1689" s="13" t="s">
        <v>76</v>
      </c>
      <c r="AY1689" s="243" t="s">
        <v>175</v>
      </c>
    </row>
    <row r="1690" s="13" customFormat="1">
      <c r="A1690" s="13"/>
      <c r="B1690" s="232"/>
      <c r="C1690" s="233"/>
      <c r="D1690" s="234" t="s">
        <v>184</v>
      </c>
      <c r="E1690" s="235" t="s">
        <v>1</v>
      </c>
      <c r="F1690" s="236" t="s">
        <v>2287</v>
      </c>
      <c r="G1690" s="233"/>
      <c r="H1690" s="237">
        <v>13</v>
      </c>
      <c r="I1690" s="238"/>
      <c r="J1690" s="233"/>
      <c r="K1690" s="233"/>
      <c r="L1690" s="239"/>
      <c r="M1690" s="240"/>
      <c r="N1690" s="241"/>
      <c r="O1690" s="241"/>
      <c r="P1690" s="241"/>
      <c r="Q1690" s="241"/>
      <c r="R1690" s="241"/>
      <c r="S1690" s="241"/>
      <c r="T1690" s="242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43" t="s">
        <v>184</v>
      </c>
      <c r="AU1690" s="243" t="s">
        <v>86</v>
      </c>
      <c r="AV1690" s="13" t="s">
        <v>86</v>
      </c>
      <c r="AW1690" s="13" t="s">
        <v>32</v>
      </c>
      <c r="AX1690" s="13" t="s">
        <v>76</v>
      </c>
      <c r="AY1690" s="243" t="s">
        <v>175</v>
      </c>
    </row>
    <row r="1691" s="13" customFormat="1">
      <c r="A1691" s="13"/>
      <c r="B1691" s="232"/>
      <c r="C1691" s="233"/>
      <c r="D1691" s="234" t="s">
        <v>184</v>
      </c>
      <c r="E1691" s="235" t="s">
        <v>1</v>
      </c>
      <c r="F1691" s="236" t="s">
        <v>2353</v>
      </c>
      <c r="G1691" s="233"/>
      <c r="H1691" s="237">
        <v>66.03</v>
      </c>
      <c r="I1691" s="238"/>
      <c r="J1691" s="233"/>
      <c r="K1691" s="233"/>
      <c r="L1691" s="239"/>
      <c r="M1691" s="240"/>
      <c r="N1691" s="241"/>
      <c r="O1691" s="241"/>
      <c r="P1691" s="241"/>
      <c r="Q1691" s="241"/>
      <c r="R1691" s="241"/>
      <c r="S1691" s="241"/>
      <c r="T1691" s="24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3" t="s">
        <v>184</v>
      </c>
      <c r="AU1691" s="243" t="s">
        <v>86</v>
      </c>
      <c r="AV1691" s="13" t="s">
        <v>86</v>
      </c>
      <c r="AW1691" s="13" t="s">
        <v>32</v>
      </c>
      <c r="AX1691" s="13" t="s">
        <v>76</v>
      </c>
      <c r="AY1691" s="243" t="s">
        <v>175</v>
      </c>
    </row>
    <row r="1692" s="13" customFormat="1">
      <c r="A1692" s="13"/>
      <c r="B1692" s="232"/>
      <c r="C1692" s="233"/>
      <c r="D1692" s="234" t="s">
        <v>184</v>
      </c>
      <c r="E1692" s="235" t="s">
        <v>1</v>
      </c>
      <c r="F1692" s="236" t="s">
        <v>781</v>
      </c>
      <c r="G1692" s="233"/>
      <c r="H1692" s="237">
        <v>30.27</v>
      </c>
      <c r="I1692" s="238"/>
      <c r="J1692" s="233"/>
      <c r="K1692" s="233"/>
      <c r="L1692" s="239"/>
      <c r="M1692" s="240"/>
      <c r="N1692" s="241"/>
      <c r="O1692" s="241"/>
      <c r="P1692" s="241"/>
      <c r="Q1692" s="241"/>
      <c r="R1692" s="241"/>
      <c r="S1692" s="241"/>
      <c r="T1692" s="242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43" t="s">
        <v>184</v>
      </c>
      <c r="AU1692" s="243" t="s">
        <v>86</v>
      </c>
      <c r="AV1692" s="13" t="s">
        <v>86</v>
      </c>
      <c r="AW1692" s="13" t="s">
        <v>32</v>
      </c>
      <c r="AX1692" s="13" t="s">
        <v>76</v>
      </c>
      <c r="AY1692" s="243" t="s">
        <v>175</v>
      </c>
    </row>
    <row r="1693" s="16" customFormat="1">
      <c r="A1693" s="16"/>
      <c r="B1693" s="279"/>
      <c r="C1693" s="280"/>
      <c r="D1693" s="234" t="s">
        <v>184</v>
      </c>
      <c r="E1693" s="281" t="s">
        <v>1</v>
      </c>
      <c r="F1693" s="282" t="s">
        <v>356</v>
      </c>
      <c r="G1693" s="280"/>
      <c r="H1693" s="283">
        <v>121.73</v>
      </c>
      <c r="I1693" s="284"/>
      <c r="J1693" s="280"/>
      <c r="K1693" s="280"/>
      <c r="L1693" s="285"/>
      <c r="M1693" s="286"/>
      <c r="N1693" s="287"/>
      <c r="O1693" s="287"/>
      <c r="P1693" s="287"/>
      <c r="Q1693" s="287"/>
      <c r="R1693" s="287"/>
      <c r="S1693" s="287"/>
      <c r="T1693" s="288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T1693" s="289" t="s">
        <v>184</v>
      </c>
      <c r="AU1693" s="289" t="s">
        <v>86</v>
      </c>
      <c r="AV1693" s="16" t="s">
        <v>189</v>
      </c>
      <c r="AW1693" s="16" t="s">
        <v>32</v>
      </c>
      <c r="AX1693" s="16" t="s">
        <v>76</v>
      </c>
      <c r="AY1693" s="289" t="s">
        <v>175</v>
      </c>
    </row>
    <row r="1694" s="13" customFormat="1">
      <c r="A1694" s="13"/>
      <c r="B1694" s="232"/>
      <c r="C1694" s="233"/>
      <c r="D1694" s="234" t="s">
        <v>184</v>
      </c>
      <c r="E1694" s="235" t="s">
        <v>1</v>
      </c>
      <c r="F1694" s="236" t="s">
        <v>1587</v>
      </c>
      <c r="G1694" s="233"/>
      <c r="H1694" s="237">
        <v>64.89</v>
      </c>
      <c r="I1694" s="238"/>
      <c r="J1694" s="233"/>
      <c r="K1694" s="233"/>
      <c r="L1694" s="239"/>
      <c r="M1694" s="240"/>
      <c r="N1694" s="241"/>
      <c r="O1694" s="241"/>
      <c r="P1694" s="241"/>
      <c r="Q1694" s="241"/>
      <c r="R1694" s="241"/>
      <c r="S1694" s="241"/>
      <c r="T1694" s="242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243" t="s">
        <v>184</v>
      </c>
      <c r="AU1694" s="243" t="s">
        <v>86</v>
      </c>
      <c r="AV1694" s="13" t="s">
        <v>86</v>
      </c>
      <c r="AW1694" s="13" t="s">
        <v>32</v>
      </c>
      <c r="AX1694" s="13" t="s">
        <v>76</v>
      </c>
      <c r="AY1694" s="243" t="s">
        <v>175</v>
      </c>
    </row>
    <row r="1695" s="13" customFormat="1">
      <c r="A1695" s="13"/>
      <c r="B1695" s="232"/>
      <c r="C1695" s="233"/>
      <c r="D1695" s="234" t="s">
        <v>184</v>
      </c>
      <c r="E1695" s="235" t="s">
        <v>1</v>
      </c>
      <c r="F1695" s="236" t="s">
        <v>1638</v>
      </c>
      <c r="G1695" s="233"/>
      <c r="H1695" s="237">
        <v>24.02</v>
      </c>
      <c r="I1695" s="238"/>
      <c r="J1695" s="233"/>
      <c r="K1695" s="233"/>
      <c r="L1695" s="239"/>
      <c r="M1695" s="240"/>
      <c r="N1695" s="241"/>
      <c r="O1695" s="241"/>
      <c r="P1695" s="241"/>
      <c r="Q1695" s="241"/>
      <c r="R1695" s="241"/>
      <c r="S1695" s="241"/>
      <c r="T1695" s="242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3" t="s">
        <v>184</v>
      </c>
      <c r="AU1695" s="243" t="s">
        <v>86</v>
      </c>
      <c r="AV1695" s="13" t="s">
        <v>86</v>
      </c>
      <c r="AW1695" s="13" t="s">
        <v>32</v>
      </c>
      <c r="AX1695" s="13" t="s">
        <v>76</v>
      </c>
      <c r="AY1695" s="243" t="s">
        <v>175</v>
      </c>
    </row>
    <row r="1696" s="16" customFormat="1">
      <c r="A1696" s="16"/>
      <c r="B1696" s="279"/>
      <c r="C1696" s="280"/>
      <c r="D1696" s="234" t="s">
        <v>184</v>
      </c>
      <c r="E1696" s="281" t="s">
        <v>1</v>
      </c>
      <c r="F1696" s="282" t="s">
        <v>356</v>
      </c>
      <c r="G1696" s="280"/>
      <c r="H1696" s="283">
        <v>88.91</v>
      </c>
      <c r="I1696" s="284"/>
      <c r="J1696" s="280"/>
      <c r="K1696" s="280"/>
      <c r="L1696" s="285"/>
      <c r="M1696" s="286"/>
      <c r="N1696" s="287"/>
      <c r="O1696" s="287"/>
      <c r="P1696" s="287"/>
      <c r="Q1696" s="287"/>
      <c r="R1696" s="287"/>
      <c r="S1696" s="287"/>
      <c r="T1696" s="288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T1696" s="289" t="s">
        <v>184</v>
      </c>
      <c r="AU1696" s="289" t="s">
        <v>86</v>
      </c>
      <c r="AV1696" s="16" t="s">
        <v>189</v>
      </c>
      <c r="AW1696" s="16" t="s">
        <v>32</v>
      </c>
      <c r="AX1696" s="16" t="s">
        <v>76</v>
      </c>
      <c r="AY1696" s="289" t="s">
        <v>175</v>
      </c>
    </row>
    <row r="1697" s="13" customFormat="1">
      <c r="A1697" s="13"/>
      <c r="B1697" s="232"/>
      <c r="C1697" s="233"/>
      <c r="D1697" s="234" t="s">
        <v>184</v>
      </c>
      <c r="E1697" s="235" t="s">
        <v>1</v>
      </c>
      <c r="F1697" s="236" t="s">
        <v>1590</v>
      </c>
      <c r="G1697" s="233"/>
      <c r="H1697" s="237">
        <v>65.599999999999992</v>
      </c>
      <c r="I1697" s="238"/>
      <c r="J1697" s="233"/>
      <c r="K1697" s="233"/>
      <c r="L1697" s="239"/>
      <c r="M1697" s="240"/>
      <c r="N1697" s="241"/>
      <c r="O1697" s="241"/>
      <c r="P1697" s="241"/>
      <c r="Q1697" s="241"/>
      <c r="R1697" s="241"/>
      <c r="S1697" s="241"/>
      <c r="T1697" s="24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3" t="s">
        <v>184</v>
      </c>
      <c r="AU1697" s="243" t="s">
        <v>86</v>
      </c>
      <c r="AV1697" s="13" t="s">
        <v>86</v>
      </c>
      <c r="AW1697" s="13" t="s">
        <v>32</v>
      </c>
      <c r="AX1697" s="13" t="s">
        <v>76</v>
      </c>
      <c r="AY1697" s="243" t="s">
        <v>175</v>
      </c>
    </row>
    <row r="1698" s="13" customFormat="1">
      <c r="A1698" s="13"/>
      <c r="B1698" s="232"/>
      <c r="C1698" s="233"/>
      <c r="D1698" s="234" t="s">
        <v>184</v>
      </c>
      <c r="E1698" s="235" t="s">
        <v>1</v>
      </c>
      <c r="F1698" s="236" t="s">
        <v>1640</v>
      </c>
      <c r="G1698" s="233"/>
      <c r="H1698" s="237">
        <v>23.2</v>
      </c>
      <c r="I1698" s="238"/>
      <c r="J1698" s="233"/>
      <c r="K1698" s="233"/>
      <c r="L1698" s="239"/>
      <c r="M1698" s="240"/>
      <c r="N1698" s="241"/>
      <c r="O1698" s="241"/>
      <c r="P1698" s="241"/>
      <c r="Q1698" s="241"/>
      <c r="R1698" s="241"/>
      <c r="S1698" s="241"/>
      <c r="T1698" s="242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43" t="s">
        <v>184</v>
      </c>
      <c r="AU1698" s="243" t="s">
        <v>86</v>
      </c>
      <c r="AV1698" s="13" t="s">
        <v>86</v>
      </c>
      <c r="AW1698" s="13" t="s">
        <v>32</v>
      </c>
      <c r="AX1698" s="13" t="s">
        <v>76</v>
      </c>
      <c r="AY1698" s="243" t="s">
        <v>175</v>
      </c>
    </row>
    <row r="1699" s="16" customFormat="1">
      <c r="A1699" s="16"/>
      <c r="B1699" s="279"/>
      <c r="C1699" s="280"/>
      <c r="D1699" s="234" t="s">
        <v>184</v>
      </c>
      <c r="E1699" s="281" t="s">
        <v>1</v>
      </c>
      <c r="F1699" s="282" t="s">
        <v>356</v>
      </c>
      <c r="G1699" s="280"/>
      <c r="H1699" s="283">
        <v>88.8</v>
      </c>
      <c r="I1699" s="284"/>
      <c r="J1699" s="280"/>
      <c r="K1699" s="280"/>
      <c r="L1699" s="285"/>
      <c r="M1699" s="286"/>
      <c r="N1699" s="287"/>
      <c r="O1699" s="287"/>
      <c r="P1699" s="287"/>
      <c r="Q1699" s="287"/>
      <c r="R1699" s="287"/>
      <c r="S1699" s="287"/>
      <c r="T1699" s="288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T1699" s="289" t="s">
        <v>184</v>
      </c>
      <c r="AU1699" s="289" t="s">
        <v>86</v>
      </c>
      <c r="AV1699" s="16" t="s">
        <v>189</v>
      </c>
      <c r="AW1699" s="16" t="s">
        <v>32</v>
      </c>
      <c r="AX1699" s="16" t="s">
        <v>76</v>
      </c>
      <c r="AY1699" s="289" t="s">
        <v>175</v>
      </c>
    </row>
    <row r="1700" s="13" customFormat="1">
      <c r="A1700" s="13"/>
      <c r="B1700" s="232"/>
      <c r="C1700" s="233"/>
      <c r="D1700" s="234" t="s">
        <v>184</v>
      </c>
      <c r="E1700" s="235" t="s">
        <v>1</v>
      </c>
      <c r="F1700" s="236" t="s">
        <v>809</v>
      </c>
      <c r="G1700" s="233"/>
      <c r="H1700" s="237">
        <v>19.33</v>
      </c>
      <c r="I1700" s="238"/>
      <c r="J1700" s="233"/>
      <c r="K1700" s="233"/>
      <c r="L1700" s="239"/>
      <c r="M1700" s="240"/>
      <c r="N1700" s="241"/>
      <c r="O1700" s="241"/>
      <c r="P1700" s="241"/>
      <c r="Q1700" s="241"/>
      <c r="R1700" s="241"/>
      <c r="S1700" s="241"/>
      <c r="T1700" s="242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43" t="s">
        <v>184</v>
      </c>
      <c r="AU1700" s="243" t="s">
        <v>86</v>
      </c>
      <c r="AV1700" s="13" t="s">
        <v>86</v>
      </c>
      <c r="AW1700" s="13" t="s">
        <v>32</v>
      </c>
      <c r="AX1700" s="13" t="s">
        <v>76</v>
      </c>
      <c r="AY1700" s="243" t="s">
        <v>175</v>
      </c>
    </row>
    <row r="1701" s="13" customFormat="1">
      <c r="A1701" s="13"/>
      <c r="B1701" s="232"/>
      <c r="C1701" s="233"/>
      <c r="D1701" s="234" t="s">
        <v>184</v>
      </c>
      <c r="E1701" s="235" t="s">
        <v>1</v>
      </c>
      <c r="F1701" s="236" t="s">
        <v>1591</v>
      </c>
      <c r="G1701" s="233"/>
      <c r="H1701" s="237">
        <v>73.39</v>
      </c>
      <c r="I1701" s="238"/>
      <c r="J1701" s="233"/>
      <c r="K1701" s="233"/>
      <c r="L1701" s="239"/>
      <c r="M1701" s="240"/>
      <c r="N1701" s="241"/>
      <c r="O1701" s="241"/>
      <c r="P1701" s="241"/>
      <c r="Q1701" s="241"/>
      <c r="R1701" s="241"/>
      <c r="S1701" s="241"/>
      <c r="T1701" s="242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43" t="s">
        <v>184</v>
      </c>
      <c r="AU1701" s="243" t="s">
        <v>86</v>
      </c>
      <c r="AV1701" s="13" t="s">
        <v>86</v>
      </c>
      <c r="AW1701" s="13" t="s">
        <v>32</v>
      </c>
      <c r="AX1701" s="13" t="s">
        <v>76</v>
      </c>
      <c r="AY1701" s="243" t="s">
        <v>175</v>
      </c>
    </row>
    <row r="1702" s="13" customFormat="1">
      <c r="A1702" s="13"/>
      <c r="B1702" s="232"/>
      <c r="C1702" s="233"/>
      <c r="D1702" s="234" t="s">
        <v>184</v>
      </c>
      <c r="E1702" s="235" t="s">
        <v>1</v>
      </c>
      <c r="F1702" s="236" t="s">
        <v>1641</v>
      </c>
      <c r="G1702" s="233"/>
      <c r="H1702" s="237">
        <v>19.4</v>
      </c>
      <c r="I1702" s="238"/>
      <c r="J1702" s="233"/>
      <c r="K1702" s="233"/>
      <c r="L1702" s="239"/>
      <c r="M1702" s="240"/>
      <c r="N1702" s="241"/>
      <c r="O1702" s="241"/>
      <c r="P1702" s="241"/>
      <c r="Q1702" s="241"/>
      <c r="R1702" s="241"/>
      <c r="S1702" s="241"/>
      <c r="T1702" s="242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3" t="s">
        <v>184</v>
      </c>
      <c r="AU1702" s="243" t="s">
        <v>86</v>
      </c>
      <c r="AV1702" s="13" t="s">
        <v>86</v>
      </c>
      <c r="AW1702" s="13" t="s">
        <v>32</v>
      </c>
      <c r="AX1702" s="13" t="s">
        <v>76</v>
      </c>
      <c r="AY1702" s="243" t="s">
        <v>175</v>
      </c>
    </row>
    <row r="1703" s="16" customFormat="1">
      <c r="A1703" s="16"/>
      <c r="B1703" s="279"/>
      <c r="C1703" s="280"/>
      <c r="D1703" s="234" t="s">
        <v>184</v>
      </c>
      <c r="E1703" s="281" t="s">
        <v>1</v>
      </c>
      <c r="F1703" s="282" t="s">
        <v>356</v>
      </c>
      <c r="G1703" s="280"/>
      <c r="H1703" s="283">
        <v>112.12</v>
      </c>
      <c r="I1703" s="284"/>
      <c r="J1703" s="280"/>
      <c r="K1703" s="280"/>
      <c r="L1703" s="285"/>
      <c r="M1703" s="286"/>
      <c r="N1703" s="287"/>
      <c r="O1703" s="287"/>
      <c r="P1703" s="287"/>
      <c r="Q1703" s="287"/>
      <c r="R1703" s="287"/>
      <c r="S1703" s="287"/>
      <c r="T1703" s="288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T1703" s="289" t="s">
        <v>184</v>
      </c>
      <c r="AU1703" s="289" t="s">
        <v>86</v>
      </c>
      <c r="AV1703" s="16" t="s">
        <v>189</v>
      </c>
      <c r="AW1703" s="16" t="s">
        <v>32</v>
      </c>
      <c r="AX1703" s="16" t="s">
        <v>76</v>
      </c>
      <c r="AY1703" s="289" t="s">
        <v>175</v>
      </c>
    </row>
    <row r="1704" s="13" customFormat="1">
      <c r="A1704" s="13"/>
      <c r="B1704" s="232"/>
      <c r="C1704" s="233"/>
      <c r="D1704" s="234" t="s">
        <v>184</v>
      </c>
      <c r="E1704" s="235" t="s">
        <v>1</v>
      </c>
      <c r="F1704" s="236" t="s">
        <v>1593</v>
      </c>
      <c r="G1704" s="233"/>
      <c r="H1704" s="237">
        <v>34.689999999999996</v>
      </c>
      <c r="I1704" s="238"/>
      <c r="J1704" s="233"/>
      <c r="K1704" s="233"/>
      <c r="L1704" s="239"/>
      <c r="M1704" s="240"/>
      <c r="N1704" s="241"/>
      <c r="O1704" s="241"/>
      <c r="P1704" s="241"/>
      <c r="Q1704" s="241"/>
      <c r="R1704" s="241"/>
      <c r="S1704" s="241"/>
      <c r="T1704" s="242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43" t="s">
        <v>184</v>
      </c>
      <c r="AU1704" s="243" t="s">
        <v>86</v>
      </c>
      <c r="AV1704" s="13" t="s">
        <v>86</v>
      </c>
      <c r="AW1704" s="13" t="s">
        <v>32</v>
      </c>
      <c r="AX1704" s="13" t="s">
        <v>76</v>
      </c>
      <c r="AY1704" s="243" t="s">
        <v>175</v>
      </c>
    </row>
    <row r="1705" s="13" customFormat="1">
      <c r="A1705" s="13"/>
      <c r="B1705" s="232"/>
      <c r="C1705" s="233"/>
      <c r="D1705" s="234" t="s">
        <v>184</v>
      </c>
      <c r="E1705" s="235" t="s">
        <v>1</v>
      </c>
      <c r="F1705" s="236" t="s">
        <v>1594</v>
      </c>
      <c r="G1705" s="233"/>
      <c r="H1705" s="237">
        <v>26.2</v>
      </c>
      <c r="I1705" s="238"/>
      <c r="J1705" s="233"/>
      <c r="K1705" s="233"/>
      <c r="L1705" s="239"/>
      <c r="M1705" s="240"/>
      <c r="N1705" s="241"/>
      <c r="O1705" s="241"/>
      <c r="P1705" s="241"/>
      <c r="Q1705" s="241"/>
      <c r="R1705" s="241"/>
      <c r="S1705" s="241"/>
      <c r="T1705" s="242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43" t="s">
        <v>184</v>
      </c>
      <c r="AU1705" s="243" t="s">
        <v>86</v>
      </c>
      <c r="AV1705" s="13" t="s">
        <v>86</v>
      </c>
      <c r="AW1705" s="13" t="s">
        <v>32</v>
      </c>
      <c r="AX1705" s="13" t="s">
        <v>76</v>
      </c>
      <c r="AY1705" s="243" t="s">
        <v>175</v>
      </c>
    </row>
    <row r="1706" s="13" customFormat="1">
      <c r="A1706" s="13"/>
      <c r="B1706" s="232"/>
      <c r="C1706" s="233"/>
      <c r="D1706" s="234" t="s">
        <v>184</v>
      </c>
      <c r="E1706" s="235" t="s">
        <v>1</v>
      </c>
      <c r="F1706" s="236" t="s">
        <v>1595</v>
      </c>
      <c r="G1706" s="233"/>
      <c r="H1706" s="237">
        <v>24.18</v>
      </c>
      <c r="I1706" s="238"/>
      <c r="J1706" s="233"/>
      <c r="K1706" s="233"/>
      <c r="L1706" s="239"/>
      <c r="M1706" s="240"/>
      <c r="N1706" s="241"/>
      <c r="O1706" s="241"/>
      <c r="P1706" s="241"/>
      <c r="Q1706" s="241"/>
      <c r="R1706" s="241"/>
      <c r="S1706" s="241"/>
      <c r="T1706" s="242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43" t="s">
        <v>184</v>
      </c>
      <c r="AU1706" s="243" t="s">
        <v>86</v>
      </c>
      <c r="AV1706" s="13" t="s">
        <v>86</v>
      </c>
      <c r="AW1706" s="13" t="s">
        <v>32</v>
      </c>
      <c r="AX1706" s="13" t="s">
        <v>76</v>
      </c>
      <c r="AY1706" s="243" t="s">
        <v>175</v>
      </c>
    </row>
    <row r="1707" s="16" customFormat="1">
      <c r="A1707" s="16"/>
      <c r="B1707" s="279"/>
      <c r="C1707" s="280"/>
      <c r="D1707" s="234" t="s">
        <v>184</v>
      </c>
      <c r="E1707" s="281" t="s">
        <v>1</v>
      </c>
      <c r="F1707" s="282" t="s">
        <v>356</v>
      </c>
      <c r="G1707" s="280"/>
      <c r="H1707" s="283">
        <v>85.07</v>
      </c>
      <c r="I1707" s="284"/>
      <c r="J1707" s="280"/>
      <c r="K1707" s="280"/>
      <c r="L1707" s="285"/>
      <c r="M1707" s="286"/>
      <c r="N1707" s="287"/>
      <c r="O1707" s="287"/>
      <c r="P1707" s="287"/>
      <c r="Q1707" s="287"/>
      <c r="R1707" s="287"/>
      <c r="S1707" s="287"/>
      <c r="T1707" s="288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T1707" s="289" t="s">
        <v>184</v>
      </c>
      <c r="AU1707" s="289" t="s">
        <v>86</v>
      </c>
      <c r="AV1707" s="16" t="s">
        <v>189</v>
      </c>
      <c r="AW1707" s="16" t="s">
        <v>32</v>
      </c>
      <c r="AX1707" s="16" t="s">
        <v>76</v>
      </c>
      <c r="AY1707" s="289" t="s">
        <v>175</v>
      </c>
    </row>
    <row r="1708" s="13" customFormat="1">
      <c r="A1708" s="13"/>
      <c r="B1708" s="232"/>
      <c r="C1708" s="233"/>
      <c r="D1708" s="234" t="s">
        <v>184</v>
      </c>
      <c r="E1708" s="235" t="s">
        <v>1</v>
      </c>
      <c r="F1708" s="236" t="s">
        <v>2289</v>
      </c>
      <c r="G1708" s="233"/>
      <c r="H1708" s="237">
        <v>42</v>
      </c>
      <c r="I1708" s="238"/>
      <c r="J1708" s="233"/>
      <c r="K1708" s="233"/>
      <c r="L1708" s="239"/>
      <c r="M1708" s="240"/>
      <c r="N1708" s="241"/>
      <c r="O1708" s="241"/>
      <c r="P1708" s="241"/>
      <c r="Q1708" s="241"/>
      <c r="R1708" s="241"/>
      <c r="S1708" s="241"/>
      <c r="T1708" s="242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43" t="s">
        <v>184</v>
      </c>
      <c r="AU1708" s="243" t="s">
        <v>86</v>
      </c>
      <c r="AV1708" s="13" t="s">
        <v>86</v>
      </c>
      <c r="AW1708" s="13" t="s">
        <v>32</v>
      </c>
      <c r="AX1708" s="13" t="s">
        <v>76</v>
      </c>
      <c r="AY1708" s="243" t="s">
        <v>175</v>
      </c>
    </row>
    <row r="1709" s="16" customFormat="1">
      <c r="A1709" s="16"/>
      <c r="B1709" s="279"/>
      <c r="C1709" s="280"/>
      <c r="D1709" s="234" t="s">
        <v>184</v>
      </c>
      <c r="E1709" s="281" t="s">
        <v>1</v>
      </c>
      <c r="F1709" s="282" t="s">
        <v>356</v>
      </c>
      <c r="G1709" s="280"/>
      <c r="H1709" s="283">
        <v>42</v>
      </c>
      <c r="I1709" s="284"/>
      <c r="J1709" s="280"/>
      <c r="K1709" s="280"/>
      <c r="L1709" s="285"/>
      <c r="M1709" s="286"/>
      <c r="N1709" s="287"/>
      <c r="O1709" s="287"/>
      <c r="P1709" s="287"/>
      <c r="Q1709" s="287"/>
      <c r="R1709" s="287"/>
      <c r="S1709" s="287"/>
      <c r="T1709" s="288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T1709" s="289" t="s">
        <v>184</v>
      </c>
      <c r="AU1709" s="289" t="s">
        <v>86</v>
      </c>
      <c r="AV1709" s="16" t="s">
        <v>189</v>
      </c>
      <c r="AW1709" s="16" t="s">
        <v>32</v>
      </c>
      <c r="AX1709" s="16" t="s">
        <v>76</v>
      </c>
      <c r="AY1709" s="289" t="s">
        <v>175</v>
      </c>
    </row>
    <row r="1710" s="15" customFormat="1">
      <c r="A1710" s="15"/>
      <c r="B1710" s="254"/>
      <c r="C1710" s="255"/>
      <c r="D1710" s="234" t="s">
        <v>184</v>
      </c>
      <c r="E1710" s="256" t="s">
        <v>1</v>
      </c>
      <c r="F1710" s="257" t="s">
        <v>201</v>
      </c>
      <c r="G1710" s="255"/>
      <c r="H1710" s="258">
        <v>745.2</v>
      </c>
      <c r="I1710" s="259"/>
      <c r="J1710" s="255"/>
      <c r="K1710" s="255"/>
      <c r="L1710" s="260"/>
      <c r="M1710" s="261"/>
      <c r="N1710" s="262"/>
      <c r="O1710" s="262"/>
      <c r="P1710" s="262"/>
      <c r="Q1710" s="262"/>
      <c r="R1710" s="262"/>
      <c r="S1710" s="262"/>
      <c r="T1710" s="263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T1710" s="264" t="s">
        <v>184</v>
      </c>
      <c r="AU1710" s="264" t="s">
        <v>86</v>
      </c>
      <c r="AV1710" s="15" t="s">
        <v>182</v>
      </c>
      <c r="AW1710" s="15" t="s">
        <v>32</v>
      </c>
      <c r="AX1710" s="15" t="s">
        <v>84</v>
      </c>
      <c r="AY1710" s="264" t="s">
        <v>175</v>
      </c>
    </row>
    <row r="1711" s="2" customFormat="1" ht="33" customHeight="1">
      <c r="A1711" s="39"/>
      <c r="B1711" s="40"/>
      <c r="C1711" s="265" t="s">
        <v>2354</v>
      </c>
      <c r="D1711" s="265" t="s">
        <v>247</v>
      </c>
      <c r="E1711" s="266" t="s">
        <v>2323</v>
      </c>
      <c r="F1711" s="267" t="s">
        <v>2324</v>
      </c>
      <c r="G1711" s="268" t="s">
        <v>180</v>
      </c>
      <c r="H1711" s="269">
        <v>856.98</v>
      </c>
      <c r="I1711" s="270"/>
      <c r="J1711" s="271">
        <f>ROUND(I1711*H1711,2)</f>
        <v>0</v>
      </c>
      <c r="K1711" s="267" t="s">
        <v>181</v>
      </c>
      <c r="L1711" s="272"/>
      <c r="M1711" s="273" t="s">
        <v>1</v>
      </c>
      <c r="N1711" s="274" t="s">
        <v>41</v>
      </c>
      <c r="O1711" s="92"/>
      <c r="P1711" s="228">
        <f>O1711*H1711</f>
        <v>0</v>
      </c>
      <c r="Q1711" s="228">
        <v>0.021999999999999996</v>
      </c>
      <c r="R1711" s="228">
        <f>Q1711*H1711</f>
        <v>18.85356</v>
      </c>
      <c r="S1711" s="228">
        <v>0</v>
      </c>
      <c r="T1711" s="229">
        <f>S1711*H1711</f>
        <v>0</v>
      </c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R1711" s="230" t="s">
        <v>372</v>
      </c>
      <c r="AT1711" s="230" t="s">
        <v>247</v>
      </c>
      <c r="AU1711" s="230" t="s">
        <v>86</v>
      </c>
      <c r="AY1711" s="18" t="s">
        <v>175</v>
      </c>
      <c r="BE1711" s="231">
        <f>IF(N1711="základní",J1711,0)</f>
        <v>0</v>
      </c>
      <c r="BF1711" s="231">
        <f>IF(N1711="snížená",J1711,0)</f>
        <v>0</v>
      </c>
      <c r="BG1711" s="231">
        <f>IF(N1711="zákl. přenesená",J1711,0)</f>
        <v>0</v>
      </c>
      <c r="BH1711" s="231">
        <f>IF(N1711="sníž. přenesená",J1711,0)</f>
        <v>0</v>
      </c>
      <c r="BI1711" s="231">
        <f>IF(N1711="nulová",J1711,0)</f>
        <v>0</v>
      </c>
      <c r="BJ1711" s="18" t="s">
        <v>84</v>
      </c>
      <c r="BK1711" s="231">
        <f>ROUND(I1711*H1711,2)</f>
        <v>0</v>
      </c>
      <c r="BL1711" s="18" t="s">
        <v>262</v>
      </c>
      <c r="BM1711" s="230" t="s">
        <v>2355</v>
      </c>
    </row>
    <row r="1712" s="13" customFormat="1">
      <c r="A1712" s="13"/>
      <c r="B1712" s="232"/>
      <c r="C1712" s="233"/>
      <c r="D1712" s="234" t="s">
        <v>184</v>
      </c>
      <c r="E1712" s="233"/>
      <c r="F1712" s="236" t="s">
        <v>2356</v>
      </c>
      <c r="G1712" s="233"/>
      <c r="H1712" s="237">
        <v>856.98</v>
      </c>
      <c r="I1712" s="238"/>
      <c r="J1712" s="233"/>
      <c r="K1712" s="233"/>
      <c r="L1712" s="239"/>
      <c r="M1712" s="240"/>
      <c r="N1712" s="241"/>
      <c r="O1712" s="241"/>
      <c r="P1712" s="241"/>
      <c r="Q1712" s="241"/>
      <c r="R1712" s="241"/>
      <c r="S1712" s="241"/>
      <c r="T1712" s="242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43" t="s">
        <v>184</v>
      </c>
      <c r="AU1712" s="243" t="s">
        <v>86</v>
      </c>
      <c r="AV1712" s="13" t="s">
        <v>86</v>
      </c>
      <c r="AW1712" s="13" t="s">
        <v>4</v>
      </c>
      <c r="AX1712" s="13" t="s">
        <v>84</v>
      </c>
      <c r="AY1712" s="243" t="s">
        <v>175</v>
      </c>
    </row>
    <row r="1713" s="2" customFormat="1" ht="24.15" customHeight="1">
      <c r="A1713" s="39"/>
      <c r="B1713" s="40"/>
      <c r="C1713" s="219" t="s">
        <v>2357</v>
      </c>
      <c r="D1713" s="219" t="s">
        <v>177</v>
      </c>
      <c r="E1713" s="220" t="s">
        <v>2358</v>
      </c>
      <c r="F1713" s="221" t="s">
        <v>2359</v>
      </c>
      <c r="G1713" s="222" t="s">
        <v>180</v>
      </c>
      <c r="H1713" s="223">
        <v>576.20000000000008</v>
      </c>
      <c r="I1713" s="224"/>
      <c r="J1713" s="225">
        <f>ROUND(I1713*H1713,2)</f>
        <v>0</v>
      </c>
      <c r="K1713" s="221" t="s">
        <v>181</v>
      </c>
      <c r="L1713" s="45"/>
      <c r="M1713" s="226" t="s">
        <v>1</v>
      </c>
      <c r="N1713" s="227" t="s">
        <v>41</v>
      </c>
      <c r="O1713" s="92"/>
      <c r="P1713" s="228">
        <f>O1713*H1713</f>
        <v>0</v>
      </c>
      <c r="Q1713" s="228">
        <v>0.0015</v>
      </c>
      <c r="R1713" s="228">
        <f>Q1713*H1713</f>
        <v>0.8643</v>
      </c>
      <c r="S1713" s="228">
        <v>0</v>
      </c>
      <c r="T1713" s="229">
        <f>S1713*H1713</f>
        <v>0</v>
      </c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R1713" s="230" t="s">
        <v>262</v>
      </c>
      <c r="AT1713" s="230" t="s">
        <v>177</v>
      </c>
      <c r="AU1713" s="230" t="s">
        <v>86</v>
      </c>
      <c r="AY1713" s="18" t="s">
        <v>175</v>
      </c>
      <c r="BE1713" s="231">
        <f>IF(N1713="základní",J1713,0)</f>
        <v>0</v>
      </c>
      <c r="BF1713" s="231">
        <f>IF(N1713="snížená",J1713,0)</f>
        <v>0</v>
      </c>
      <c r="BG1713" s="231">
        <f>IF(N1713="zákl. přenesená",J1713,0)</f>
        <v>0</v>
      </c>
      <c r="BH1713" s="231">
        <f>IF(N1713="sníž. přenesená",J1713,0)</f>
        <v>0</v>
      </c>
      <c r="BI1713" s="231">
        <f>IF(N1713="nulová",J1713,0)</f>
        <v>0</v>
      </c>
      <c r="BJ1713" s="18" t="s">
        <v>84</v>
      </c>
      <c r="BK1713" s="231">
        <f>ROUND(I1713*H1713,2)</f>
        <v>0</v>
      </c>
      <c r="BL1713" s="18" t="s">
        <v>262</v>
      </c>
      <c r="BM1713" s="230" t="s">
        <v>2360</v>
      </c>
    </row>
    <row r="1714" s="2" customFormat="1">
      <c r="A1714" s="39"/>
      <c r="B1714" s="40"/>
      <c r="C1714" s="41"/>
      <c r="D1714" s="234" t="s">
        <v>266</v>
      </c>
      <c r="E1714" s="41"/>
      <c r="F1714" s="275" t="s">
        <v>2361</v>
      </c>
      <c r="G1714" s="41"/>
      <c r="H1714" s="41"/>
      <c r="I1714" s="276"/>
      <c r="J1714" s="41"/>
      <c r="K1714" s="41"/>
      <c r="L1714" s="45"/>
      <c r="M1714" s="277"/>
      <c r="N1714" s="278"/>
      <c r="O1714" s="92"/>
      <c r="P1714" s="92"/>
      <c r="Q1714" s="92"/>
      <c r="R1714" s="92"/>
      <c r="S1714" s="92"/>
      <c r="T1714" s="93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T1714" s="18" t="s">
        <v>266</v>
      </c>
      <c r="AU1714" s="18" t="s">
        <v>86</v>
      </c>
    </row>
    <row r="1715" s="13" customFormat="1">
      <c r="A1715" s="13"/>
      <c r="B1715" s="232"/>
      <c r="C1715" s="233"/>
      <c r="D1715" s="234" t="s">
        <v>184</v>
      </c>
      <c r="E1715" s="235" t="s">
        <v>1</v>
      </c>
      <c r="F1715" s="236" t="s">
        <v>2353</v>
      </c>
      <c r="G1715" s="233"/>
      <c r="H1715" s="237">
        <v>66.03</v>
      </c>
      <c r="I1715" s="238"/>
      <c r="J1715" s="233"/>
      <c r="K1715" s="233"/>
      <c r="L1715" s="239"/>
      <c r="M1715" s="240"/>
      <c r="N1715" s="241"/>
      <c r="O1715" s="241"/>
      <c r="P1715" s="241"/>
      <c r="Q1715" s="241"/>
      <c r="R1715" s="241"/>
      <c r="S1715" s="241"/>
      <c r="T1715" s="242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43" t="s">
        <v>184</v>
      </c>
      <c r="AU1715" s="243" t="s">
        <v>86</v>
      </c>
      <c r="AV1715" s="13" t="s">
        <v>86</v>
      </c>
      <c r="AW1715" s="13" t="s">
        <v>32</v>
      </c>
      <c r="AX1715" s="13" t="s">
        <v>76</v>
      </c>
      <c r="AY1715" s="243" t="s">
        <v>175</v>
      </c>
    </row>
    <row r="1716" s="13" customFormat="1">
      <c r="A1716" s="13"/>
      <c r="B1716" s="232"/>
      <c r="C1716" s="233"/>
      <c r="D1716" s="234" t="s">
        <v>184</v>
      </c>
      <c r="E1716" s="235" t="s">
        <v>1</v>
      </c>
      <c r="F1716" s="236" t="s">
        <v>781</v>
      </c>
      <c r="G1716" s="233"/>
      <c r="H1716" s="237">
        <v>30.27</v>
      </c>
      <c r="I1716" s="238"/>
      <c r="J1716" s="233"/>
      <c r="K1716" s="233"/>
      <c r="L1716" s="239"/>
      <c r="M1716" s="240"/>
      <c r="N1716" s="241"/>
      <c r="O1716" s="241"/>
      <c r="P1716" s="241"/>
      <c r="Q1716" s="241"/>
      <c r="R1716" s="241"/>
      <c r="S1716" s="241"/>
      <c r="T1716" s="242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43" t="s">
        <v>184</v>
      </c>
      <c r="AU1716" s="243" t="s">
        <v>86</v>
      </c>
      <c r="AV1716" s="13" t="s">
        <v>86</v>
      </c>
      <c r="AW1716" s="13" t="s">
        <v>32</v>
      </c>
      <c r="AX1716" s="13" t="s">
        <v>76</v>
      </c>
      <c r="AY1716" s="243" t="s">
        <v>175</v>
      </c>
    </row>
    <row r="1717" s="13" customFormat="1">
      <c r="A1717" s="13"/>
      <c r="B1717" s="232"/>
      <c r="C1717" s="233"/>
      <c r="D1717" s="234" t="s">
        <v>184</v>
      </c>
      <c r="E1717" s="235" t="s">
        <v>1</v>
      </c>
      <c r="F1717" s="236" t="s">
        <v>2362</v>
      </c>
      <c r="G1717" s="233"/>
      <c r="H1717" s="237">
        <v>27</v>
      </c>
      <c r="I1717" s="238"/>
      <c r="J1717" s="233"/>
      <c r="K1717" s="233"/>
      <c r="L1717" s="239"/>
      <c r="M1717" s="240"/>
      <c r="N1717" s="241"/>
      <c r="O1717" s="241"/>
      <c r="P1717" s="241"/>
      <c r="Q1717" s="241"/>
      <c r="R1717" s="241"/>
      <c r="S1717" s="241"/>
      <c r="T1717" s="242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43" t="s">
        <v>184</v>
      </c>
      <c r="AU1717" s="243" t="s">
        <v>86</v>
      </c>
      <c r="AV1717" s="13" t="s">
        <v>86</v>
      </c>
      <c r="AW1717" s="13" t="s">
        <v>32</v>
      </c>
      <c r="AX1717" s="13" t="s">
        <v>76</v>
      </c>
      <c r="AY1717" s="243" t="s">
        <v>175</v>
      </c>
    </row>
    <row r="1718" s="16" customFormat="1">
      <c r="A1718" s="16"/>
      <c r="B1718" s="279"/>
      <c r="C1718" s="280"/>
      <c r="D1718" s="234" t="s">
        <v>184</v>
      </c>
      <c r="E1718" s="281" t="s">
        <v>1</v>
      </c>
      <c r="F1718" s="282" t="s">
        <v>356</v>
      </c>
      <c r="G1718" s="280"/>
      <c r="H1718" s="283">
        <v>123.3</v>
      </c>
      <c r="I1718" s="284"/>
      <c r="J1718" s="280"/>
      <c r="K1718" s="280"/>
      <c r="L1718" s="285"/>
      <c r="M1718" s="286"/>
      <c r="N1718" s="287"/>
      <c r="O1718" s="287"/>
      <c r="P1718" s="287"/>
      <c r="Q1718" s="287"/>
      <c r="R1718" s="287"/>
      <c r="S1718" s="287"/>
      <c r="T1718" s="288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T1718" s="289" t="s">
        <v>184</v>
      </c>
      <c r="AU1718" s="289" t="s">
        <v>86</v>
      </c>
      <c r="AV1718" s="16" t="s">
        <v>189</v>
      </c>
      <c r="AW1718" s="16" t="s">
        <v>32</v>
      </c>
      <c r="AX1718" s="16" t="s">
        <v>76</v>
      </c>
      <c r="AY1718" s="289" t="s">
        <v>175</v>
      </c>
    </row>
    <row r="1719" s="13" customFormat="1">
      <c r="A1719" s="13"/>
      <c r="B1719" s="232"/>
      <c r="C1719" s="233"/>
      <c r="D1719" s="234" t="s">
        <v>184</v>
      </c>
      <c r="E1719" s="235" t="s">
        <v>1</v>
      </c>
      <c r="F1719" s="236" t="s">
        <v>1587</v>
      </c>
      <c r="G1719" s="233"/>
      <c r="H1719" s="237">
        <v>64.89</v>
      </c>
      <c r="I1719" s="238"/>
      <c r="J1719" s="233"/>
      <c r="K1719" s="233"/>
      <c r="L1719" s="239"/>
      <c r="M1719" s="240"/>
      <c r="N1719" s="241"/>
      <c r="O1719" s="241"/>
      <c r="P1719" s="241"/>
      <c r="Q1719" s="241"/>
      <c r="R1719" s="241"/>
      <c r="S1719" s="241"/>
      <c r="T1719" s="242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43" t="s">
        <v>184</v>
      </c>
      <c r="AU1719" s="243" t="s">
        <v>86</v>
      </c>
      <c r="AV1719" s="13" t="s">
        <v>86</v>
      </c>
      <c r="AW1719" s="13" t="s">
        <v>32</v>
      </c>
      <c r="AX1719" s="13" t="s">
        <v>76</v>
      </c>
      <c r="AY1719" s="243" t="s">
        <v>175</v>
      </c>
    </row>
    <row r="1720" s="13" customFormat="1">
      <c r="A1720" s="13"/>
      <c r="B1720" s="232"/>
      <c r="C1720" s="233"/>
      <c r="D1720" s="234" t="s">
        <v>184</v>
      </c>
      <c r="E1720" s="235" t="s">
        <v>1</v>
      </c>
      <c r="F1720" s="236" t="s">
        <v>1638</v>
      </c>
      <c r="G1720" s="233"/>
      <c r="H1720" s="237">
        <v>24.02</v>
      </c>
      <c r="I1720" s="238"/>
      <c r="J1720" s="233"/>
      <c r="K1720" s="233"/>
      <c r="L1720" s="239"/>
      <c r="M1720" s="240"/>
      <c r="N1720" s="241"/>
      <c r="O1720" s="241"/>
      <c r="P1720" s="241"/>
      <c r="Q1720" s="241"/>
      <c r="R1720" s="241"/>
      <c r="S1720" s="241"/>
      <c r="T1720" s="24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3" t="s">
        <v>184</v>
      </c>
      <c r="AU1720" s="243" t="s">
        <v>86</v>
      </c>
      <c r="AV1720" s="13" t="s">
        <v>86</v>
      </c>
      <c r="AW1720" s="13" t="s">
        <v>32</v>
      </c>
      <c r="AX1720" s="13" t="s">
        <v>76</v>
      </c>
      <c r="AY1720" s="243" t="s">
        <v>175</v>
      </c>
    </row>
    <row r="1721" s="13" customFormat="1">
      <c r="A1721" s="13"/>
      <c r="B1721" s="232"/>
      <c r="C1721" s="233"/>
      <c r="D1721" s="234" t="s">
        <v>184</v>
      </c>
      <c r="E1721" s="235" t="s">
        <v>1</v>
      </c>
      <c r="F1721" s="236" t="s">
        <v>2363</v>
      </c>
      <c r="G1721" s="233"/>
      <c r="H1721" s="237">
        <v>18</v>
      </c>
      <c r="I1721" s="238"/>
      <c r="J1721" s="233"/>
      <c r="K1721" s="233"/>
      <c r="L1721" s="239"/>
      <c r="M1721" s="240"/>
      <c r="N1721" s="241"/>
      <c r="O1721" s="241"/>
      <c r="P1721" s="241"/>
      <c r="Q1721" s="241"/>
      <c r="R1721" s="241"/>
      <c r="S1721" s="241"/>
      <c r="T1721" s="242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43" t="s">
        <v>184</v>
      </c>
      <c r="AU1721" s="243" t="s">
        <v>86</v>
      </c>
      <c r="AV1721" s="13" t="s">
        <v>86</v>
      </c>
      <c r="AW1721" s="13" t="s">
        <v>32</v>
      </c>
      <c r="AX1721" s="13" t="s">
        <v>76</v>
      </c>
      <c r="AY1721" s="243" t="s">
        <v>175</v>
      </c>
    </row>
    <row r="1722" s="16" customFormat="1">
      <c r="A1722" s="16"/>
      <c r="B1722" s="279"/>
      <c r="C1722" s="280"/>
      <c r="D1722" s="234" t="s">
        <v>184</v>
      </c>
      <c r="E1722" s="281" t="s">
        <v>1</v>
      </c>
      <c r="F1722" s="282" t="s">
        <v>356</v>
      </c>
      <c r="G1722" s="280"/>
      <c r="H1722" s="283">
        <v>106.91</v>
      </c>
      <c r="I1722" s="284"/>
      <c r="J1722" s="280"/>
      <c r="K1722" s="280"/>
      <c r="L1722" s="285"/>
      <c r="M1722" s="286"/>
      <c r="N1722" s="287"/>
      <c r="O1722" s="287"/>
      <c r="P1722" s="287"/>
      <c r="Q1722" s="287"/>
      <c r="R1722" s="287"/>
      <c r="S1722" s="287"/>
      <c r="T1722" s="288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T1722" s="289" t="s">
        <v>184</v>
      </c>
      <c r="AU1722" s="289" t="s">
        <v>86</v>
      </c>
      <c r="AV1722" s="16" t="s">
        <v>189</v>
      </c>
      <c r="AW1722" s="16" t="s">
        <v>32</v>
      </c>
      <c r="AX1722" s="16" t="s">
        <v>76</v>
      </c>
      <c r="AY1722" s="289" t="s">
        <v>175</v>
      </c>
    </row>
    <row r="1723" s="13" customFormat="1">
      <c r="A1723" s="13"/>
      <c r="B1723" s="232"/>
      <c r="C1723" s="233"/>
      <c r="D1723" s="234" t="s">
        <v>184</v>
      </c>
      <c r="E1723" s="235" t="s">
        <v>1</v>
      </c>
      <c r="F1723" s="236" t="s">
        <v>1590</v>
      </c>
      <c r="G1723" s="233"/>
      <c r="H1723" s="237">
        <v>65.599999999999992</v>
      </c>
      <c r="I1723" s="238"/>
      <c r="J1723" s="233"/>
      <c r="K1723" s="233"/>
      <c r="L1723" s="239"/>
      <c r="M1723" s="240"/>
      <c r="N1723" s="241"/>
      <c r="O1723" s="241"/>
      <c r="P1723" s="241"/>
      <c r="Q1723" s="241"/>
      <c r="R1723" s="241"/>
      <c r="S1723" s="241"/>
      <c r="T1723" s="242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43" t="s">
        <v>184</v>
      </c>
      <c r="AU1723" s="243" t="s">
        <v>86</v>
      </c>
      <c r="AV1723" s="13" t="s">
        <v>86</v>
      </c>
      <c r="AW1723" s="13" t="s">
        <v>32</v>
      </c>
      <c r="AX1723" s="13" t="s">
        <v>76</v>
      </c>
      <c r="AY1723" s="243" t="s">
        <v>175</v>
      </c>
    </row>
    <row r="1724" s="13" customFormat="1">
      <c r="A1724" s="13"/>
      <c r="B1724" s="232"/>
      <c r="C1724" s="233"/>
      <c r="D1724" s="234" t="s">
        <v>184</v>
      </c>
      <c r="E1724" s="235" t="s">
        <v>1</v>
      </c>
      <c r="F1724" s="236" t="s">
        <v>1640</v>
      </c>
      <c r="G1724" s="233"/>
      <c r="H1724" s="237">
        <v>23.2</v>
      </c>
      <c r="I1724" s="238"/>
      <c r="J1724" s="233"/>
      <c r="K1724" s="233"/>
      <c r="L1724" s="239"/>
      <c r="M1724" s="240"/>
      <c r="N1724" s="241"/>
      <c r="O1724" s="241"/>
      <c r="P1724" s="241"/>
      <c r="Q1724" s="241"/>
      <c r="R1724" s="241"/>
      <c r="S1724" s="241"/>
      <c r="T1724" s="24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3" t="s">
        <v>184</v>
      </c>
      <c r="AU1724" s="243" t="s">
        <v>86</v>
      </c>
      <c r="AV1724" s="13" t="s">
        <v>86</v>
      </c>
      <c r="AW1724" s="13" t="s">
        <v>32</v>
      </c>
      <c r="AX1724" s="13" t="s">
        <v>76</v>
      </c>
      <c r="AY1724" s="243" t="s">
        <v>175</v>
      </c>
    </row>
    <row r="1725" s="13" customFormat="1">
      <c r="A1725" s="13"/>
      <c r="B1725" s="232"/>
      <c r="C1725" s="233"/>
      <c r="D1725" s="234" t="s">
        <v>184</v>
      </c>
      <c r="E1725" s="235" t="s">
        <v>1</v>
      </c>
      <c r="F1725" s="236" t="s">
        <v>2363</v>
      </c>
      <c r="G1725" s="233"/>
      <c r="H1725" s="237">
        <v>18</v>
      </c>
      <c r="I1725" s="238"/>
      <c r="J1725" s="233"/>
      <c r="K1725" s="233"/>
      <c r="L1725" s="239"/>
      <c r="M1725" s="240"/>
      <c r="N1725" s="241"/>
      <c r="O1725" s="241"/>
      <c r="P1725" s="241"/>
      <c r="Q1725" s="241"/>
      <c r="R1725" s="241"/>
      <c r="S1725" s="241"/>
      <c r="T1725" s="242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43" t="s">
        <v>184</v>
      </c>
      <c r="AU1725" s="243" t="s">
        <v>86</v>
      </c>
      <c r="AV1725" s="13" t="s">
        <v>86</v>
      </c>
      <c r="AW1725" s="13" t="s">
        <v>32</v>
      </c>
      <c r="AX1725" s="13" t="s">
        <v>76</v>
      </c>
      <c r="AY1725" s="243" t="s">
        <v>175</v>
      </c>
    </row>
    <row r="1726" s="16" customFormat="1">
      <c r="A1726" s="16"/>
      <c r="B1726" s="279"/>
      <c r="C1726" s="280"/>
      <c r="D1726" s="234" t="s">
        <v>184</v>
      </c>
      <c r="E1726" s="281" t="s">
        <v>1</v>
      </c>
      <c r="F1726" s="282" t="s">
        <v>356</v>
      </c>
      <c r="G1726" s="280"/>
      <c r="H1726" s="283">
        <v>106.8</v>
      </c>
      <c r="I1726" s="284"/>
      <c r="J1726" s="280"/>
      <c r="K1726" s="280"/>
      <c r="L1726" s="285"/>
      <c r="M1726" s="286"/>
      <c r="N1726" s="287"/>
      <c r="O1726" s="287"/>
      <c r="P1726" s="287"/>
      <c r="Q1726" s="287"/>
      <c r="R1726" s="287"/>
      <c r="S1726" s="287"/>
      <c r="T1726" s="288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T1726" s="289" t="s">
        <v>184</v>
      </c>
      <c r="AU1726" s="289" t="s">
        <v>86</v>
      </c>
      <c r="AV1726" s="16" t="s">
        <v>189</v>
      </c>
      <c r="AW1726" s="16" t="s">
        <v>32</v>
      </c>
      <c r="AX1726" s="16" t="s">
        <v>76</v>
      </c>
      <c r="AY1726" s="289" t="s">
        <v>175</v>
      </c>
    </row>
    <row r="1727" s="13" customFormat="1">
      <c r="A1727" s="13"/>
      <c r="B1727" s="232"/>
      <c r="C1727" s="233"/>
      <c r="D1727" s="234" t="s">
        <v>184</v>
      </c>
      <c r="E1727" s="235" t="s">
        <v>1</v>
      </c>
      <c r="F1727" s="236" t="s">
        <v>809</v>
      </c>
      <c r="G1727" s="233"/>
      <c r="H1727" s="237">
        <v>19.33</v>
      </c>
      <c r="I1727" s="238"/>
      <c r="J1727" s="233"/>
      <c r="K1727" s="233"/>
      <c r="L1727" s="239"/>
      <c r="M1727" s="240"/>
      <c r="N1727" s="241"/>
      <c r="O1727" s="241"/>
      <c r="P1727" s="241"/>
      <c r="Q1727" s="241"/>
      <c r="R1727" s="241"/>
      <c r="S1727" s="241"/>
      <c r="T1727" s="242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43" t="s">
        <v>184</v>
      </c>
      <c r="AU1727" s="243" t="s">
        <v>86</v>
      </c>
      <c r="AV1727" s="13" t="s">
        <v>86</v>
      </c>
      <c r="AW1727" s="13" t="s">
        <v>32</v>
      </c>
      <c r="AX1727" s="13" t="s">
        <v>76</v>
      </c>
      <c r="AY1727" s="243" t="s">
        <v>175</v>
      </c>
    </row>
    <row r="1728" s="13" customFormat="1">
      <c r="A1728" s="13"/>
      <c r="B1728" s="232"/>
      <c r="C1728" s="233"/>
      <c r="D1728" s="234" t="s">
        <v>184</v>
      </c>
      <c r="E1728" s="235" t="s">
        <v>1</v>
      </c>
      <c r="F1728" s="236" t="s">
        <v>1591</v>
      </c>
      <c r="G1728" s="233"/>
      <c r="H1728" s="237">
        <v>73.39</v>
      </c>
      <c r="I1728" s="238"/>
      <c r="J1728" s="233"/>
      <c r="K1728" s="233"/>
      <c r="L1728" s="239"/>
      <c r="M1728" s="240"/>
      <c r="N1728" s="241"/>
      <c r="O1728" s="241"/>
      <c r="P1728" s="241"/>
      <c r="Q1728" s="241"/>
      <c r="R1728" s="241"/>
      <c r="S1728" s="241"/>
      <c r="T1728" s="242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43" t="s">
        <v>184</v>
      </c>
      <c r="AU1728" s="243" t="s">
        <v>86</v>
      </c>
      <c r="AV1728" s="13" t="s">
        <v>86</v>
      </c>
      <c r="AW1728" s="13" t="s">
        <v>32</v>
      </c>
      <c r="AX1728" s="13" t="s">
        <v>76</v>
      </c>
      <c r="AY1728" s="243" t="s">
        <v>175</v>
      </c>
    </row>
    <row r="1729" s="13" customFormat="1">
      <c r="A1729" s="13"/>
      <c r="B1729" s="232"/>
      <c r="C1729" s="233"/>
      <c r="D1729" s="234" t="s">
        <v>184</v>
      </c>
      <c r="E1729" s="235" t="s">
        <v>1</v>
      </c>
      <c r="F1729" s="236" t="s">
        <v>1641</v>
      </c>
      <c r="G1729" s="233"/>
      <c r="H1729" s="237">
        <v>19.4</v>
      </c>
      <c r="I1729" s="238"/>
      <c r="J1729" s="233"/>
      <c r="K1729" s="233"/>
      <c r="L1729" s="239"/>
      <c r="M1729" s="240"/>
      <c r="N1729" s="241"/>
      <c r="O1729" s="241"/>
      <c r="P1729" s="241"/>
      <c r="Q1729" s="241"/>
      <c r="R1729" s="241"/>
      <c r="S1729" s="241"/>
      <c r="T1729" s="242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3" t="s">
        <v>184</v>
      </c>
      <c r="AU1729" s="243" t="s">
        <v>86</v>
      </c>
      <c r="AV1729" s="13" t="s">
        <v>86</v>
      </c>
      <c r="AW1729" s="13" t="s">
        <v>32</v>
      </c>
      <c r="AX1729" s="13" t="s">
        <v>76</v>
      </c>
      <c r="AY1729" s="243" t="s">
        <v>175</v>
      </c>
    </row>
    <row r="1730" s="13" customFormat="1">
      <c r="A1730" s="13"/>
      <c r="B1730" s="232"/>
      <c r="C1730" s="233"/>
      <c r="D1730" s="234" t="s">
        <v>184</v>
      </c>
      <c r="E1730" s="235" t="s">
        <v>1</v>
      </c>
      <c r="F1730" s="236" t="s">
        <v>2364</v>
      </c>
      <c r="G1730" s="233"/>
      <c r="H1730" s="237">
        <v>24</v>
      </c>
      <c r="I1730" s="238"/>
      <c r="J1730" s="233"/>
      <c r="K1730" s="233"/>
      <c r="L1730" s="239"/>
      <c r="M1730" s="240"/>
      <c r="N1730" s="241"/>
      <c r="O1730" s="241"/>
      <c r="P1730" s="241"/>
      <c r="Q1730" s="241"/>
      <c r="R1730" s="241"/>
      <c r="S1730" s="241"/>
      <c r="T1730" s="242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43" t="s">
        <v>184</v>
      </c>
      <c r="AU1730" s="243" t="s">
        <v>86</v>
      </c>
      <c r="AV1730" s="13" t="s">
        <v>86</v>
      </c>
      <c r="AW1730" s="13" t="s">
        <v>32</v>
      </c>
      <c r="AX1730" s="13" t="s">
        <v>76</v>
      </c>
      <c r="AY1730" s="243" t="s">
        <v>175</v>
      </c>
    </row>
    <row r="1731" s="16" customFormat="1">
      <c r="A1731" s="16"/>
      <c r="B1731" s="279"/>
      <c r="C1731" s="280"/>
      <c r="D1731" s="234" t="s">
        <v>184</v>
      </c>
      <c r="E1731" s="281" t="s">
        <v>1</v>
      </c>
      <c r="F1731" s="282" t="s">
        <v>356</v>
      </c>
      <c r="G1731" s="280"/>
      <c r="H1731" s="283">
        <v>136.12</v>
      </c>
      <c r="I1731" s="284"/>
      <c r="J1731" s="280"/>
      <c r="K1731" s="280"/>
      <c r="L1731" s="285"/>
      <c r="M1731" s="286"/>
      <c r="N1731" s="287"/>
      <c r="O1731" s="287"/>
      <c r="P1731" s="287"/>
      <c r="Q1731" s="287"/>
      <c r="R1731" s="287"/>
      <c r="S1731" s="287"/>
      <c r="T1731" s="288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T1731" s="289" t="s">
        <v>184</v>
      </c>
      <c r="AU1731" s="289" t="s">
        <v>86</v>
      </c>
      <c r="AV1731" s="16" t="s">
        <v>189</v>
      </c>
      <c r="AW1731" s="16" t="s">
        <v>32</v>
      </c>
      <c r="AX1731" s="16" t="s">
        <v>76</v>
      </c>
      <c r="AY1731" s="289" t="s">
        <v>175</v>
      </c>
    </row>
    <row r="1732" s="13" customFormat="1">
      <c r="A1732" s="13"/>
      <c r="B1732" s="232"/>
      <c r="C1732" s="233"/>
      <c r="D1732" s="234" t="s">
        <v>184</v>
      </c>
      <c r="E1732" s="235" t="s">
        <v>1</v>
      </c>
      <c r="F1732" s="236" t="s">
        <v>1593</v>
      </c>
      <c r="G1732" s="233"/>
      <c r="H1732" s="237">
        <v>34.689999999999996</v>
      </c>
      <c r="I1732" s="238"/>
      <c r="J1732" s="233"/>
      <c r="K1732" s="233"/>
      <c r="L1732" s="239"/>
      <c r="M1732" s="240"/>
      <c r="N1732" s="241"/>
      <c r="O1732" s="241"/>
      <c r="P1732" s="241"/>
      <c r="Q1732" s="241"/>
      <c r="R1732" s="241"/>
      <c r="S1732" s="241"/>
      <c r="T1732" s="242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43" t="s">
        <v>184</v>
      </c>
      <c r="AU1732" s="243" t="s">
        <v>86</v>
      </c>
      <c r="AV1732" s="13" t="s">
        <v>86</v>
      </c>
      <c r="AW1732" s="13" t="s">
        <v>32</v>
      </c>
      <c r="AX1732" s="13" t="s">
        <v>76</v>
      </c>
      <c r="AY1732" s="243" t="s">
        <v>175</v>
      </c>
    </row>
    <row r="1733" s="13" customFormat="1">
      <c r="A1733" s="13"/>
      <c r="B1733" s="232"/>
      <c r="C1733" s="233"/>
      <c r="D1733" s="234" t="s">
        <v>184</v>
      </c>
      <c r="E1733" s="235" t="s">
        <v>1</v>
      </c>
      <c r="F1733" s="236" t="s">
        <v>1594</v>
      </c>
      <c r="G1733" s="233"/>
      <c r="H1733" s="237">
        <v>26.2</v>
      </c>
      <c r="I1733" s="238"/>
      <c r="J1733" s="233"/>
      <c r="K1733" s="233"/>
      <c r="L1733" s="239"/>
      <c r="M1733" s="240"/>
      <c r="N1733" s="241"/>
      <c r="O1733" s="241"/>
      <c r="P1733" s="241"/>
      <c r="Q1733" s="241"/>
      <c r="R1733" s="241"/>
      <c r="S1733" s="241"/>
      <c r="T1733" s="242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43" t="s">
        <v>184</v>
      </c>
      <c r="AU1733" s="243" t="s">
        <v>86</v>
      </c>
      <c r="AV1733" s="13" t="s">
        <v>86</v>
      </c>
      <c r="AW1733" s="13" t="s">
        <v>32</v>
      </c>
      <c r="AX1733" s="13" t="s">
        <v>76</v>
      </c>
      <c r="AY1733" s="243" t="s">
        <v>175</v>
      </c>
    </row>
    <row r="1734" s="13" customFormat="1">
      <c r="A1734" s="13"/>
      <c r="B1734" s="232"/>
      <c r="C1734" s="233"/>
      <c r="D1734" s="234" t="s">
        <v>184</v>
      </c>
      <c r="E1734" s="235" t="s">
        <v>1</v>
      </c>
      <c r="F1734" s="236" t="s">
        <v>1595</v>
      </c>
      <c r="G1734" s="233"/>
      <c r="H1734" s="237">
        <v>24.18</v>
      </c>
      <c r="I1734" s="238"/>
      <c r="J1734" s="233"/>
      <c r="K1734" s="233"/>
      <c r="L1734" s="239"/>
      <c r="M1734" s="240"/>
      <c r="N1734" s="241"/>
      <c r="O1734" s="241"/>
      <c r="P1734" s="241"/>
      <c r="Q1734" s="241"/>
      <c r="R1734" s="241"/>
      <c r="S1734" s="241"/>
      <c r="T1734" s="242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43" t="s">
        <v>184</v>
      </c>
      <c r="AU1734" s="243" t="s">
        <v>86</v>
      </c>
      <c r="AV1734" s="13" t="s">
        <v>86</v>
      </c>
      <c r="AW1734" s="13" t="s">
        <v>32</v>
      </c>
      <c r="AX1734" s="13" t="s">
        <v>76</v>
      </c>
      <c r="AY1734" s="243" t="s">
        <v>175</v>
      </c>
    </row>
    <row r="1735" s="13" customFormat="1">
      <c r="A1735" s="13"/>
      <c r="B1735" s="232"/>
      <c r="C1735" s="233"/>
      <c r="D1735" s="234" t="s">
        <v>184</v>
      </c>
      <c r="E1735" s="235" t="s">
        <v>1</v>
      </c>
      <c r="F1735" s="236" t="s">
        <v>2365</v>
      </c>
      <c r="G1735" s="233"/>
      <c r="H1735" s="237">
        <v>18</v>
      </c>
      <c r="I1735" s="238"/>
      <c r="J1735" s="233"/>
      <c r="K1735" s="233"/>
      <c r="L1735" s="239"/>
      <c r="M1735" s="240"/>
      <c r="N1735" s="241"/>
      <c r="O1735" s="241"/>
      <c r="P1735" s="241"/>
      <c r="Q1735" s="241"/>
      <c r="R1735" s="241"/>
      <c r="S1735" s="241"/>
      <c r="T1735" s="242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43" t="s">
        <v>184</v>
      </c>
      <c r="AU1735" s="243" t="s">
        <v>86</v>
      </c>
      <c r="AV1735" s="13" t="s">
        <v>86</v>
      </c>
      <c r="AW1735" s="13" t="s">
        <v>32</v>
      </c>
      <c r="AX1735" s="13" t="s">
        <v>76</v>
      </c>
      <c r="AY1735" s="243" t="s">
        <v>175</v>
      </c>
    </row>
    <row r="1736" s="16" customFormat="1">
      <c r="A1736" s="16"/>
      <c r="B1736" s="279"/>
      <c r="C1736" s="280"/>
      <c r="D1736" s="234" t="s">
        <v>184</v>
      </c>
      <c r="E1736" s="281" t="s">
        <v>1</v>
      </c>
      <c r="F1736" s="282" t="s">
        <v>356</v>
      </c>
      <c r="G1736" s="280"/>
      <c r="H1736" s="283">
        <v>103.07</v>
      </c>
      <c r="I1736" s="284"/>
      <c r="J1736" s="280"/>
      <c r="K1736" s="280"/>
      <c r="L1736" s="285"/>
      <c r="M1736" s="286"/>
      <c r="N1736" s="287"/>
      <c r="O1736" s="287"/>
      <c r="P1736" s="287"/>
      <c r="Q1736" s="287"/>
      <c r="R1736" s="287"/>
      <c r="S1736" s="287"/>
      <c r="T1736" s="288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T1736" s="289" t="s">
        <v>184</v>
      </c>
      <c r="AU1736" s="289" t="s">
        <v>86</v>
      </c>
      <c r="AV1736" s="16" t="s">
        <v>189</v>
      </c>
      <c r="AW1736" s="16" t="s">
        <v>32</v>
      </c>
      <c r="AX1736" s="16" t="s">
        <v>76</v>
      </c>
      <c r="AY1736" s="289" t="s">
        <v>175</v>
      </c>
    </row>
    <row r="1737" s="15" customFormat="1">
      <c r="A1737" s="15"/>
      <c r="B1737" s="254"/>
      <c r="C1737" s="255"/>
      <c r="D1737" s="234" t="s">
        <v>184</v>
      </c>
      <c r="E1737" s="256" t="s">
        <v>1</v>
      </c>
      <c r="F1737" s="257" t="s">
        <v>201</v>
      </c>
      <c r="G1737" s="255"/>
      <c r="H1737" s="258">
        <v>576.19999999999992</v>
      </c>
      <c r="I1737" s="259"/>
      <c r="J1737" s="255"/>
      <c r="K1737" s="255"/>
      <c r="L1737" s="260"/>
      <c r="M1737" s="261"/>
      <c r="N1737" s="262"/>
      <c r="O1737" s="262"/>
      <c r="P1737" s="262"/>
      <c r="Q1737" s="262"/>
      <c r="R1737" s="262"/>
      <c r="S1737" s="262"/>
      <c r="T1737" s="263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T1737" s="264" t="s">
        <v>184</v>
      </c>
      <c r="AU1737" s="264" t="s">
        <v>86</v>
      </c>
      <c r="AV1737" s="15" t="s">
        <v>182</v>
      </c>
      <c r="AW1737" s="15" t="s">
        <v>32</v>
      </c>
      <c r="AX1737" s="15" t="s">
        <v>84</v>
      </c>
      <c r="AY1737" s="264" t="s">
        <v>175</v>
      </c>
    </row>
    <row r="1738" s="2" customFormat="1" ht="24.15" customHeight="1">
      <c r="A1738" s="39"/>
      <c r="B1738" s="40"/>
      <c r="C1738" s="219" t="s">
        <v>2366</v>
      </c>
      <c r="D1738" s="219" t="s">
        <v>177</v>
      </c>
      <c r="E1738" s="220" t="s">
        <v>2367</v>
      </c>
      <c r="F1738" s="221" t="s">
        <v>2368</v>
      </c>
      <c r="G1738" s="222" t="s">
        <v>1336</v>
      </c>
      <c r="H1738" s="291"/>
      <c r="I1738" s="224"/>
      <c r="J1738" s="225">
        <f>ROUND(I1738*H1738,2)</f>
        <v>0</v>
      </c>
      <c r="K1738" s="221" t="s">
        <v>181</v>
      </c>
      <c r="L1738" s="45"/>
      <c r="M1738" s="226" t="s">
        <v>1</v>
      </c>
      <c r="N1738" s="227" t="s">
        <v>41</v>
      </c>
      <c r="O1738" s="92"/>
      <c r="P1738" s="228">
        <f>O1738*H1738</f>
        <v>0</v>
      </c>
      <c r="Q1738" s="228">
        <v>0</v>
      </c>
      <c r="R1738" s="228">
        <f>Q1738*H1738</f>
        <v>0</v>
      </c>
      <c r="S1738" s="228">
        <v>0</v>
      </c>
      <c r="T1738" s="229">
        <f>S1738*H1738</f>
        <v>0</v>
      </c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R1738" s="230" t="s">
        <v>262</v>
      </c>
      <c r="AT1738" s="230" t="s">
        <v>177</v>
      </c>
      <c r="AU1738" s="230" t="s">
        <v>86</v>
      </c>
      <c r="AY1738" s="18" t="s">
        <v>175</v>
      </c>
      <c r="BE1738" s="231">
        <f>IF(N1738="základní",J1738,0)</f>
        <v>0</v>
      </c>
      <c r="BF1738" s="231">
        <f>IF(N1738="snížená",J1738,0)</f>
        <v>0</v>
      </c>
      <c r="BG1738" s="231">
        <f>IF(N1738="zákl. přenesená",J1738,0)</f>
        <v>0</v>
      </c>
      <c r="BH1738" s="231">
        <f>IF(N1738="sníž. přenesená",J1738,0)</f>
        <v>0</v>
      </c>
      <c r="BI1738" s="231">
        <f>IF(N1738="nulová",J1738,0)</f>
        <v>0</v>
      </c>
      <c r="BJ1738" s="18" t="s">
        <v>84</v>
      </c>
      <c r="BK1738" s="231">
        <f>ROUND(I1738*H1738,2)</f>
        <v>0</v>
      </c>
      <c r="BL1738" s="18" t="s">
        <v>262</v>
      </c>
      <c r="BM1738" s="230" t="s">
        <v>2369</v>
      </c>
    </row>
    <row r="1739" s="2" customFormat="1" ht="24.15" customHeight="1">
      <c r="A1739" s="39"/>
      <c r="B1739" s="40"/>
      <c r="C1739" s="219" t="s">
        <v>2370</v>
      </c>
      <c r="D1739" s="219" t="s">
        <v>177</v>
      </c>
      <c r="E1739" s="220" t="s">
        <v>2371</v>
      </c>
      <c r="F1739" s="221" t="s">
        <v>2372</v>
      </c>
      <c r="G1739" s="222" t="s">
        <v>180</v>
      </c>
      <c r="H1739" s="223">
        <v>440.93</v>
      </c>
      <c r="I1739" s="224"/>
      <c r="J1739" s="225">
        <f>ROUND(I1739*H1739,2)</f>
        <v>0</v>
      </c>
      <c r="K1739" s="221" t="s">
        <v>1</v>
      </c>
      <c r="L1739" s="45"/>
      <c r="M1739" s="226" t="s">
        <v>1</v>
      </c>
      <c r="N1739" s="227" t="s">
        <v>41</v>
      </c>
      <c r="O1739" s="92"/>
      <c r="P1739" s="228">
        <f>O1739*H1739</f>
        <v>0</v>
      </c>
      <c r="Q1739" s="228">
        <v>0.015</v>
      </c>
      <c r="R1739" s="228">
        <f>Q1739*H1739</f>
        <v>6.61395</v>
      </c>
      <c r="S1739" s="228">
        <v>0</v>
      </c>
      <c r="T1739" s="229">
        <f>S1739*H1739</f>
        <v>0</v>
      </c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R1739" s="230" t="s">
        <v>262</v>
      </c>
      <c r="AT1739" s="230" t="s">
        <v>177</v>
      </c>
      <c r="AU1739" s="230" t="s">
        <v>86</v>
      </c>
      <c r="AY1739" s="18" t="s">
        <v>175</v>
      </c>
      <c r="BE1739" s="231">
        <f>IF(N1739="základní",J1739,0)</f>
        <v>0</v>
      </c>
      <c r="BF1739" s="231">
        <f>IF(N1739="snížená",J1739,0)</f>
        <v>0</v>
      </c>
      <c r="BG1739" s="231">
        <f>IF(N1739="zákl. přenesená",J1739,0)</f>
        <v>0</v>
      </c>
      <c r="BH1739" s="231">
        <f>IF(N1739="sníž. přenesená",J1739,0)</f>
        <v>0</v>
      </c>
      <c r="BI1739" s="231">
        <f>IF(N1739="nulová",J1739,0)</f>
        <v>0</v>
      </c>
      <c r="BJ1739" s="18" t="s">
        <v>84</v>
      </c>
      <c r="BK1739" s="231">
        <f>ROUND(I1739*H1739,2)</f>
        <v>0</v>
      </c>
      <c r="BL1739" s="18" t="s">
        <v>262</v>
      </c>
      <c r="BM1739" s="230" t="s">
        <v>2373</v>
      </c>
    </row>
    <row r="1740" s="13" customFormat="1">
      <c r="A1740" s="13"/>
      <c r="B1740" s="232"/>
      <c r="C1740" s="233"/>
      <c r="D1740" s="234" t="s">
        <v>184</v>
      </c>
      <c r="E1740" s="235" t="s">
        <v>1</v>
      </c>
      <c r="F1740" s="236" t="s">
        <v>2353</v>
      </c>
      <c r="G1740" s="233"/>
      <c r="H1740" s="237">
        <v>66.03</v>
      </c>
      <c r="I1740" s="238"/>
      <c r="J1740" s="233"/>
      <c r="K1740" s="233"/>
      <c r="L1740" s="239"/>
      <c r="M1740" s="240"/>
      <c r="N1740" s="241"/>
      <c r="O1740" s="241"/>
      <c r="P1740" s="241"/>
      <c r="Q1740" s="241"/>
      <c r="R1740" s="241"/>
      <c r="S1740" s="241"/>
      <c r="T1740" s="242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43" t="s">
        <v>184</v>
      </c>
      <c r="AU1740" s="243" t="s">
        <v>86</v>
      </c>
      <c r="AV1740" s="13" t="s">
        <v>86</v>
      </c>
      <c r="AW1740" s="13" t="s">
        <v>32</v>
      </c>
      <c r="AX1740" s="13" t="s">
        <v>76</v>
      </c>
      <c r="AY1740" s="243" t="s">
        <v>175</v>
      </c>
    </row>
    <row r="1741" s="16" customFormat="1">
      <c r="A1741" s="16"/>
      <c r="B1741" s="279"/>
      <c r="C1741" s="280"/>
      <c r="D1741" s="234" t="s">
        <v>184</v>
      </c>
      <c r="E1741" s="281" t="s">
        <v>1</v>
      </c>
      <c r="F1741" s="282" t="s">
        <v>356</v>
      </c>
      <c r="G1741" s="280"/>
      <c r="H1741" s="283">
        <v>66.03</v>
      </c>
      <c r="I1741" s="284"/>
      <c r="J1741" s="280"/>
      <c r="K1741" s="280"/>
      <c r="L1741" s="285"/>
      <c r="M1741" s="286"/>
      <c r="N1741" s="287"/>
      <c r="O1741" s="287"/>
      <c r="P1741" s="287"/>
      <c r="Q1741" s="287"/>
      <c r="R1741" s="287"/>
      <c r="S1741" s="287"/>
      <c r="T1741" s="288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T1741" s="289" t="s">
        <v>184</v>
      </c>
      <c r="AU1741" s="289" t="s">
        <v>86</v>
      </c>
      <c r="AV1741" s="16" t="s">
        <v>189</v>
      </c>
      <c r="AW1741" s="16" t="s">
        <v>32</v>
      </c>
      <c r="AX1741" s="16" t="s">
        <v>76</v>
      </c>
      <c r="AY1741" s="289" t="s">
        <v>175</v>
      </c>
    </row>
    <row r="1742" s="13" customFormat="1">
      <c r="A1742" s="13"/>
      <c r="B1742" s="232"/>
      <c r="C1742" s="233"/>
      <c r="D1742" s="234" t="s">
        <v>184</v>
      </c>
      <c r="E1742" s="235" t="s">
        <v>1</v>
      </c>
      <c r="F1742" s="236" t="s">
        <v>1587</v>
      </c>
      <c r="G1742" s="233"/>
      <c r="H1742" s="237">
        <v>64.89</v>
      </c>
      <c r="I1742" s="238"/>
      <c r="J1742" s="233"/>
      <c r="K1742" s="233"/>
      <c r="L1742" s="239"/>
      <c r="M1742" s="240"/>
      <c r="N1742" s="241"/>
      <c r="O1742" s="241"/>
      <c r="P1742" s="241"/>
      <c r="Q1742" s="241"/>
      <c r="R1742" s="241"/>
      <c r="S1742" s="241"/>
      <c r="T1742" s="242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3" t="s">
        <v>184</v>
      </c>
      <c r="AU1742" s="243" t="s">
        <v>86</v>
      </c>
      <c r="AV1742" s="13" t="s">
        <v>86</v>
      </c>
      <c r="AW1742" s="13" t="s">
        <v>32</v>
      </c>
      <c r="AX1742" s="13" t="s">
        <v>76</v>
      </c>
      <c r="AY1742" s="243" t="s">
        <v>175</v>
      </c>
    </row>
    <row r="1743" s="13" customFormat="1">
      <c r="A1743" s="13"/>
      <c r="B1743" s="232"/>
      <c r="C1743" s="233"/>
      <c r="D1743" s="234" t="s">
        <v>184</v>
      </c>
      <c r="E1743" s="235" t="s">
        <v>1</v>
      </c>
      <c r="F1743" s="236" t="s">
        <v>1638</v>
      </c>
      <c r="G1743" s="233"/>
      <c r="H1743" s="237">
        <v>24.02</v>
      </c>
      <c r="I1743" s="238"/>
      <c r="J1743" s="233"/>
      <c r="K1743" s="233"/>
      <c r="L1743" s="239"/>
      <c r="M1743" s="240"/>
      <c r="N1743" s="241"/>
      <c r="O1743" s="241"/>
      <c r="P1743" s="241"/>
      <c r="Q1743" s="241"/>
      <c r="R1743" s="241"/>
      <c r="S1743" s="241"/>
      <c r="T1743" s="242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43" t="s">
        <v>184</v>
      </c>
      <c r="AU1743" s="243" t="s">
        <v>86</v>
      </c>
      <c r="AV1743" s="13" t="s">
        <v>86</v>
      </c>
      <c r="AW1743" s="13" t="s">
        <v>32</v>
      </c>
      <c r="AX1743" s="13" t="s">
        <v>76</v>
      </c>
      <c r="AY1743" s="243" t="s">
        <v>175</v>
      </c>
    </row>
    <row r="1744" s="16" customFormat="1">
      <c r="A1744" s="16"/>
      <c r="B1744" s="279"/>
      <c r="C1744" s="280"/>
      <c r="D1744" s="234" t="s">
        <v>184</v>
      </c>
      <c r="E1744" s="281" t="s">
        <v>1</v>
      </c>
      <c r="F1744" s="282" t="s">
        <v>356</v>
      </c>
      <c r="G1744" s="280"/>
      <c r="H1744" s="283">
        <v>88.91</v>
      </c>
      <c r="I1744" s="284"/>
      <c r="J1744" s="280"/>
      <c r="K1744" s="280"/>
      <c r="L1744" s="285"/>
      <c r="M1744" s="286"/>
      <c r="N1744" s="287"/>
      <c r="O1744" s="287"/>
      <c r="P1744" s="287"/>
      <c r="Q1744" s="287"/>
      <c r="R1744" s="287"/>
      <c r="S1744" s="287"/>
      <c r="T1744" s="288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T1744" s="289" t="s">
        <v>184</v>
      </c>
      <c r="AU1744" s="289" t="s">
        <v>86</v>
      </c>
      <c r="AV1744" s="16" t="s">
        <v>189</v>
      </c>
      <c r="AW1744" s="16" t="s">
        <v>32</v>
      </c>
      <c r="AX1744" s="16" t="s">
        <v>76</v>
      </c>
      <c r="AY1744" s="289" t="s">
        <v>175</v>
      </c>
    </row>
    <row r="1745" s="13" customFormat="1">
      <c r="A1745" s="13"/>
      <c r="B1745" s="232"/>
      <c r="C1745" s="233"/>
      <c r="D1745" s="234" t="s">
        <v>184</v>
      </c>
      <c r="E1745" s="235" t="s">
        <v>1</v>
      </c>
      <c r="F1745" s="236" t="s">
        <v>1590</v>
      </c>
      <c r="G1745" s="233"/>
      <c r="H1745" s="237">
        <v>65.599999999999992</v>
      </c>
      <c r="I1745" s="238"/>
      <c r="J1745" s="233"/>
      <c r="K1745" s="233"/>
      <c r="L1745" s="239"/>
      <c r="M1745" s="240"/>
      <c r="N1745" s="241"/>
      <c r="O1745" s="241"/>
      <c r="P1745" s="241"/>
      <c r="Q1745" s="241"/>
      <c r="R1745" s="241"/>
      <c r="S1745" s="241"/>
      <c r="T1745" s="242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43" t="s">
        <v>184</v>
      </c>
      <c r="AU1745" s="243" t="s">
        <v>86</v>
      </c>
      <c r="AV1745" s="13" t="s">
        <v>86</v>
      </c>
      <c r="AW1745" s="13" t="s">
        <v>32</v>
      </c>
      <c r="AX1745" s="13" t="s">
        <v>76</v>
      </c>
      <c r="AY1745" s="243" t="s">
        <v>175</v>
      </c>
    </row>
    <row r="1746" s="13" customFormat="1">
      <c r="A1746" s="13"/>
      <c r="B1746" s="232"/>
      <c r="C1746" s="233"/>
      <c r="D1746" s="234" t="s">
        <v>184</v>
      </c>
      <c r="E1746" s="235" t="s">
        <v>1</v>
      </c>
      <c r="F1746" s="236" t="s">
        <v>1640</v>
      </c>
      <c r="G1746" s="233"/>
      <c r="H1746" s="237">
        <v>23.2</v>
      </c>
      <c r="I1746" s="238"/>
      <c r="J1746" s="233"/>
      <c r="K1746" s="233"/>
      <c r="L1746" s="239"/>
      <c r="M1746" s="240"/>
      <c r="N1746" s="241"/>
      <c r="O1746" s="241"/>
      <c r="P1746" s="241"/>
      <c r="Q1746" s="241"/>
      <c r="R1746" s="241"/>
      <c r="S1746" s="241"/>
      <c r="T1746" s="242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43" t="s">
        <v>184</v>
      </c>
      <c r="AU1746" s="243" t="s">
        <v>86</v>
      </c>
      <c r="AV1746" s="13" t="s">
        <v>86</v>
      </c>
      <c r="AW1746" s="13" t="s">
        <v>32</v>
      </c>
      <c r="AX1746" s="13" t="s">
        <v>76</v>
      </c>
      <c r="AY1746" s="243" t="s">
        <v>175</v>
      </c>
    </row>
    <row r="1747" s="16" customFormat="1">
      <c r="A1747" s="16"/>
      <c r="B1747" s="279"/>
      <c r="C1747" s="280"/>
      <c r="D1747" s="234" t="s">
        <v>184</v>
      </c>
      <c r="E1747" s="281" t="s">
        <v>1</v>
      </c>
      <c r="F1747" s="282" t="s">
        <v>356</v>
      </c>
      <c r="G1747" s="280"/>
      <c r="H1747" s="283">
        <v>88.8</v>
      </c>
      <c r="I1747" s="284"/>
      <c r="J1747" s="280"/>
      <c r="K1747" s="280"/>
      <c r="L1747" s="285"/>
      <c r="M1747" s="286"/>
      <c r="N1747" s="287"/>
      <c r="O1747" s="287"/>
      <c r="P1747" s="287"/>
      <c r="Q1747" s="287"/>
      <c r="R1747" s="287"/>
      <c r="S1747" s="287"/>
      <c r="T1747" s="288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T1747" s="289" t="s">
        <v>184</v>
      </c>
      <c r="AU1747" s="289" t="s">
        <v>86</v>
      </c>
      <c r="AV1747" s="16" t="s">
        <v>189</v>
      </c>
      <c r="AW1747" s="16" t="s">
        <v>32</v>
      </c>
      <c r="AX1747" s="16" t="s">
        <v>76</v>
      </c>
      <c r="AY1747" s="289" t="s">
        <v>175</v>
      </c>
    </row>
    <row r="1748" s="13" customFormat="1">
      <c r="A1748" s="13"/>
      <c r="B1748" s="232"/>
      <c r="C1748" s="233"/>
      <c r="D1748" s="234" t="s">
        <v>184</v>
      </c>
      <c r="E1748" s="235" t="s">
        <v>1</v>
      </c>
      <c r="F1748" s="236" t="s">
        <v>809</v>
      </c>
      <c r="G1748" s="233"/>
      <c r="H1748" s="237">
        <v>19.33</v>
      </c>
      <c r="I1748" s="238"/>
      <c r="J1748" s="233"/>
      <c r="K1748" s="233"/>
      <c r="L1748" s="239"/>
      <c r="M1748" s="240"/>
      <c r="N1748" s="241"/>
      <c r="O1748" s="241"/>
      <c r="P1748" s="241"/>
      <c r="Q1748" s="241"/>
      <c r="R1748" s="241"/>
      <c r="S1748" s="241"/>
      <c r="T1748" s="242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43" t="s">
        <v>184</v>
      </c>
      <c r="AU1748" s="243" t="s">
        <v>86</v>
      </c>
      <c r="AV1748" s="13" t="s">
        <v>86</v>
      </c>
      <c r="AW1748" s="13" t="s">
        <v>32</v>
      </c>
      <c r="AX1748" s="13" t="s">
        <v>76</v>
      </c>
      <c r="AY1748" s="243" t="s">
        <v>175</v>
      </c>
    </row>
    <row r="1749" s="13" customFormat="1">
      <c r="A1749" s="13"/>
      <c r="B1749" s="232"/>
      <c r="C1749" s="233"/>
      <c r="D1749" s="234" t="s">
        <v>184</v>
      </c>
      <c r="E1749" s="235" t="s">
        <v>1</v>
      </c>
      <c r="F1749" s="236" t="s">
        <v>1591</v>
      </c>
      <c r="G1749" s="233"/>
      <c r="H1749" s="237">
        <v>73.39</v>
      </c>
      <c r="I1749" s="238"/>
      <c r="J1749" s="233"/>
      <c r="K1749" s="233"/>
      <c r="L1749" s="239"/>
      <c r="M1749" s="240"/>
      <c r="N1749" s="241"/>
      <c r="O1749" s="241"/>
      <c r="P1749" s="241"/>
      <c r="Q1749" s="241"/>
      <c r="R1749" s="241"/>
      <c r="S1749" s="241"/>
      <c r="T1749" s="242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43" t="s">
        <v>184</v>
      </c>
      <c r="AU1749" s="243" t="s">
        <v>86</v>
      </c>
      <c r="AV1749" s="13" t="s">
        <v>86</v>
      </c>
      <c r="AW1749" s="13" t="s">
        <v>32</v>
      </c>
      <c r="AX1749" s="13" t="s">
        <v>76</v>
      </c>
      <c r="AY1749" s="243" t="s">
        <v>175</v>
      </c>
    </row>
    <row r="1750" s="13" customFormat="1">
      <c r="A1750" s="13"/>
      <c r="B1750" s="232"/>
      <c r="C1750" s="233"/>
      <c r="D1750" s="234" t="s">
        <v>184</v>
      </c>
      <c r="E1750" s="235" t="s">
        <v>1</v>
      </c>
      <c r="F1750" s="236" t="s">
        <v>1641</v>
      </c>
      <c r="G1750" s="233"/>
      <c r="H1750" s="237">
        <v>19.4</v>
      </c>
      <c r="I1750" s="238"/>
      <c r="J1750" s="233"/>
      <c r="K1750" s="233"/>
      <c r="L1750" s="239"/>
      <c r="M1750" s="240"/>
      <c r="N1750" s="241"/>
      <c r="O1750" s="241"/>
      <c r="P1750" s="241"/>
      <c r="Q1750" s="241"/>
      <c r="R1750" s="241"/>
      <c r="S1750" s="241"/>
      <c r="T1750" s="242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43" t="s">
        <v>184</v>
      </c>
      <c r="AU1750" s="243" t="s">
        <v>86</v>
      </c>
      <c r="AV1750" s="13" t="s">
        <v>86</v>
      </c>
      <c r="AW1750" s="13" t="s">
        <v>32</v>
      </c>
      <c r="AX1750" s="13" t="s">
        <v>76</v>
      </c>
      <c r="AY1750" s="243" t="s">
        <v>175</v>
      </c>
    </row>
    <row r="1751" s="16" customFormat="1">
      <c r="A1751" s="16"/>
      <c r="B1751" s="279"/>
      <c r="C1751" s="280"/>
      <c r="D1751" s="234" t="s">
        <v>184</v>
      </c>
      <c r="E1751" s="281" t="s">
        <v>1</v>
      </c>
      <c r="F1751" s="282" t="s">
        <v>356</v>
      </c>
      <c r="G1751" s="280"/>
      <c r="H1751" s="283">
        <v>112.12</v>
      </c>
      <c r="I1751" s="284"/>
      <c r="J1751" s="280"/>
      <c r="K1751" s="280"/>
      <c r="L1751" s="285"/>
      <c r="M1751" s="286"/>
      <c r="N1751" s="287"/>
      <c r="O1751" s="287"/>
      <c r="P1751" s="287"/>
      <c r="Q1751" s="287"/>
      <c r="R1751" s="287"/>
      <c r="S1751" s="287"/>
      <c r="T1751" s="288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T1751" s="289" t="s">
        <v>184</v>
      </c>
      <c r="AU1751" s="289" t="s">
        <v>86</v>
      </c>
      <c r="AV1751" s="16" t="s">
        <v>189</v>
      </c>
      <c r="AW1751" s="16" t="s">
        <v>32</v>
      </c>
      <c r="AX1751" s="16" t="s">
        <v>76</v>
      </c>
      <c r="AY1751" s="289" t="s">
        <v>175</v>
      </c>
    </row>
    <row r="1752" s="13" customFormat="1">
      <c r="A1752" s="13"/>
      <c r="B1752" s="232"/>
      <c r="C1752" s="233"/>
      <c r="D1752" s="234" t="s">
        <v>184</v>
      </c>
      <c r="E1752" s="235" t="s">
        <v>1</v>
      </c>
      <c r="F1752" s="236" t="s">
        <v>1593</v>
      </c>
      <c r="G1752" s="233"/>
      <c r="H1752" s="237">
        <v>34.689999999999996</v>
      </c>
      <c r="I1752" s="238"/>
      <c r="J1752" s="233"/>
      <c r="K1752" s="233"/>
      <c r="L1752" s="239"/>
      <c r="M1752" s="240"/>
      <c r="N1752" s="241"/>
      <c r="O1752" s="241"/>
      <c r="P1752" s="241"/>
      <c r="Q1752" s="241"/>
      <c r="R1752" s="241"/>
      <c r="S1752" s="241"/>
      <c r="T1752" s="242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43" t="s">
        <v>184</v>
      </c>
      <c r="AU1752" s="243" t="s">
        <v>86</v>
      </c>
      <c r="AV1752" s="13" t="s">
        <v>86</v>
      </c>
      <c r="AW1752" s="13" t="s">
        <v>32</v>
      </c>
      <c r="AX1752" s="13" t="s">
        <v>76</v>
      </c>
      <c r="AY1752" s="243" t="s">
        <v>175</v>
      </c>
    </row>
    <row r="1753" s="13" customFormat="1">
      <c r="A1753" s="13"/>
      <c r="B1753" s="232"/>
      <c r="C1753" s="233"/>
      <c r="D1753" s="234" t="s">
        <v>184</v>
      </c>
      <c r="E1753" s="235" t="s">
        <v>1</v>
      </c>
      <c r="F1753" s="236" t="s">
        <v>1594</v>
      </c>
      <c r="G1753" s="233"/>
      <c r="H1753" s="237">
        <v>26.2</v>
      </c>
      <c r="I1753" s="238"/>
      <c r="J1753" s="233"/>
      <c r="K1753" s="233"/>
      <c r="L1753" s="239"/>
      <c r="M1753" s="240"/>
      <c r="N1753" s="241"/>
      <c r="O1753" s="241"/>
      <c r="P1753" s="241"/>
      <c r="Q1753" s="241"/>
      <c r="R1753" s="241"/>
      <c r="S1753" s="241"/>
      <c r="T1753" s="242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243" t="s">
        <v>184</v>
      </c>
      <c r="AU1753" s="243" t="s">
        <v>86</v>
      </c>
      <c r="AV1753" s="13" t="s">
        <v>86</v>
      </c>
      <c r="AW1753" s="13" t="s">
        <v>32</v>
      </c>
      <c r="AX1753" s="13" t="s">
        <v>76</v>
      </c>
      <c r="AY1753" s="243" t="s">
        <v>175</v>
      </c>
    </row>
    <row r="1754" s="13" customFormat="1">
      <c r="A1754" s="13"/>
      <c r="B1754" s="232"/>
      <c r="C1754" s="233"/>
      <c r="D1754" s="234" t="s">
        <v>184</v>
      </c>
      <c r="E1754" s="235" t="s">
        <v>1</v>
      </c>
      <c r="F1754" s="236" t="s">
        <v>1595</v>
      </c>
      <c r="G1754" s="233"/>
      <c r="H1754" s="237">
        <v>24.18</v>
      </c>
      <c r="I1754" s="238"/>
      <c r="J1754" s="233"/>
      <c r="K1754" s="233"/>
      <c r="L1754" s="239"/>
      <c r="M1754" s="240"/>
      <c r="N1754" s="241"/>
      <c r="O1754" s="241"/>
      <c r="P1754" s="241"/>
      <c r="Q1754" s="241"/>
      <c r="R1754" s="241"/>
      <c r="S1754" s="241"/>
      <c r="T1754" s="242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43" t="s">
        <v>184</v>
      </c>
      <c r="AU1754" s="243" t="s">
        <v>86</v>
      </c>
      <c r="AV1754" s="13" t="s">
        <v>86</v>
      </c>
      <c r="AW1754" s="13" t="s">
        <v>32</v>
      </c>
      <c r="AX1754" s="13" t="s">
        <v>76</v>
      </c>
      <c r="AY1754" s="243" t="s">
        <v>175</v>
      </c>
    </row>
    <row r="1755" s="16" customFormat="1">
      <c r="A1755" s="16"/>
      <c r="B1755" s="279"/>
      <c r="C1755" s="280"/>
      <c r="D1755" s="234" t="s">
        <v>184</v>
      </c>
      <c r="E1755" s="281" t="s">
        <v>1</v>
      </c>
      <c r="F1755" s="282" t="s">
        <v>356</v>
      </c>
      <c r="G1755" s="280"/>
      <c r="H1755" s="283">
        <v>85.07</v>
      </c>
      <c r="I1755" s="284"/>
      <c r="J1755" s="280"/>
      <c r="K1755" s="280"/>
      <c r="L1755" s="285"/>
      <c r="M1755" s="286"/>
      <c r="N1755" s="287"/>
      <c r="O1755" s="287"/>
      <c r="P1755" s="287"/>
      <c r="Q1755" s="287"/>
      <c r="R1755" s="287"/>
      <c r="S1755" s="287"/>
      <c r="T1755" s="288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T1755" s="289" t="s">
        <v>184</v>
      </c>
      <c r="AU1755" s="289" t="s">
        <v>86</v>
      </c>
      <c r="AV1755" s="16" t="s">
        <v>189</v>
      </c>
      <c r="AW1755" s="16" t="s">
        <v>32</v>
      </c>
      <c r="AX1755" s="16" t="s">
        <v>76</v>
      </c>
      <c r="AY1755" s="289" t="s">
        <v>175</v>
      </c>
    </row>
    <row r="1756" s="15" customFormat="1">
      <c r="A1756" s="15"/>
      <c r="B1756" s="254"/>
      <c r="C1756" s="255"/>
      <c r="D1756" s="234" t="s">
        <v>184</v>
      </c>
      <c r="E1756" s="256" t="s">
        <v>1</v>
      </c>
      <c r="F1756" s="257" t="s">
        <v>201</v>
      </c>
      <c r="G1756" s="255"/>
      <c r="H1756" s="258">
        <v>440.92999999999992</v>
      </c>
      <c r="I1756" s="259"/>
      <c r="J1756" s="255"/>
      <c r="K1756" s="255"/>
      <c r="L1756" s="260"/>
      <c r="M1756" s="261"/>
      <c r="N1756" s="262"/>
      <c r="O1756" s="262"/>
      <c r="P1756" s="262"/>
      <c r="Q1756" s="262"/>
      <c r="R1756" s="262"/>
      <c r="S1756" s="262"/>
      <c r="T1756" s="263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T1756" s="264" t="s">
        <v>184</v>
      </c>
      <c r="AU1756" s="264" t="s">
        <v>86</v>
      </c>
      <c r="AV1756" s="15" t="s">
        <v>182</v>
      </c>
      <c r="AW1756" s="15" t="s">
        <v>32</v>
      </c>
      <c r="AX1756" s="15" t="s">
        <v>84</v>
      </c>
      <c r="AY1756" s="264" t="s">
        <v>175</v>
      </c>
    </row>
    <row r="1757" s="12" customFormat="1" ht="22.8" customHeight="1">
      <c r="A1757" s="12"/>
      <c r="B1757" s="203"/>
      <c r="C1757" s="204"/>
      <c r="D1757" s="205" t="s">
        <v>75</v>
      </c>
      <c r="E1757" s="217" t="s">
        <v>2374</v>
      </c>
      <c r="F1757" s="217" t="s">
        <v>2375</v>
      </c>
      <c r="G1757" s="204"/>
      <c r="H1757" s="204"/>
      <c r="I1757" s="207"/>
      <c r="J1757" s="218">
        <f>BK1757</f>
        <v>0</v>
      </c>
      <c r="K1757" s="204"/>
      <c r="L1757" s="209"/>
      <c r="M1757" s="210"/>
      <c r="N1757" s="211"/>
      <c r="O1757" s="211"/>
      <c r="P1757" s="212">
        <f>SUM(P1758:P1775)</f>
        <v>0</v>
      </c>
      <c r="Q1757" s="211"/>
      <c r="R1757" s="212">
        <f>SUM(R1758:R1775)</f>
        <v>0</v>
      </c>
      <c r="S1757" s="211"/>
      <c r="T1757" s="213">
        <f>SUM(T1758:T1775)</f>
        <v>11.4573</v>
      </c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R1757" s="214" t="s">
        <v>86</v>
      </c>
      <c r="AT1757" s="215" t="s">
        <v>75</v>
      </c>
      <c r="AU1757" s="215" t="s">
        <v>84</v>
      </c>
      <c r="AY1757" s="214" t="s">
        <v>175</v>
      </c>
      <c r="BK1757" s="216">
        <f>SUM(BK1758:BK1775)</f>
        <v>0</v>
      </c>
    </row>
    <row r="1758" s="2" customFormat="1" ht="21.75" customHeight="1">
      <c r="A1758" s="39"/>
      <c r="B1758" s="40"/>
      <c r="C1758" s="219" t="s">
        <v>2376</v>
      </c>
      <c r="D1758" s="219" t="s">
        <v>177</v>
      </c>
      <c r="E1758" s="220" t="s">
        <v>2377</v>
      </c>
      <c r="F1758" s="221" t="s">
        <v>2378</v>
      </c>
      <c r="G1758" s="222" t="s">
        <v>180</v>
      </c>
      <c r="H1758" s="223">
        <v>763.82</v>
      </c>
      <c r="I1758" s="224"/>
      <c r="J1758" s="225">
        <f>ROUND(I1758*H1758,2)</f>
        <v>0</v>
      </c>
      <c r="K1758" s="221" t="s">
        <v>181</v>
      </c>
      <c r="L1758" s="45"/>
      <c r="M1758" s="226" t="s">
        <v>1</v>
      </c>
      <c r="N1758" s="227" t="s">
        <v>41</v>
      </c>
      <c r="O1758" s="92"/>
      <c r="P1758" s="228">
        <f>O1758*H1758</f>
        <v>0</v>
      </c>
      <c r="Q1758" s="228">
        <v>0</v>
      </c>
      <c r="R1758" s="228">
        <f>Q1758*H1758</f>
        <v>0</v>
      </c>
      <c r="S1758" s="228">
        <v>0.015</v>
      </c>
      <c r="T1758" s="229">
        <f>S1758*H1758</f>
        <v>11.4573</v>
      </c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R1758" s="230" t="s">
        <v>262</v>
      </c>
      <c r="AT1758" s="230" t="s">
        <v>177</v>
      </c>
      <c r="AU1758" s="230" t="s">
        <v>86</v>
      </c>
      <c r="AY1758" s="18" t="s">
        <v>175</v>
      </c>
      <c r="BE1758" s="231">
        <f>IF(N1758="základní",J1758,0)</f>
        <v>0</v>
      </c>
      <c r="BF1758" s="231">
        <f>IF(N1758="snížená",J1758,0)</f>
        <v>0</v>
      </c>
      <c r="BG1758" s="231">
        <f>IF(N1758="zákl. přenesená",J1758,0)</f>
        <v>0</v>
      </c>
      <c r="BH1758" s="231">
        <f>IF(N1758="sníž. přenesená",J1758,0)</f>
        <v>0</v>
      </c>
      <c r="BI1758" s="231">
        <f>IF(N1758="nulová",J1758,0)</f>
        <v>0</v>
      </c>
      <c r="BJ1758" s="18" t="s">
        <v>84</v>
      </c>
      <c r="BK1758" s="231">
        <f>ROUND(I1758*H1758,2)</f>
        <v>0</v>
      </c>
      <c r="BL1758" s="18" t="s">
        <v>262</v>
      </c>
      <c r="BM1758" s="230" t="s">
        <v>2379</v>
      </c>
    </row>
    <row r="1759" s="14" customFormat="1">
      <c r="A1759" s="14"/>
      <c r="B1759" s="244"/>
      <c r="C1759" s="245"/>
      <c r="D1759" s="234" t="s">
        <v>184</v>
      </c>
      <c r="E1759" s="246" t="s">
        <v>1</v>
      </c>
      <c r="F1759" s="247" t="s">
        <v>1035</v>
      </c>
      <c r="G1759" s="245"/>
      <c r="H1759" s="246" t="s">
        <v>1</v>
      </c>
      <c r="I1759" s="248"/>
      <c r="J1759" s="245"/>
      <c r="K1759" s="245"/>
      <c r="L1759" s="249"/>
      <c r="M1759" s="250"/>
      <c r="N1759" s="251"/>
      <c r="O1759" s="251"/>
      <c r="P1759" s="251"/>
      <c r="Q1759" s="251"/>
      <c r="R1759" s="251"/>
      <c r="S1759" s="251"/>
      <c r="T1759" s="252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3" t="s">
        <v>184</v>
      </c>
      <c r="AU1759" s="253" t="s">
        <v>86</v>
      </c>
      <c r="AV1759" s="14" t="s">
        <v>84</v>
      </c>
      <c r="AW1759" s="14" t="s">
        <v>32</v>
      </c>
      <c r="AX1759" s="14" t="s">
        <v>76</v>
      </c>
      <c r="AY1759" s="253" t="s">
        <v>175</v>
      </c>
    </row>
    <row r="1760" s="13" customFormat="1">
      <c r="A1760" s="13"/>
      <c r="B1760" s="232"/>
      <c r="C1760" s="233"/>
      <c r="D1760" s="234" t="s">
        <v>184</v>
      </c>
      <c r="E1760" s="235" t="s">
        <v>1</v>
      </c>
      <c r="F1760" s="236" t="s">
        <v>1421</v>
      </c>
      <c r="G1760" s="233"/>
      <c r="H1760" s="237">
        <v>122.71</v>
      </c>
      <c r="I1760" s="238"/>
      <c r="J1760" s="233"/>
      <c r="K1760" s="233"/>
      <c r="L1760" s="239"/>
      <c r="M1760" s="240"/>
      <c r="N1760" s="241"/>
      <c r="O1760" s="241"/>
      <c r="P1760" s="241"/>
      <c r="Q1760" s="241"/>
      <c r="R1760" s="241"/>
      <c r="S1760" s="241"/>
      <c r="T1760" s="242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43" t="s">
        <v>184</v>
      </c>
      <c r="AU1760" s="243" t="s">
        <v>86</v>
      </c>
      <c r="AV1760" s="13" t="s">
        <v>86</v>
      </c>
      <c r="AW1760" s="13" t="s">
        <v>32</v>
      </c>
      <c r="AX1760" s="13" t="s">
        <v>76</v>
      </c>
      <c r="AY1760" s="243" t="s">
        <v>175</v>
      </c>
    </row>
    <row r="1761" s="13" customFormat="1">
      <c r="A1761" s="13"/>
      <c r="B1761" s="232"/>
      <c r="C1761" s="233"/>
      <c r="D1761" s="234" t="s">
        <v>184</v>
      </c>
      <c r="E1761" s="235" t="s">
        <v>1</v>
      </c>
      <c r="F1761" s="236" t="s">
        <v>1422</v>
      </c>
      <c r="G1761" s="233"/>
      <c r="H1761" s="237">
        <v>20.48</v>
      </c>
      <c r="I1761" s="238"/>
      <c r="J1761" s="233"/>
      <c r="K1761" s="233"/>
      <c r="L1761" s="239"/>
      <c r="M1761" s="240"/>
      <c r="N1761" s="241"/>
      <c r="O1761" s="241"/>
      <c r="P1761" s="241"/>
      <c r="Q1761" s="241"/>
      <c r="R1761" s="241"/>
      <c r="S1761" s="241"/>
      <c r="T1761" s="242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43" t="s">
        <v>184</v>
      </c>
      <c r="AU1761" s="243" t="s">
        <v>86</v>
      </c>
      <c r="AV1761" s="13" t="s">
        <v>86</v>
      </c>
      <c r="AW1761" s="13" t="s">
        <v>32</v>
      </c>
      <c r="AX1761" s="13" t="s">
        <v>76</v>
      </c>
      <c r="AY1761" s="243" t="s">
        <v>175</v>
      </c>
    </row>
    <row r="1762" s="13" customFormat="1">
      <c r="A1762" s="13"/>
      <c r="B1762" s="232"/>
      <c r="C1762" s="233"/>
      <c r="D1762" s="234" t="s">
        <v>184</v>
      </c>
      <c r="E1762" s="235" t="s">
        <v>1</v>
      </c>
      <c r="F1762" s="236" t="s">
        <v>1423</v>
      </c>
      <c r="G1762" s="233"/>
      <c r="H1762" s="237">
        <v>105.67</v>
      </c>
      <c r="I1762" s="238"/>
      <c r="J1762" s="233"/>
      <c r="K1762" s="233"/>
      <c r="L1762" s="239"/>
      <c r="M1762" s="240"/>
      <c r="N1762" s="241"/>
      <c r="O1762" s="241"/>
      <c r="P1762" s="241"/>
      <c r="Q1762" s="241"/>
      <c r="R1762" s="241"/>
      <c r="S1762" s="241"/>
      <c r="T1762" s="242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43" t="s">
        <v>184</v>
      </c>
      <c r="AU1762" s="243" t="s">
        <v>86</v>
      </c>
      <c r="AV1762" s="13" t="s">
        <v>86</v>
      </c>
      <c r="AW1762" s="13" t="s">
        <v>32</v>
      </c>
      <c r="AX1762" s="13" t="s">
        <v>76</v>
      </c>
      <c r="AY1762" s="243" t="s">
        <v>175</v>
      </c>
    </row>
    <row r="1763" s="16" customFormat="1">
      <c r="A1763" s="16"/>
      <c r="B1763" s="279"/>
      <c r="C1763" s="280"/>
      <c r="D1763" s="234" t="s">
        <v>184</v>
      </c>
      <c r="E1763" s="281" t="s">
        <v>1</v>
      </c>
      <c r="F1763" s="282" t="s">
        <v>356</v>
      </c>
      <c r="G1763" s="280"/>
      <c r="H1763" s="283">
        <v>248.86</v>
      </c>
      <c r="I1763" s="284"/>
      <c r="J1763" s="280"/>
      <c r="K1763" s="280"/>
      <c r="L1763" s="285"/>
      <c r="M1763" s="286"/>
      <c r="N1763" s="287"/>
      <c r="O1763" s="287"/>
      <c r="P1763" s="287"/>
      <c r="Q1763" s="287"/>
      <c r="R1763" s="287"/>
      <c r="S1763" s="287"/>
      <c r="T1763" s="288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T1763" s="289" t="s">
        <v>184</v>
      </c>
      <c r="AU1763" s="289" t="s">
        <v>86</v>
      </c>
      <c r="AV1763" s="16" t="s">
        <v>189</v>
      </c>
      <c r="AW1763" s="16" t="s">
        <v>32</v>
      </c>
      <c r="AX1763" s="16" t="s">
        <v>76</v>
      </c>
      <c r="AY1763" s="289" t="s">
        <v>175</v>
      </c>
    </row>
    <row r="1764" s="14" customFormat="1">
      <c r="A1764" s="14"/>
      <c r="B1764" s="244"/>
      <c r="C1764" s="245"/>
      <c r="D1764" s="234" t="s">
        <v>184</v>
      </c>
      <c r="E1764" s="246" t="s">
        <v>1</v>
      </c>
      <c r="F1764" s="247" t="s">
        <v>1040</v>
      </c>
      <c r="G1764" s="245"/>
      <c r="H1764" s="246" t="s">
        <v>1</v>
      </c>
      <c r="I1764" s="248"/>
      <c r="J1764" s="245"/>
      <c r="K1764" s="245"/>
      <c r="L1764" s="249"/>
      <c r="M1764" s="250"/>
      <c r="N1764" s="251"/>
      <c r="O1764" s="251"/>
      <c r="P1764" s="251"/>
      <c r="Q1764" s="251"/>
      <c r="R1764" s="251"/>
      <c r="S1764" s="251"/>
      <c r="T1764" s="252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3" t="s">
        <v>184</v>
      </c>
      <c r="AU1764" s="253" t="s">
        <v>86</v>
      </c>
      <c r="AV1764" s="14" t="s">
        <v>84</v>
      </c>
      <c r="AW1764" s="14" t="s">
        <v>32</v>
      </c>
      <c r="AX1764" s="14" t="s">
        <v>76</v>
      </c>
      <c r="AY1764" s="253" t="s">
        <v>175</v>
      </c>
    </row>
    <row r="1765" s="13" customFormat="1">
      <c r="A1765" s="13"/>
      <c r="B1765" s="232"/>
      <c r="C1765" s="233"/>
      <c r="D1765" s="234" t="s">
        <v>184</v>
      </c>
      <c r="E1765" s="235" t="s">
        <v>1</v>
      </c>
      <c r="F1765" s="236" t="s">
        <v>1424</v>
      </c>
      <c r="G1765" s="233"/>
      <c r="H1765" s="237">
        <v>123.04</v>
      </c>
      <c r="I1765" s="238"/>
      <c r="J1765" s="233"/>
      <c r="K1765" s="233"/>
      <c r="L1765" s="239"/>
      <c r="M1765" s="240"/>
      <c r="N1765" s="241"/>
      <c r="O1765" s="241"/>
      <c r="P1765" s="241"/>
      <c r="Q1765" s="241"/>
      <c r="R1765" s="241"/>
      <c r="S1765" s="241"/>
      <c r="T1765" s="242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43" t="s">
        <v>184</v>
      </c>
      <c r="AU1765" s="243" t="s">
        <v>86</v>
      </c>
      <c r="AV1765" s="13" t="s">
        <v>86</v>
      </c>
      <c r="AW1765" s="13" t="s">
        <v>32</v>
      </c>
      <c r="AX1765" s="13" t="s">
        <v>76</v>
      </c>
      <c r="AY1765" s="243" t="s">
        <v>175</v>
      </c>
    </row>
    <row r="1766" s="13" customFormat="1">
      <c r="A1766" s="13"/>
      <c r="B1766" s="232"/>
      <c r="C1766" s="233"/>
      <c r="D1766" s="234" t="s">
        <v>184</v>
      </c>
      <c r="E1766" s="235" t="s">
        <v>1</v>
      </c>
      <c r="F1766" s="236" t="s">
        <v>1425</v>
      </c>
      <c r="G1766" s="233"/>
      <c r="H1766" s="237">
        <v>19.39</v>
      </c>
      <c r="I1766" s="238"/>
      <c r="J1766" s="233"/>
      <c r="K1766" s="233"/>
      <c r="L1766" s="239"/>
      <c r="M1766" s="240"/>
      <c r="N1766" s="241"/>
      <c r="O1766" s="241"/>
      <c r="P1766" s="241"/>
      <c r="Q1766" s="241"/>
      <c r="R1766" s="241"/>
      <c r="S1766" s="241"/>
      <c r="T1766" s="242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43" t="s">
        <v>184</v>
      </c>
      <c r="AU1766" s="243" t="s">
        <v>86</v>
      </c>
      <c r="AV1766" s="13" t="s">
        <v>86</v>
      </c>
      <c r="AW1766" s="13" t="s">
        <v>32</v>
      </c>
      <c r="AX1766" s="13" t="s">
        <v>76</v>
      </c>
      <c r="AY1766" s="243" t="s">
        <v>175</v>
      </c>
    </row>
    <row r="1767" s="13" customFormat="1">
      <c r="A1767" s="13"/>
      <c r="B1767" s="232"/>
      <c r="C1767" s="233"/>
      <c r="D1767" s="234" t="s">
        <v>184</v>
      </c>
      <c r="E1767" s="235" t="s">
        <v>1</v>
      </c>
      <c r="F1767" s="236" t="s">
        <v>1426</v>
      </c>
      <c r="G1767" s="233"/>
      <c r="H1767" s="237">
        <v>105.58</v>
      </c>
      <c r="I1767" s="238"/>
      <c r="J1767" s="233"/>
      <c r="K1767" s="233"/>
      <c r="L1767" s="239"/>
      <c r="M1767" s="240"/>
      <c r="N1767" s="241"/>
      <c r="O1767" s="241"/>
      <c r="P1767" s="241"/>
      <c r="Q1767" s="241"/>
      <c r="R1767" s="241"/>
      <c r="S1767" s="241"/>
      <c r="T1767" s="242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43" t="s">
        <v>184</v>
      </c>
      <c r="AU1767" s="243" t="s">
        <v>86</v>
      </c>
      <c r="AV1767" s="13" t="s">
        <v>86</v>
      </c>
      <c r="AW1767" s="13" t="s">
        <v>32</v>
      </c>
      <c r="AX1767" s="13" t="s">
        <v>76</v>
      </c>
      <c r="AY1767" s="243" t="s">
        <v>175</v>
      </c>
    </row>
    <row r="1768" s="16" customFormat="1">
      <c r="A1768" s="16"/>
      <c r="B1768" s="279"/>
      <c r="C1768" s="280"/>
      <c r="D1768" s="234" t="s">
        <v>184</v>
      </c>
      <c r="E1768" s="281" t="s">
        <v>1</v>
      </c>
      <c r="F1768" s="282" t="s">
        <v>356</v>
      </c>
      <c r="G1768" s="280"/>
      <c r="H1768" s="283">
        <v>248.01</v>
      </c>
      <c r="I1768" s="284"/>
      <c r="J1768" s="280"/>
      <c r="K1768" s="280"/>
      <c r="L1768" s="285"/>
      <c r="M1768" s="286"/>
      <c r="N1768" s="287"/>
      <c r="O1768" s="287"/>
      <c r="P1768" s="287"/>
      <c r="Q1768" s="287"/>
      <c r="R1768" s="287"/>
      <c r="S1768" s="287"/>
      <c r="T1768" s="288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T1768" s="289" t="s">
        <v>184</v>
      </c>
      <c r="AU1768" s="289" t="s">
        <v>86</v>
      </c>
      <c r="AV1768" s="16" t="s">
        <v>189</v>
      </c>
      <c r="AW1768" s="16" t="s">
        <v>32</v>
      </c>
      <c r="AX1768" s="16" t="s">
        <v>76</v>
      </c>
      <c r="AY1768" s="289" t="s">
        <v>175</v>
      </c>
    </row>
    <row r="1769" s="14" customFormat="1">
      <c r="A1769" s="14"/>
      <c r="B1769" s="244"/>
      <c r="C1769" s="245"/>
      <c r="D1769" s="234" t="s">
        <v>184</v>
      </c>
      <c r="E1769" s="246" t="s">
        <v>1</v>
      </c>
      <c r="F1769" s="247" t="s">
        <v>1427</v>
      </c>
      <c r="G1769" s="245"/>
      <c r="H1769" s="246" t="s">
        <v>1</v>
      </c>
      <c r="I1769" s="248"/>
      <c r="J1769" s="245"/>
      <c r="K1769" s="245"/>
      <c r="L1769" s="249"/>
      <c r="M1769" s="250"/>
      <c r="N1769" s="251"/>
      <c r="O1769" s="251"/>
      <c r="P1769" s="251"/>
      <c r="Q1769" s="251"/>
      <c r="R1769" s="251"/>
      <c r="S1769" s="251"/>
      <c r="T1769" s="252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3" t="s">
        <v>184</v>
      </c>
      <c r="AU1769" s="253" t="s">
        <v>86</v>
      </c>
      <c r="AV1769" s="14" t="s">
        <v>84</v>
      </c>
      <c r="AW1769" s="14" t="s">
        <v>32</v>
      </c>
      <c r="AX1769" s="14" t="s">
        <v>76</v>
      </c>
      <c r="AY1769" s="253" t="s">
        <v>175</v>
      </c>
    </row>
    <row r="1770" s="13" customFormat="1">
      <c r="A1770" s="13"/>
      <c r="B1770" s="232"/>
      <c r="C1770" s="233"/>
      <c r="D1770" s="234" t="s">
        <v>184</v>
      </c>
      <c r="E1770" s="235" t="s">
        <v>1</v>
      </c>
      <c r="F1770" s="236" t="s">
        <v>1428</v>
      </c>
      <c r="G1770" s="233"/>
      <c r="H1770" s="237">
        <v>122.7</v>
      </c>
      <c r="I1770" s="238"/>
      <c r="J1770" s="233"/>
      <c r="K1770" s="233"/>
      <c r="L1770" s="239"/>
      <c r="M1770" s="240"/>
      <c r="N1770" s="241"/>
      <c r="O1770" s="241"/>
      <c r="P1770" s="241"/>
      <c r="Q1770" s="241"/>
      <c r="R1770" s="241"/>
      <c r="S1770" s="241"/>
      <c r="T1770" s="242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43" t="s">
        <v>184</v>
      </c>
      <c r="AU1770" s="243" t="s">
        <v>86</v>
      </c>
      <c r="AV1770" s="13" t="s">
        <v>86</v>
      </c>
      <c r="AW1770" s="13" t="s">
        <v>32</v>
      </c>
      <c r="AX1770" s="13" t="s">
        <v>76</v>
      </c>
      <c r="AY1770" s="243" t="s">
        <v>175</v>
      </c>
    </row>
    <row r="1771" s="13" customFormat="1">
      <c r="A1771" s="13"/>
      <c r="B1771" s="232"/>
      <c r="C1771" s="233"/>
      <c r="D1771" s="234" t="s">
        <v>184</v>
      </c>
      <c r="E1771" s="235" t="s">
        <v>1</v>
      </c>
      <c r="F1771" s="236" t="s">
        <v>1429</v>
      </c>
      <c r="G1771" s="233"/>
      <c r="H1771" s="237">
        <v>20.72</v>
      </c>
      <c r="I1771" s="238"/>
      <c r="J1771" s="233"/>
      <c r="K1771" s="233"/>
      <c r="L1771" s="239"/>
      <c r="M1771" s="240"/>
      <c r="N1771" s="241"/>
      <c r="O1771" s="241"/>
      <c r="P1771" s="241"/>
      <c r="Q1771" s="241"/>
      <c r="R1771" s="241"/>
      <c r="S1771" s="241"/>
      <c r="T1771" s="242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43" t="s">
        <v>184</v>
      </c>
      <c r="AU1771" s="243" t="s">
        <v>86</v>
      </c>
      <c r="AV1771" s="13" t="s">
        <v>86</v>
      </c>
      <c r="AW1771" s="13" t="s">
        <v>32</v>
      </c>
      <c r="AX1771" s="13" t="s">
        <v>76</v>
      </c>
      <c r="AY1771" s="243" t="s">
        <v>175</v>
      </c>
    </row>
    <row r="1772" s="13" customFormat="1">
      <c r="A1772" s="13"/>
      <c r="B1772" s="232"/>
      <c r="C1772" s="233"/>
      <c r="D1772" s="234" t="s">
        <v>184</v>
      </c>
      <c r="E1772" s="235" t="s">
        <v>1</v>
      </c>
      <c r="F1772" s="236" t="s">
        <v>1430</v>
      </c>
      <c r="G1772" s="233"/>
      <c r="H1772" s="237">
        <v>123.53</v>
      </c>
      <c r="I1772" s="238"/>
      <c r="J1772" s="233"/>
      <c r="K1772" s="233"/>
      <c r="L1772" s="239"/>
      <c r="M1772" s="240"/>
      <c r="N1772" s="241"/>
      <c r="O1772" s="241"/>
      <c r="P1772" s="241"/>
      <c r="Q1772" s="241"/>
      <c r="R1772" s="241"/>
      <c r="S1772" s="241"/>
      <c r="T1772" s="242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43" t="s">
        <v>184</v>
      </c>
      <c r="AU1772" s="243" t="s">
        <v>86</v>
      </c>
      <c r="AV1772" s="13" t="s">
        <v>86</v>
      </c>
      <c r="AW1772" s="13" t="s">
        <v>32</v>
      </c>
      <c r="AX1772" s="13" t="s">
        <v>76</v>
      </c>
      <c r="AY1772" s="243" t="s">
        <v>175</v>
      </c>
    </row>
    <row r="1773" s="16" customFormat="1">
      <c r="A1773" s="16"/>
      <c r="B1773" s="279"/>
      <c r="C1773" s="280"/>
      <c r="D1773" s="234" t="s">
        <v>184</v>
      </c>
      <c r="E1773" s="281" t="s">
        <v>1</v>
      </c>
      <c r="F1773" s="282" t="s">
        <v>356</v>
      </c>
      <c r="G1773" s="280"/>
      <c r="H1773" s="283">
        <v>266.95000000000004</v>
      </c>
      <c r="I1773" s="284"/>
      <c r="J1773" s="280"/>
      <c r="K1773" s="280"/>
      <c r="L1773" s="285"/>
      <c r="M1773" s="286"/>
      <c r="N1773" s="287"/>
      <c r="O1773" s="287"/>
      <c r="P1773" s="287"/>
      <c r="Q1773" s="287"/>
      <c r="R1773" s="287"/>
      <c r="S1773" s="287"/>
      <c r="T1773" s="288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T1773" s="289" t="s">
        <v>184</v>
      </c>
      <c r="AU1773" s="289" t="s">
        <v>86</v>
      </c>
      <c r="AV1773" s="16" t="s">
        <v>189</v>
      </c>
      <c r="AW1773" s="16" t="s">
        <v>32</v>
      </c>
      <c r="AX1773" s="16" t="s">
        <v>76</v>
      </c>
      <c r="AY1773" s="289" t="s">
        <v>175</v>
      </c>
    </row>
    <row r="1774" s="15" customFormat="1">
      <c r="A1774" s="15"/>
      <c r="B1774" s="254"/>
      <c r="C1774" s="255"/>
      <c r="D1774" s="234" t="s">
        <v>184</v>
      </c>
      <c r="E1774" s="256" t="s">
        <v>1</v>
      </c>
      <c r="F1774" s="257" t="s">
        <v>201</v>
      </c>
      <c r="G1774" s="255"/>
      <c r="H1774" s="258">
        <v>763.82</v>
      </c>
      <c r="I1774" s="259"/>
      <c r="J1774" s="255"/>
      <c r="K1774" s="255"/>
      <c r="L1774" s="260"/>
      <c r="M1774" s="261"/>
      <c r="N1774" s="262"/>
      <c r="O1774" s="262"/>
      <c r="P1774" s="262"/>
      <c r="Q1774" s="262"/>
      <c r="R1774" s="262"/>
      <c r="S1774" s="262"/>
      <c r="T1774" s="263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T1774" s="264" t="s">
        <v>184</v>
      </c>
      <c r="AU1774" s="264" t="s">
        <v>86</v>
      </c>
      <c r="AV1774" s="15" t="s">
        <v>182</v>
      </c>
      <c r="AW1774" s="15" t="s">
        <v>32</v>
      </c>
      <c r="AX1774" s="15" t="s">
        <v>84</v>
      </c>
      <c r="AY1774" s="264" t="s">
        <v>175</v>
      </c>
    </row>
    <row r="1775" s="2" customFormat="1" ht="24.15" customHeight="1">
      <c r="A1775" s="39"/>
      <c r="B1775" s="40"/>
      <c r="C1775" s="219" t="s">
        <v>2380</v>
      </c>
      <c r="D1775" s="219" t="s">
        <v>177</v>
      </c>
      <c r="E1775" s="220" t="s">
        <v>2381</v>
      </c>
      <c r="F1775" s="221" t="s">
        <v>2382</v>
      </c>
      <c r="G1775" s="222" t="s">
        <v>1336</v>
      </c>
      <c r="H1775" s="291"/>
      <c r="I1775" s="224"/>
      <c r="J1775" s="225">
        <f>ROUND(I1775*H1775,2)</f>
        <v>0</v>
      </c>
      <c r="K1775" s="221" t="s">
        <v>181</v>
      </c>
      <c r="L1775" s="45"/>
      <c r="M1775" s="226" t="s">
        <v>1</v>
      </c>
      <c r="N1775" s="227" t="s">
        <v>41</v>
      </c>
      <c r="O1775" s="92"/>
      <c r="P1775" s="228">
        <f>O1775*H1775</f>
        <v>0</v>
      </c>
      <c r="Q1775" s="228">
        <v>0</v>
      </c>
      <c r="R1775" s="228">
        <f>Q1775*H1775</f>
        <v>0</v>
      </c>
      <c r="S1775" s="228">
        <v>0</v>
      </c>
      <c r="T1775" s="229">
        <f>S1775*H1775</f>
        <v>0</v>
      </c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R1775" s="230" t="s">
        <v>262</v>
      </c>
      <c r="AT1775" s="230" t="s">
        <v>177</v>
      </c>
      <c r="AU1775" s="230" t="s">
        <v>86</v>
      </c>
      <c r="AY1775" s="18" t="s">
        <v>175</v>
      </c>
      <c r="BE1775" s="231">
        <f>IF(N1775="základní",J1775,0)</f>
        <v>0</v>
      </c>
      <c r="BF1775" s="231">
        <f>IF(N1775="snížená",J1775,0)</f>
        <v>0</v>
      </c>
      <c r="BG1775" s="231">
        <f>IF(N1775="zákl. přenesená",J1775,0)</f>
        <v>0</v>
      </c>
      <c r="BH1775" s="231">
        <f>IF(N1775="sníž. přenesená",J1775,0)</f>
        <v>0</v>
      </c>
      <c r="BI1775" s="231">
        <f>IF(N1775="nulová",J1775,0)</f>
        <v>0</v>
      </c>
      <c r="BJ1775" s="18" t="s">
        <v>84</v>
      </c>
      <c r="BK1775" s="231">
        <f>ROUND(I1775*H1775,2)</f>
        <v>0</v>
      </c>
      <c r="BL1775" s="18" t="s">
        <v>262</v>
      </c>
      <c r="BM1775" s="230" t="s">
        <v>2383</v>
      </c>
    </row>
    <row r="1776" s="12" customFormat="1" ht="22.8" customHeight="1">
      <c r="A1776" s="12"/>
      <c r="B1776" s="203"/>
      <c r="C1776" s="204"/>
      <c r="D1776" s="205" t="s">
        <v>75</v>
      </c>
      <c r="E1776" s="217" t="s">
        <v>2384</v>
      </c>
      <c r="F1776" s="217" t="s">
        <v>2385</v>
      </c>
      <c r="G1776" s="204"/>
      <c r="H1776" s="204"/>
      <c r="I1776" s="207"/>
      <c r="J1776" s="218">
        <f>BK1776</f>
        <v>0</v>
      </c>
      <c r="K1776" s="204"/>
      <c r="L1776" s="209"/>
      <c r="M1776" s="210"/>
      <c r="N1776" s="211"/>
      <c r="O1776" s="211"/>
      <c r="P1776" s="212">
        <f>SUM(P1777:P1912)</f>
        <v>0</v>
      </c>
      <c r="Q1776" s="211"/>
      <c r="R1776" s="212">
        <f>SUM(R1777:R1912)</f>
        <v>22.1922609</v>
      </c>
      <c r="S1776" s="211"/>
      <c r="T1776" s="213">
        <f>SUM(T1777:T1912)</f>
        <v>0</v>
      </c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R1776" s="214" t="s">
        <v>86</v>
      </c>
      <c r="AT1776" s="215" t="s">
        <v>75</v>
      </c>
      <c r="AU1776" s="215" t="s">
        <v>84</v>
      </c>
      <c r="AY1776" s="214" t="s">
        <v>175</v>
      </c>
      <c r="BK1776" s="216">
        <f>SUM(BK1777:BK1912)</f>
        <v>0</v>
      </c>
    </row>
    <row r="1777" s="2" customFormat="1" ht="21.75" customHeight="1">
      <c r="A1777" s="39"/>
      <c r="B1777" s="40"/>
      <c r="C1777" s="219" t="s">
        <v>2386</v>
      </c>
      <c r="D1777" s="219" t="s">
        <v>177</v>
      </c>
      <c r="E1777" s="220" t="s">
        <v>2387</v>
      </c>
      <c r="F1777" s="221" t="s">
        <v>2388</v>
      </c>
      <c r="G1777" s="222" t="s">
        <v>180</v>
      </c>
      <c r="H1777" s="223">
        <v>54.88</v>
      </c>
      <c r="I1777" s="224"/>
      <c r="J1777" s="225">
        <f>ROUND(I1777*H1777,2)</f>
        <v>0</v>
      </c>
      <c r="K1777" s="221" t="s">
        <v>181</v>
      </c>
      <c r="L1777" s="45"/>
      <c r="M1777" s="226" t="s">
        <v>1</v>
      </c>
      <c r="N1777" s="227" t="s">
        <v>41</v>
      </c>
      <c r="O1777" s="92"/>
      <c r="P1777" s="228">
        <f>O1777*H1777</f>
        <v>0</v>
      </c>
      <c r="Q1777" s="228">
        <v>0</v>
      </c>
      <c r="R1777" s="228">
        <f>Q1777*H1777</f>
        <v>0</v>
      </c>
      <c r="S1777" s="228">
        <v>0</v>
      </c>
      <c r="T1777" s="229">
        <f>S1777*H1777</f>
        <v>0</v>
      </c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R1777" s="230" t="s">
        <v>262</v>
      </c>
      <c r="AT1777" s="230" t="s">
        <v>177</v>
      </c>
      <c r="AU1777" s="230" t="s">
        <v>86</v>
      </c>
      <c r="AY1777" s="18" t="s">
        <v>175</v>
      </c>
      <c r="BE1777" s="231">
        <f>IF(N1777="základní",J1777,0)</f>
        <v>0</v>
      </c>
      <c r="BF1777" s="231">
        <f>IF(N1777="snížená",J1777,0)</f>
        <v>0</v>
      </c>
      <c r="BG1777" s="231">
        <f>IF(N1777="zákl. přenesená",J1777,0)</f>
        <v>0</v>
      </c>
      <c r="BH1777" s="231">
        <f>IF(N1777="sníž. přenesená",J1777,0)</f>
        <v>0</v>
      </c>
      <c r="BI1777" s="231">
        <f>IF(N1777="nulová",J1777,0)</f>
        <v>0</v>
      </c>
      <c r="BJ1777" s="18" t="s">
        <v>84</v>
      </c>
      <c r="BK1777" s="231">
        <f>ROUND(I1777*H1777,2)</f>
        <v>0</v>
      </c>
      <c r="BL1777" s="18" t="s">
        <v>262</v>
      </c>
      <c r="BM1777" s="230" t="s">
        <v>2389</v>
      </c>
    </row>
    <row r="1778" s="14" customFormat="1">
      <c r="A1778" s="14"/>
      <c r="B1778" s="244"/>
      <c r="C1778" s="245"/>
      <c r="D1778" s="234" t="s">
        <v>184</v>
      </c>
      <c r="E1778" s="246" t="s">
        <v>1</v>
      </c>
      <c r="F1778" s="247" t="s">
        <v>256</v>
      </c>
      <c r="G1778" s="245"/>
      <c r="H1778" s="246" t="s">
        <v>1</v>
      </c>
      <c r="I1778" s="248"/>
      <c r="J1778" s="245"/>
      <c r="K1778" s="245"/>
      <c r="L1778" s="249"/>
      <c r="M1778" s="250"/>
      <c r="N1778" s="251"/>
      <c r="O1778" s="251"/>
      <c r="P1778" s="251"/>
      <c r="Q1778" s="251"/>
      <c r="R1778" s="251"/>
      <c r="S1778" s="251"/>
      <c r="T1778" s="252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53" t="s">
        <v>184</v>
      </c>
      <c r="AU1778" s="253" t="s">
        <v>86</v>
      </c>
      <c r="AV1778" s="14" t="s">
        <v>84</v>
      </c>
      <c r="AW1778" s="14" t="s">
        <v>32</v>
      </c>
      <c r="AX1778" s="14" t="s">
        <v>76</v>
      </c>
      <c r="AY1778" s="253" t="s">
        <v>175</v>
      </c>
    </row>
    <row r="1779" s="13" customFormat="1">
      <c r="A1779" s="13"/>
      <c r="B1779" s="232"/>
      <c r="C1779" s="233"/>
      <c r="D1779" s="234" t="s">
        <v>184</v>
      </c>
      <c r="E1779" s="235" t="s">
        <v>1</v>
      </c>
      <c r="F1779" s="236" t="s">
        <v>259</v>
      </c>
      <c r="G1779" s="233"/>
      <c r="H1779" s="237">
        <v>10.22</v>
      </c>
      <c r="I1779" s="238"/>
      <c r="J1779" s="233"/>
      <c r="K1779" s="233"/>
      <c r="L1779" s="239"/>
      <c r="M1779" s="240"/>
      <c r="N1779" s="241"/>
      <c r="O1779" s="241"/>
      <c r="P1779" s="241"/>
      <c r="Q1779" s="241"/>
      <c r="R1779" s="241"/>
      <c r="S1779" s="241"/>
      <c r="T1779" s="242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43" t="s">
        <v>184</v>
      </c>
      <c r="AU1779" s="243" t="s">
        <v>86</v>
      </c>
      <c r="AV1779" s="13" t="s">
        <v>86</v>
      </c>
      <c r="AW1779" s="13" t="s">
        <v>32</v>
      </c>
      <c r="AX1779" s="13" t="s">
        <v>76</v>
      </c>
      <c r="AY1779" s="243" t="s">
        <v>175</v>
      </c>
    </row>
    <row r="1780" s="13" customFormat="1">
      <c r="A1780" s="13"/>
      <c r="B1780" s="232"/>
      <c r="C1780" s="233"/>
      <c r="D1780" s="234" t="s">
        <v>184</v>
      </c>
      <c r="E1780" s="235" t="s">
        <v>1</v>
      </c>
      <c r="F1780" s="236" t="s">
        <v>260</v>
      </c>
      <c r="G1780" s="233"/>
      <c r="H1780" s="237">
        <v>44.66</v>
      </c>
      <c r="I1780" s="238"/>
      <c r="J1780" s="233"/>
      <c r="K1780" s="233"/>
      <c r="L1780" s="239"/>
      <c r="M1780" s="240"/>
      <c r="N1780" s="241"/>
      <c r="O1780" s="241"/>
      <c r="P1780" s="241"/>
      <c r="Q1780" s="241"/>
      <c r="R1780" s="241"/>
      <c r="S1780" s="241"/>
      <c r="T1780" s="242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43" t="s">
        <v>184</v>
      </c>
      <c r="AU1780" s="243" t="s">
        <v>86</v>
      </c>
      <c r="AV1780" s="13" t="s">
        <v>86</v>
      </c>
      <c r="AW1780" s="13" t="s">
        <v>32</v>
      </c>
      <c r="AX1780" s="13" t="s">
        <v>76</v>
      </c>
      <c r="AY1780" s="243" t="s">
        <v>175</v>
      </c>
    </row>
    <row r="1781" s="15" customFormat="1">
      <c r="A1781" s="15"/>
      <c r="B1781" s="254"/>
      <c r="C1781" s="255"/>
      <c r="D1781" s="234" t="s">
        <v>184</v>
      </c>
      <c r="E1781" s="256" t="s">
        <v>1</v>
      </c>
      <c r="F1781" s="257" t="s">
        <v>201</v>
      </c>
      <c r="G1781" s="255"/>
      <c r="H1781" s="258">
        <v>54.879999999999992</v>
      </c>
      <c r="I1781" s="259"/>
      <c r="J1781" s="255"/>
      <c r="K1781" s="255"/>
      <c r="L1781" s="260"/>
      <c r="M1781" s="261"/>
      <c r="N1781" s="262"/>
      <c r="O1781" s="262"/>
      <c r="P1781" s="262"/>
      <c r="Q1781" s="262"/>
      <c r="R1781" s="262"/>
      <c r="S1781" s="262"/>
      <c r="T1781" s="263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T1781" s="264" t="s">
        <v>184</v>
      </c>
      <c r="AU1781" s="264" t="s">
        <v>86</v>
      </c>
      <c r="AV1781" s="15" t="s">
        <v>182</v>
      </c>
      <c r="AW1781" s="15" t="s">
        <v>32</v>
      </c>
      <c r="AX1781" s="15" t="s">
        <v>84</v>
      </c>
      <c r="AY1781" s="264" t="s">
        <v>175</v>
      </c>
    </row>
    <row r="1782" s="2" customFormat="1" ht="16.5" customHeight="1">
      <c r="A1782" s="39"/>
      <c r="B1782" s="40"/>
      <c r="C1782" s="219" t="s">
        <v>2390</v>
      </c>
      <c r="D1782" s="219" t="s">
        <v>177</v>
      </c>
      <c r="E1782" s="220" t="s">
        <v>2391</v>
      </c>
      <c r="F1782" s="221" t="s">
        <v>2392</v>
      </c>
      <c r="G1782" s="222" t="s">
        <v>180</v>
      </c>
      <c r="H1782" s="223">
        <v>1166.03</v>
      </c>
      <c r="I1782" s="224"/>
      <c r="J1782" s="225">
        <f>ROUND(I1782*H1782,2)</f>
        <v>0</v>
      </c>
      <c r="K1782" s="221" t="s">
        <v>181</v>
      </c>
      <c r="L1782" s="45"/>
      <c r="M1782" s="226" t="s">
        <v>1</v>
      </c>
      <c r="N1782" s="227" t="s">
        <v>41</v>
      </c>
      <c r="O1782" s="92"/>
      <c r="P1782" s="228">
        <f>O1782*H1782</f>
        <v>0</v>
      </c>
      <c r="Q1782" s="228">
        <v>0</v>
      </c>
      <c r="R1782" s="228">
        <f>Q1782*H1782</f>
        <v>0</v>
      </c>
      <c r="S1782" s="228">
        <v>0</v>
      </c>
      <c r="T1782" s="229">
        <f>S1782*H1782</f>
        <v>0</v>
      </c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R1782" s="230" t="s">
        <v>262</v>
      </c>
      <c r="AT1782" s="230" t="s">
        <v>177</v>
      </c>
      <c r="AU1782" s="230" t="s">
        <v>86</v>
      </c>
      <c r="AY1782" s="18" t="s">
        <v>175</v>
      </c>
      <c r="BE1782" s="231">
        <f>IF(N1782="základní",J1782,0)</f>
        <v>0</v>
      </c>
      <c r="BF1782" s="231">
        <f>IF(N1782="snížená",J1782,0)</f>
        <v>0</v>
      </c>
      <c r="BG1782" s="231">
        <f>IF(N1782="zákl. přenesená",J1782,0)</f>
        <v>0</v>
      </c>
      <c r="BH1782" s="231">
        <f>IF(N1782="sníž. přenesená",J1782,0)</f>
        <v>0</v>
      </c>
      <c r="BI1782" s="231">
        <f>IF(N1782="nulová",J1782,0)</f>
        <v>0</v>
      </c>
      <c r="BJ1782" s="18" t="s">
        <v>84</v>
      </c>
      <c r="BK1782" s="231">
        <f>ROUND(I1782*H1782,2)</f>
        <v>0</v>
      </c>
      <c r="BL1782" s="18" t="s">
        <v>262</v>
      </c>
      <c r="BM1782" s="230" t="s">
        <v>2393</v>
      </c>
    </row>
    <row r="1783" s="14" customFormat="1">
      <c r="A1783" s="14"/>
      <c r="B1783" s="244"/>
      <c r="C1783" s="245"/>
      <c r="D1783" s="234" t="s">
        <v>184</v>
      </c>
      <c r="E1783" s="246" t="s">
        <v>1</v>
      </c>
      <c r="F1783" s="247" t="s">
        <v>256</v>
      </c>
      <c r="G1783" s="245"/>
      <c r="H1783" s="246" t="s">
        <v>1</v>
      </c>
      <c r="I1783" s="248"/>
      <c r="J1783" s="245"/>
      <c r="K1783" s="245"/>
      <c r="L1783" s="249"/>
      <c r="M1783" s="250"/>
      <c r="N1783" s="251"/>
      <c r="O1783" s="251"/>
      <c r="P1783" s="251"/>
      <c r="Q1783" s="251"/>
      <c r="R1783" s="251"/>
      <c r="S1783" s="251"/>
      <c r="T1783" s="252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T1783" s="253" t="s">
        <v>184</v>
      </c>
      <c r="AU1783" s="253" t="s">
        <v>86</v>
      </c>
      <c r="AV1783" s="14" t="s">
        <v>84</v>
      </c>
      <c r="AW1783" s="14" t="s">
        <v>32</v>
      </c>
      <c r="AX1783" s="14" t="s">
        <v>76</v>
      </c>
      <c r="AY1783" s="253" t="s">
        <v>175</v>
      </c>
    </row>
    <row r="1784" s="13" customFormat="1">
      <c r="A1784" s="13"/>
      <c r="B1784" s="232"/>
      <c r="C1784" s="233"/>
      <c r="D1784" s="234" t="s">
        <v>184</v>
      </c>
      <c r="E1784" s="235" t="s">
        <v>1</v>
      </c>
      <c r="F1784" s="236" t="s">
        <v>259</v>
      </c>
      <c r="G1784" s="233"/>
      <c r="H1784" s="237">
        <v>10.22</v>
      </c>
      <c r="I1784" s="238"/>
      <c r="J1784" s="233"/>
      <c r="K1784" s="233"/>
      <c r="L1784" s="239"/>
      <c r="M1784" s="240"/>
      <c r="N1784" s="241"/>
      <c r="O1784" s="241"/>
      <c r="P1784" s="241"/>
      <c r="Q1784" s="241"/>
      <c r="R1784" s="241"/>
      <c r="S1784" s="241"/>
      <c r="T1784" s="242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43" t="s">
        <v>184</v>
      </c>
      <c r="AU1784" s="243" t="s">
        <v>86</v>
      </c>
      <c r="AV1784" s="13" t="s">
        <v>86</v>
      </c>
      <c r="AW1784" s="13" t="s">
        <v>32</v>
      </c>
      <c r="AX1784" s="13" t="s">
        <v>76</v>
      </c>
      <c r="AY1784" s="243" t="s">
        <v>175</v>
      </c>
    </row>
    <row r="1785" s="13" customFormat="1">
      <c r="A1785" s="13"/>
      <c r="B1785" s="232"/>
      <c r="C1785" s="233"/>
      <c r="D1785" s="234" t="s">
        <v>184</v>
      </c>
      <c r="E1785" s="235" t="s">
        <v>1</v>
      </c>
      <c r="F1785" s="236" t="s">
        <v>260</v>
      </c>
      <c r="G1785" s="233"/>
      <c r="H1785" s="237">
        <v>44.66</v>
      </c>
      <c r="I1785" s="238"/>
      <c r="J1785" s="233"/>
      <c r="K1785" s="233"/>
      <c r="L1785" s="239"/>
      <c r="M1785" s="240"/>
      <c r="N1785" s="241"/>
      <c r="O1785" s="241"/>
      <c r="P1785" s="241"/>
      <c r="Q1785" s="241"/>
      <c r="R1785" s="241"/>
      <c r="S1785" s="241"/>
      <c r="T1785" s="242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3" t="s">
        <v>184</v>
      </c>
      <c r="AU1785" s="243" t="s">
        <v>86</v>
      </c>
      <c r="AV1785" s="13" t="s">
        <v>86</v>
      </c>
      <c r="AW1785" s="13" t="s">
        <v>32</v>
      </c>
      <c r="AX1785" s="13" t="s">
        <v>76</v>
      </c>
      <c r="AY1785" s="243" t="s">
        <v>175</v>
      </c>
    </row>
    <row r="1786" s="13" customFormat="1">
      <c r="A1786" s="13"/>
      <c r="B1786" s="232"/>
      <c r="C1786" s="233"/>
      <c r="D1786" s="234" t="s">
        <v>184</v>
      </c>
      <c r="E1786" s="235" t="s">
        <v>1</v>
      </c>
      <c r="F1786" s="236" t="s">
        <v>1362</v>
      </c>
      <c r="G1786" s="233"/>
      <c r="H1786" s="237">
        <v>102.29</v>
      </c>
      <c r="I1786" s="238"/>
      <c r="J1786" s="233"/>
      <c r="K1786" s="233"/>
      <c r="L1786" s="239"/>
      <c r="M1786" s="240"/>
      <c r="N1786" s="241"/>
      <c r="O1786" s="241"/>
      <c r="P1786" s="241"/>
      <c r="Q1786" s="241"/>
      <c r="R1786" s="241"/>
      <c r="S1786" s="241"/>
      <c r="T1786" s="242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43" t="s">
        <v>184</v>
      </c>
      <c r="AU1786" s="243" t="s">
        <v>86</v>
      </c>
      <c r="AV1786" s="13" t="s">
        <v>86</v>
      </c>
      <c r="AW1786" s="13" t="s">
        <v>32</v>
      </c>
      <c r="AX1786" s="13" t="s">
        <v>76</v>
      </c>
      <c r="AY1786" s="243" t="s">
        <v>175</v>
      </c>
    </row>
    <row r="1787" s="13" customFormat="1">
      <c r="A1787" s="13"/>
      <c r="B1787" s="232"/>
      <c r="C1787" s="233"/>
      <c r="D1787" s="234" t="s">
        <v>184</v>
      </c>
      <c r="E1787" s="235" t="s">
        <v>1</v>
      </c>
      <c r="F1787" s="236" t="s">
        <v>1363</v>
      </c>
      <c r="G1787" s="233"/>
      <c r="H1787" s="237">
        <v>81.05</v>
      </c>
      <c r="I1787" s="238"/>
      <c r="J1787" s="233"/>
      <c r="K1787" s="233"/>
      <c r="L1787" s="239"/>
      <c r="M1787" s="240"/>
      <c r="N1787" s="241"/>
      <c r="O1787" s="241"/>
      <c r="P1787" s="241"/>
      <c r="Q1787" s="241"/>
      <c r="R1787" s="241"/>
      <c r="S1787" s="241"/>
      <c r="T1787" s="242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43" t="s">
        <v>184</v>
      </c>
      <c r="AU1787" s="243" t="s">
        <v>86</v>
      </c>
      <c r="AV1787" s="13" t="s">
        <v>86</v>
      </c>
      <c r="AW1787" s="13" t="s">
        <v>32</v>
      </c>
      <c r="AX1787" s="13" t="s">
        <v>76</v>
      </c>
      <c r="AY1787" s="243" t="s">
        <v>175</v>
      </c>
    </row>
    <row r="1788" s="16" customFormat="1">
      <c r="A1788" s="16"/>
      <c r="B1788" s="279"/>
      <c r="C1788" s="280"/>
      <c r="D1788" s="234" t="s">
        <v>184</v>
      </c>
      <c r="E1788" s="281" t="s">
        <v>1</v>
      </c>
      <c r="F1788" s="282" t="s">
        <v>356</v>
      </c>
      <c r="G1788" s="280"/>
      <c r="H1788" s="283">
        <v>238.22000000000003</v>
      </c>
      <c r="I1788" s="284"/>
      <c r="J1788" s="280"/>
      <c r="K1788" s="280"/>
      <c r="L1788" s="285"/>
      <c r="M1788" s="286"/>
      <c r="N1788" s="287"/>
      <c r="O1788" s="287"/>
      <c r="P1788" s="287"/>
      <c r="Q1788" s="287"/>
      <c r="R1788" s="287"/>
      <c r="S1788" s="287"/>
      <c r="T1788" s="288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T1788" s="289" t="s">
        <v>184</v>
      </c>
      <c r="AU1788" s="289" t="s">
        <v>86</v>
      </c>
      <c r="AV1788" s="16" t="s">
        <v>189</v>
      </c>
      <c r="AW1788" s="16" t="s">
        <v>32</v>
      </c>
      <c r="AX1788" s="16" t="s">
        <v>76</v>
      </c>
      <c r="AY1788" s="289" t="s">
        <v>175</v>
      </c>
    </row>
    <row r="1789" s="13" customFormat="1">
      <c r="A1789" s="13"/>
      <c r="B1789" s="232"/>
      <c r="C1789" s="233"/>
      <c r="D1789" s="234" t="s">
        <v>184</v>
      </c>
      <c r="E1789" s="235" t="s">
        <v>1</v>
      </c>
      <c r="F1789" s="236" t="s">
        <v>801</v>
      </c>
      <c r="G1789" s="233"/>
      <c r="H1789" s="237">
        <v>135.80000000000002</v>
      </c>
      <c r="I1789" s="238"/>
      <c r="J1789" s="233"/>
      <c r="K1789" s="233"/>
      <c r="L1789" s="239"/>
      <c r="M1789" s="240"/>
      <c r="N1789" s="241"/>
      <c r="O1789" s="241"/>
      <c r="P1789" s="241"/>
      <c r="Q1789" s="241"/>
      <c r="R1789" s="241"/>
      <c r="S1789" s="241"/>
      <c r="T1789" s="242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43" t="s">
        <v>184</v>
      </c>
      <c r="AU1789" s="243" t="s">
        <v>86</v>
      </c>
      <c r="AV1789" s="13" t="s">
        <v>86</v>
      </c>
      <c r="AW1789" s="13" t="s">
        <v>32</v>
      </c>
      <c r="AX1789" s="13" t="s">
        <v>76</v>
      </c>
      <c r="AY1789" s="243" t="s">
        <v>175</v>
      </c>
    </row>
    <row r="1790" s="13" customFormat="1">
      <c r="A1790" s="13"/>
      <c r="B1790" s="232"/>
      <c r="C1790" s="233"/>
      <c r="D1790" s="234" t="s">
        <v>184</v>
      </c>
      <c r="E1790" s="235" t="s">
        <v>1</v>
      </c>
      <c r="F1790" s="236" t="s">
        <v>802</v>
      </c>
      <c r="G1790" s="233"/>
      <c r="H1790" s="237">
        <v>103.97</v>
      </c>
      <c r="I1790" s="238"/>
      <c r="J1790" s="233"/>
      <c r="K1790" s="233"/>
      <c r="L1790" s="239"/>
      <c r="M1790" s="240"/>
      <c r="N1790" s="241"/>
      <c r="O1790" s="241"/>
      <c r="P1790" s="241"/>
      <c r="Q1790" s="241"/>
      <c r="R1790" s="241"/>
      <c r="S1790" s="241"/>
      <c r="T1790" s="242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43" t="s">
        <v>184</v>
      </c>
      <c r="AU1790" s="243" t="s">
        <v>86</v>
      </c>
      <c r="AV1790" s="13" t="s">
        <v>86</v>
      </c>
      <c r="AW1790" s="13" t="s">
        <v>32</v>
      </c>
      <c r="AX1790" s="13" t="s">
        <v>76</v>
      </c>
      <c r="AY1790" s="243" t="s">
        <v>175</v>
      </c>
    </row>
    <row r="1791" s="13" customFormat="1">
      <c r="A1791" s="13"/>
      <c r="B1791" s="232"/>
      <c r="C1791" s="233"/>
      <c r="D1791" s="234" t="s">
        <v>184</v>
      </c>
      <c r="E1791" s="235" t="s">
        <v>1</v>
      </c>
      <c r="F1791" s="236" t="s">
        <v>1588</v>
      </c>
      <c r="G1791" s="233"/>
      <c r="H1791" s="237">
        <v>6.13</v>
      </c>
      <c r="I1791" s="238"/>
      <c r="J1791" s="233"/>
      <c r="K1791" s="233"/>
      <c r="L1791" s="239"/>
      <c r="M1791" s="240"/>
      <c r="N1791" s="241"/>
      <c r="O1791" s="241"/>
      <c r="P1791" s="241"/>
      <c r="Q1791" s="241"/>
      <c r="R1791" s="241"/>
      <c r="S1791" s="241"/>
      <c r="T1791" s="242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43" t="s">
        <v>184</v>
      </c>
      <c r="AU1791" s="243" t="s">
        <v>86</v>
      </c>
      <c r="AV1791" s="13" t="s">
        <v>86</v>
      </c>
      <c r="AW1791" s="13" t="s">
        <v>32</v>
      </c>
      <c r="AX1791" s="13" t="s">
        <v>76</v>
      </c>
      <c r="AY1791" s="243" t="s">
        <v>175</v>
      </c>
    </row>
    <row r="1792" s="16" customFormat="1">
      <c r="A1792" s="16"/>
      <c r="B1792" s="279"/>
      <c r="C1792" s="280"/>
      <c r="D1792" s="234" t="s">
        <v>184</v>
      </c>
      <c r="E1792" s="281" t="s">
        <v>1</v>
      </c>
      <c r="F1792" s="282" t="s">
        <v>356</v>
      </c>
      <c r="G1792" s="280"/>
      <c r="H1792" s="283">
        <v>245.9</v>
      </c>
      <c r="I1792" s="284"/>
      <c r="J1792" s="280"/>
      <c r="K1792" s="280"/>
      <c r="L1792" s="285"/>
      <c r="M1792" s="286"/>
      <c r="N1792" s="287"/>
      <c r="O1792" s="287"/>
      <c r="P1792" s="287"/>
      <c r="Q1792" s="287"/>
      <c r="R1792" s="287"/>
      <c r="S1792" s="287"/>
      <c r="T1792" s="288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T1792" s="289" t="s">
        <v>184</v>
      </c>
      <c r="AU1792" s="289" t="s">
        <v>86</v>
      </c>
      <c r="AV1792" s="16" t="s">
        <v>189</v>
      </c>
      <c r="AW1792" s="16" t="s">
        <v>32</v>
      </c>
      <c r="AX1792" s="16" t="s">
        <v>76</v>
      </c>
      <c r="AY1792" s="289" t="s">
        <v>175</v>
      </c>
    </row>
    <row r="1793" s="14" customFormat="1">
      <c r="A1793" s="14"/>
      <c r="B1793" s="244"/>
      <c r="C1793" s="245"/>
      <c r="D1793" s="234" t="s">
        <v>184</v>
      </c>
      <c r="E1793" s="246" t="s">
        <v>1</v>
      </c>
      <c r="F1793" s="247" t="s">
        <v>1589</v>
      </c>
      <c r="G1793" s="245"/>
      <c r="H1793" s="246" t="s">
        <v>1</v>
      </c>
      <c r="I1793" s="248"/>
      <c r="J1793" s="245"/>
      <c r="K1793" s="245"/>
      <c r="L1793" s="249"/>
      <c r="M1793" s="250"/>
      <c r="N1793" s="251"/>
      <c r="O1793" s="251"/>
      <c r="P1793" s="251"/>
      <c r="Q1793" s="251"/>
      <c r="R1793" s="251"/>
      <c r="S1793" s="251"/>
      <c r="T1793" s="252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53" t="s">
        <v>184</v>
      </c>
      <c r="AU1793" s="253" t="s">
        <v>86</v>
      </c>
      <c r="AV1793" s="14" t="s">
        <v>84</v>
      </c>
      <c r="AW1793" s="14" t="s">
        <v>32</v>
      </c>
      <c r="AX1793" s="14" t="s">
        <v>76</v>
      </c>
      <c r="AY1793" s="253" t="s">
        <v>175</v>
      </c>
    </row>
    <row r="1794" s="13" customFormat="1">
      <c r="A1794" s="13"/>
      <c r="B1794" s="232"/>
      <c r="C1794" s="233"/>
      <c r="D1794" s="234" t="s">
        <v>184</v>
      </c>
      <c r="E1794" s="235" t="s">
        <v>1</v>
      </c>
      <c r="F1794" s="236" t="s">
        <v>804</v>
      </c>
      <c r="G1794" s="233"/>
      <c r="H1794" s="237">
        <v>134.99000000000002</v>
      </c>
      <c r="I1794" s="238"/>
      <c r="J1794" s="233"/>
      <c r="K1794" s="233"/>
      <c r="L1794" s="239"/>
      <c r="M1794" s="240"/>
      <c r="N1794" s="241"/>
      <c r="O1794" s="241"/>
      <c r="P1794" s="241"/>
      <c r="Q1794" s="241"/>
      <c r="R1794" s="241"/>
      <c r="S1794" s="241"/>
      <c r="T1794" s="242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43" t="s">
        <v>184</v>
      </c>
      <c r="AU1794" s="243" t="s">
        <v>86</v>
      </c>
      <c r="AV1794" s="13" t="s">
        <v>86</v>
      </c>
      <c r="AW1794" s="13" t="s">
        <v>32</v>
      </c>
      <c r="AX1794" s="13" t="s">
        <v>76</v>
      </c>
      <c r="AY1794" s="243" t="s">
        <v>175</v>
      </c>
    </row>
    <row r="1795" s="13" customFormat="1">
      <c r="A1795" s="13"/>
      <c r="B1795" s="232"/>
      <c r="C1795" s="233"/>
      <c r="D1795" s="234" t="s">
        <v>184</v>
      </c>
      <c r="E1795" s="235" t="s">
        <v>1</v>
      </c>
      <c r="F1795" s="236" t="s">
        <v>805</v>
      </c>
      <c r="G1795" s="233"/>
      <c r="H1795" s="237">
        <v>104.85</v>
      </c>
      <c r="I1795" s="238"/>
      <c r="J1795" s="233"/>
      <c r="K1795" s="233"/>
      <c r="L1795" s="239"/>
      <c r="M1795" s="240"/>
      <c r="N1795" s="241"/>
      <c r="O1795" s="241"/>
      <c r="P1795" s="241"/>
      <c r="Q1795" s="241"/>
      <c r="R1795" s="241"/>
      <c r="S1795" s="241"/>
      <c r="T1795" s="242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43" t="s">
        <v>184</v>
      </c>
      <c r="AU1795" s="243" t="s">
        <v>86</v>
      </c>
      <c r="AV1795" s="13" t="s">
        <v>86</v>
      </c>
      <c r="AW1795" s="13" t="s">
        <v>32</v>
      </c>
      <c r="AX1795" s="13" t="s">
        <v>76</v>
      </c>
      <c r="AY1795" s="243" t="s">
        <v>175</v>
      </c>
    </row>
    <row r="1796" s="13" customFormat="1">
      <c r="A1796" s="13"/>
      <c r="B1796" s="232"/>
      <c r="C1796" s="233"/>
      <c r="D1796" s="234" t="s">
        <v>184</v>
      </c>
      <c r="E1796" s="235" t="s">
        <v>1</v>
      </c>
      <c r="F1796" s="236" t="s">
        <v>1639</v>
      </c>
      <c r="G1796" s="233"/>
      <c r="H1796" s="237">
        <v>6.97</v>
      </c>
      <c r="I1796" s="238"/>
      <c r="J1796" s="233"/>
      <c r="K1796" s="233"/>
      <c r="L1796" s="239"/>
      <c r="M1796" s="240"/>
      <c r="N1796" s="241"/>
      <c r="O1796" s="241"/>
      <c r="P1796" s="241"/>
      <c r="Q1796" s="241"/>
      <c r="R1796" s="241"/>
      <c r="S1796" s="241"/>
      <c r="T1796" s="242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43" t="s">
        <v>184</v>
      </c>
      <c r="AU1796" s="243" t="s">
        <v>86</v>
      </c>
      <c r="AV1796" s="13" t="s">
        <v>86</v>
      </c>
      <c r="AW1796" s="13" t="s">
        <v>32</v>
      </c>
      <c r="AX1796" s="13" t="s">
        <v>76</v>
      </c>
      <c r="AY1796" s="243" t="s">
        <v>175</v>
      </c>
    </row>
    <row r="1797" s="16" customFormat="1">
      <c r="A1797" s="16"/>
      <c r="B1797" s="279"/>
      <c r="C1797" s="280"/>
      <c r="D1797" s="234" t="s">
        <v>184</v>
      </c>
      <c r="E1797" s="281" t="s">
        <v>1</v>
      </c>
      <c r="F1797" s="282" t="s">
        <v>356</v>
      </c>
      <c r="G1797" s="280"/>
      <c r="H1797" s="283">
        <v>246.81</v>
      </c>
      <c r="I1797" s="284"/>
      <c r="J1797" s="280"/>
      <c r="K1797" s="280"/>
      <c r="L1797" s="285"/>
      <c r="M1797" s="286"/>
      <c r="N1797" s="287"/>
      <c r="O1797" s="287"/>
      <c r="P1797" s="287"/>
      <c r="Q1797" s="287"/>
      <c r="R1797" s="287"/>
      <c r="S1797" s="287"/>
      <c r="T1797" s="288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T1797" s="289" t="s">
        <v>184</v>
      </c>
      <c r="AU1797" s="289" t="s">
        <v>86</v>
      </c>
      <c r="AV1797" s="16" t="s">
        <v>189</v>
      </c>
      <c r="AW1797" s="16" t="s">
        <v>32</v>
      </c>
      <c r="AX1797" s="16" t="s">
        <v>76</v>
      </c>
      <c r="AY1797" s="289" t="s">
        <v>175</v>
      </c>
    </row>
    <row r="1798" s="14" customFormat="1">
      <c r="A1798" s="14"/>
      <c r="B1798" s="244"/>
      <c r="C1798" s="245"/>
      <c r="D1798" s="234" t="s">
        <v>184</v>
      </c>
      <c r="E1798" s="246" t="s">
        <v>1</v>
      </c>
      <c r="F1798" s="247" t="s">
        <v>806</v>
      </c>
      <c r="G1798" s="245"/>
      <c r="H1798" s="246" t="s">
        <v>1</v>
      </c>
      <c r="I1798" s="248"/>
      <c r="J1798" s="245"/>
      <c r="K1798" s="245"/>
      <c r="L1798" s="249"/>
      <c r="M1798" s="250"/>
      <c r="N1798" s="251"/>
      <c r="O1798" s="251"/>
      <c r="P1798" s="251"/>
      <c r="Q1798" s="251"/>
      <c r="R1798" s="251"/>
      <c r="S1798" s="251"/>
      <c r="T1798" s="252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3" t="s">
        <v>184</v>
      </c>
      <c r="AU1798" s="253" t="s">
        <v>86</v>
      </c>
      <c r="AV1798" s="14" t="s">
        <v>84</v>
      </c>
      <c r="AW1798" s="14" t="s">
        <v>32</v>
      </c>
      <c r="AX1798" s="14" t="s">
        <v>76</v>
      </c>
      <c r="AY1798" s="253" t="s">
        <v>175</v>
      </c>
    </row>
    <row r="1799" s="13" customFormat="1">
      <c r="A1799" s="13"/>
      <c r="B1799" s="232"/>
      <c r="C1799" s="233"/>
      <c r="D1799" s="234" t="s">
        <v>184</v>
      </c>
      <c r="E1799" s="235" t="s">
        <v>1</v>
      </c>
      <c r="F1799" s="236" t="s">
        <v>807</v>
      </c>
      <c r="G1799" s="233"/>
      <c r="H1799" s="237">
        <v>135.83000000000002</v>
      </c>
      <c r="I1799" s="238"/>
      <c r="J1799" s="233"/>
      <c r="K1799" s="233"/>
      <c r="L1799" s="239"/>
      <c r="M1799" s="240"/>
      <c r="N1799" s="241"/>
      <c r="O1799" s="241"/>
      <c r="P1799" s="241"/>
      <c r="Q1799" s="241"/>
      <c r="R1799" s="241"/>
      <c r="S1799" s="241"/>
      <c r="T1799" s="242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43" t="s">
        <v>184</v>
      </c>
      <c r="AU1799" s="243" t="s">
        <v>86</v>
      </c>
      <c r="AV1799" s="13" t="s">
        <v>86</v>
      </c>
      <c r="AW1799" s="13" t="s">
        <v>32</v>
      </c>
      <c r="AX1799" s="13" t="s">
        <v>76</v>
      </c>
      <c r="AY1799" s="243" t="s">
        <v>175</v>
      </c>
    </row>
    <row r="1800" s="13" customFormat="1">
      <c r="A1800" s="13"/>
      <c r="B1800" s="232"/>
      <c r="C1800" s="233"/>
      <c r="D1800" s="234" t="s">
        <v>184</v>
      </c>
      <c r="E1800" s="235" t="s">
        <v>1</v>
      </c>
      <c r="F1800" s="236" t="s">
        <v>808</v>
      </c>
      <c r="G1800" s="233"/>
      <c r="H1800" s="237">
        <v>90.48</v>
      </c>
      <c r="I1800" s="238"/>
      <c r="J1800" s="233"/>
      <c r="K1800" s="233"/>
      <c r="L1800" s="239"/>
      <c r="M1800" s="240"/>
      <c r="N1800" s="241"/>
      <c r="O1800" s="241"/>
      <c r="P1800" s="241"/>
      <c r="Q1800" s="241"/>
      <c r="R1800" s="241"/>
      <c r="S1800" s="241"/>
      <c r="T1800" s="242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43" t="s">
        <v>184</v>
      </c>
      <c r="AU1800" s="243" t="s">
        <v>86</v>
      </c>
      <c r="AV1800" s="13" t="s">
        <v>86</v>
      </c>
      <c r="AW1800" s="13" t="s">
        <v>32</v>
      </c>
      <c r="AX1800" s="13" t="s">
        <v>76</v>
      </c>
      <c r="AY1800" s="243" t="s">
        <v>175</v>
      </c>
    </row>
    <row r="1801" s="16" customFormat="1">
      <c r="A1801" s="16"/>
      <c r="B1801" s="279"/>
      <c r="C1801" s="280"/>
      <c r="D1801" s="234" t="s">
        <v>184</v>
      </c>
      <c r="E1801" s="281" t="s">
        <v>1</v>
      </c>
      <c r="F1801" s="282" t="s">
        <v>356</v>
      </c>
      <c r="G1801" s="280"/>
      <c r="H1801" s="283">
        <v>226.31</v>
      </c>
      <c r="I1801" s="284"/>
      <c r="J1801" s="280"/>
      <c r="K1801" s="280"/>
      <c r="L1801" s="285"/>
      <c r="M1801" s="286"/>
      <c r="N1801" s="287"/>
      <c r="O1801" s="287"/>
      <c r="P1801" s="287"/>
      <c r="Q1801" s="287"/>
      <c r="R1801" s="287"/>
      <c r="S1801" s="287"/>
      <c r="T1801" s="288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T1801" s="289" t="s">
        <v>184</v>
      </c>
      <c r="AU1801" s="289" t="s">
        <v>86</v>
      </c>
      <c r="AV1801" s="16" t="s">
        <v>189</v>
      </c>
      <c r="AW1801" s="16" t="s">
        <v>32</v>
      </c>
      <c r="AX1801" s="16" t="s">
        <v>76</v>
      </c>
      <c r="AY1801" s="289" t="s">
        <v>175</v>
      </c>
    </row>
    <row r="1802" s="13" customFormat="1">
      <c r="A1802" s="13"/>
      <c r="B1802" s="232"/>
      <c r="C1802" s="233"/>
      <c r="D1802" s="234" t="s">
        <v>184</v>
      </c>
      <c r="E1802" s="235" t="s">
        <v>1</v>
      </c>
      <c r="F1802" s="236" t="s">
        <v>1642</v>
      </c>
      <c r="G1802" s="233"/>
      <c r="H1802" s="237">
        <v>208.79</v>
      </c>
      <c r="I1802" s="238"/>
      <c r="J1802" s="233"/>
      <c r="K1802" s="233"/>
      <c r="L1802" s="239"/>
      <c r="M1802" s="240"/>
      <c r="N1802" s="241"/>
      <c r="O1802" s="241"/>
      <c r="P1802" s="241"/>
      <c r="Q1802" s="241"/>
      <c r="R1802" s="241"/>
      <c r="S1802" s="241"/>
      <c r="T1802" s="242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43" t="s">
        <v>184</v>
      </c>
      <c r="AU1802" s="243" t="s">
        <v>86</v>
      </c>
      <c r="AV1802" s="13" t="s">
        <v>86</v>
      </c>
      <c r="AW1802" s="13" t="s">
        <v>32</v>
      </c>
      <c r="AX1802" s="13" t="s">
        <v>76</v>
      </c>
      <c r="AY1802" s="243" t="s">
        <v>175</v>
      </c>
    </row>
    <row r="1803" s="16" customFormat="1">
      <c r="A1803" s="16"/>
      <c r="B1803" s="279"/>
      <c r="C1803" s="280"/>
      <c r="D1803" s="234" t="s">
        <v>184</v>
      </c>
      <c r="E1803" s="281" t="s">
        <v>1</v>
      </c>
      <c r="F1803" s="282" t="s">
        <v>356</v>
      </c>
      <c r="G1803" s="280"/>
      <c r="H1803" s="283">
        <v>208.79</v>
      </c>
      <c r="I1803" s="284"/>
      <c r="J1803" s="280"/>
      <c r="K1803" s="280"/>
      <c r="L1803" s="285"/>
      <c r="M1803" s="286"/>
      <c r="N1803" s="287"/>
      <c r="O1803" s="287"/>
      <c r="P1803" s="287"/>
      <c r="Q1803" s="287"/>
      <c r="R1803" s="287"/>
      <c r="S1803" s="287"/>
      <c r="T1803" s="288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T1803" s="289" t="s">
        <v>184</v>
      </c>
      <c r="AU1803" s="289" t="s">
        <v>86</v>
      </c>
      <c r="AV1803" s="16" t="s">
        <v>189</v>
      </c>
      <c r="AW1803" s="16" t="s">
        <v>32</v>
      </c>
      <c r="AX1803" s="16" t="s">
        <v>76</v>
      </c>
      <c r="AY1803" s="289" t="s">
        <v>175</v>
      </c>
    </row>
    <row r="1804" s="15" customFormat="1">
      <c r="A1804" s="15"/>
      <c r="B1804" s="254"/>
      <c r="C1804" s="255"/>
      <c r="D1804" s="234" t="s">
        <v>184</v>
      </c>
      <c r="E1804" s="256" t="s">
        <v>1</v>
      </c>
      <c r="F1804" s="257" t="s">
        <v>201</v>
      </c>
      <c r="G1804" s="255"/>
      <c r="H1804" s="258">
        <v>1166.0300000000002</v>
      </c>
      <c r="I1804" s="259"/>
      <c r="J1804" s="255"/>
      <c r="K1804" s="255"/>
      <c r="L1804" s="260"/>
      <c r="M1804" s="261"/>
      <c r="N1804" s="262"/>
      <c r="O1804" s="262"/>
      <c r="P1804" s="262"/>
      <c r="Q1804" s="262"/>
      <c r="R1804" s="262"/>
      <c r="S1804" s="262"/>
      <c r="T1804" s="263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T1804" s="264" t="s">
        <v>184</v>
      </c>
      <c r="AU1804" s="264" t="s">
        <v>86</v>
      </c>
      <c r="AV1804" s="15" t="s">
        <v>182</v>
      </c>
      <c r="AW1804" s="15" t="s">
        <v>32</v>
      </c>
      <c r="AX1804" s="15" t="s">
        <v>84</v>
      </c>
      <c r="AY1804" s="264" t="s">
        <v>175</v>
      </c>
    </row>
    <row r="1805" s="2" customFormat="1" ht="24.15" customHeight="1">
      <c r="A1805" s="39"/>
      <c r="B1805" s="40"/>
      <c r="C1805" s="219" t="s">
        <v>2394</v>
      </c>
      <c r="D1805" s="219" t="s">
        <v>177</v>
      </c>
      <c r="E1805" s="220" t="s">
        <v>2395</v>
      </c>
      <c r="F1805" s="221" t="s">
        <v>2396</v>
      </c>
      <c r="G1805" s="222" t="s">
        <v>180</v>
      </c>
      <c r="H1805" s="223">
        <v>1166.03</v>
      </c>
      <c r="I1805" s="224"/>
      <c r="J1805" s="225">
        <f>ROUND(I1805*H1805,2)</f>
        <v>0</v>
      </c>
      <c r="K1805" s="221" t="s">
        <v>181</v>
      </c>
      <c r="L1805" s="45"/>
      <c r="M1805" s="226" t="s">
        <v>1</v>
      </c>
      <c r="N1805" s="227" t="s">
        <v>41</v>
      </c>
      <c r="O1805" s="92"/>
      <c r="P1805" s="228">
        <f>O1805*H1805</f>
        <v>0</v>
      </c>
      <c r="Q1805" s="228">
        <v>3E-05</v>
      </c>
      <c r="R1805" s="228">
        <f>Q1805*H1805</f>
        <v>0.034980900000000004</v>
      </c>
      <c r="S1805" s="228">
        <v>0</v>
      </c>
      <c r="T1805" s="229">
        <f>S1805*H1805</f>
        <v>0</v>
      </c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R1805" s="230" t="s">
        <v>262</v>
      </c>
      <c r="AT1805" s="230" t="s">
        <v>177</v>
      </c>
      <c r="AU1805" s="230" t="s">
        <v>86</v>
      </c>
      <c r="AY1805" s="18" t="s">
        <v>175</v>
      </c>
      <c r="BE1805" s="231">
        <f>IF(N1805="základní",J1805,0)</f>
        <v>0</v>
      </c>
      <c r="BF1805" s="231">
        <f>IF(N1805="snížená",J1805,0)</f>
        <v>0</v>
      </c>
      <c r="BG1805" s="231">
        <f>IF(N1805="zákl. přenesená",J1805,0)</f>
        <v>0</v>
      </c>
      <c r="BH1805" s="231">
        <f>IF(N1805="sníž. přenesená",J1805,0)</f>
        <v>0</v>
      </c>
      <c r="BI1805" s="231">
        <f>IF(N1805="nulová",J1805,0)</f>
        <v>0</v>
      </c>
      <c r="BJ1805" s="18" t="s">
        <v>84</v>
      </c>
      <c r="BK1805" s="231">
        <f>ROUND(I1805*H1805,2)</f>
        <v>0</v>
      </c>
      <c r="BL1805" s="18" t="s">
        <v>262</v>
      </c>
      <c r="BM1805" s="230" t="s">
        <v>2397</v>
      </c>
    </row>
    <row r="1806" s="14" customFormat="1">
      <c r="A1806" s="14"/>
      <c r="B1806" s="244"/>
      <c r="C1806" s="245"/>
      <c r="D1806" s="234" t="s">
        <v>184</v>
      </c>
      <c r="E1806" s="246" t="s">
        <v>1</v>
      </c>
      <c r="F1806" s="247" t="s">
        <v>256</v>
      </c>
      <c r="G1806" s="245"/>
      <c r="H1806" s="246" t="s">
        <v>1</v>
      </c>
      <c r="I1806" s="248"/>
      <c r="J1806" s="245"/>
      <c r="K1806" s="245"/>
      <c r="L1806" s="249"/>
      <c r="M1806" s="250"/>
      <c r="N1806" s="251"/>
      <c r="O1806" s="251"/>
      <c r="P1806" s="251"/>
      <c r="Q1806" s="251"/>
      <c r="R1806" s="251"/>
      <c r="S1806" s="251"/>
      <c r="T1806" s="252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T1806" s="253" t="s">
        <v>184</v>
      </c>
      <c r="AU1806" s="253" t="s">
        <v>86</v>
      </c>
      <c r="AV1806" s="14" t="s">
        <v>84</v>
      </c>
      <c r="AW1806" s="14" t="s">
        <v>32</v>
      </c>
      <c r="AX1806" s="14" t="s">
        <v>76</v>
      </c>
      <c r="AY1806" s="253" t="s">
        <v>175</v>
      </c>
    </row>
    <row r="1807" s="13" customFormat="1">
      <c r="A1807" s="13"/>
      <c r="B1807" s="232"/>
      <c r="C1807" s="233"/>
      <c r="D1807" s="234" t="s">
        <v>184</v>
      </c>
      <c r="E1807" s="235" t="s">
        <v>1</v>
      </c>
      <c r="F1807" s="236" t="s">
        <v>259</v>
      </c>
      <c r="G1807" s="233"/>
      <c r="H1807" s="237">
        <v>10.22</v>
      </c>
      <c r="I1807" s="238"/>
      <c r="J1807" s="233"/>
      <c r="K1807" s="233"/>
      <c r="L1807" s="239"/>
      <c r="M1807" s="240"/>
      <c r="N1807" s="241"/>
      <c r="O1807" s="241"/>
      <c r="P1807" s="241"/>
      <c r="Q1807" s="241"/>
      <c r="R1807" s="241"/>
      <c r="S1807" s="241"/>
      <c r="T1807" s="242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43" t="s">
        <v>184</v>
      </c>
      <c r="AU1807" s="243" t="s">
        <v>86</v>
      </c>
      <c r="AV1807" s="13" t="s">
        <v>86</v>
      </c>
      <c r="AW1807" s="13" t="s">
        <v>32</v>
      </c>
      <c r="AX1807" s="13" t="s">
        <v>76</v>
      </c>
      <c r="AY1807" s="243" t="s">
        <v>175</v>
      </c>
    </row>
    <row r="1808" s="13" customFormat="1">
      <c r="A1808" s="13"/>
      <c r="B1808" s="232"/>
      <c r="C1808" s="233"/>
      <c r="D1808" s="234" t="s">
        <v>184</v>
      </c>
      <c r="E1808" s="235" t="s">
        <v>1</v>
      </c>
      <c r="F1808" s="236" t="s">
        <v>260</v>
      </c>
      <c r="G1808" s="233"/>
      <c r="H1808" s="237">
        <v>44.66</v>
      </c>
      <c r="I1808" s="238"/>
      <c r="J1808" s="233"/>
      <c r="K1808" s="233"/>
      <c r="L1808" s="239"/>
      <c r="M1808" s="240"/>
      <c r="N1808" s="241"/>
      <c r="O1808" s="241"/>
      <c r="P1808" s="241"/>
      <c r="Q1808" s="241"/>
      <c r="R1808" s="241"/>
      <c r="S1808" s="241"/>
      <c r="T1808" s="242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43" t="s">
        <v>184</v>
      </c>
      <c r="AU1808" s="243" t="s">
        <v>86</v>
      </c>
      <c r="AV1808" s="13" t="s">
        <v>86</v>
      </c>
      <c r="AW1808" s="13" t="s">
        <v>32</v>
      </c>
      <c r="AX1808" s="13" t="s">
        <v>76</v>
      </c>
      <c r="AY1808" s="243" t="s">
        <v>175</v>
      </c>
    </row>
    <row r="1809" s="16" customFormat="1">
      <c r="A1809" s="16"/>
      <c r="B1809" s="279"/>
      <c r="C1809" s="280"/>
      <c r="D1809" s="234" t="s">
        <v>184</v>
      </c>
      <c r="E1809" s="281" t="s">
        <v>1</v>
      </c>
      <c r="F1809" s="282" t="s">
        <v>356</v>
      </c>
      <c r="G1809" s="280"/>
      <c r="H1809" s="283">
        <v>54.879999999999992</v>
      </c>
      <c r="I1809" s="284"/>
      <c r="J1809" s="280"/>
      <c r="K1809" s="280"/>
      <c r="L1809" s="285"/>
      <c r="M1809" s="286"/>
      <c r="N1809" s="287"/>
      <c r="O1809" s="287"/>
      <c r="P1809" s="287"/>
      <c r="Q1809" s="287"/>
      <c r="R1809" s="287"/>
      <c r="S1809" s="287"/>
      <c r="T1809" s="288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T1809" s="289" t="s">
        <v>184</v>
      </c>
      <c r="AU1809" s="289" t="s">
        <v>86</v>
      </c>
      <c r="AV1809" s="16" t="s">
        <v>189</v>
      </c>
      <c r="AW1809" s="16" t="s">
        <v>32</v>
      </c>
      <c r="AX1809" s="16" t="s">
        <v>76</v>
      </c>
      <c r="AY1809" s="289" t="s">
        <v>175</v>
      </c>
    </row>
    <row r="1810" s="14" customFormat="1">
      <c r="A1810" s="14"/>
      <c r="B1810" s="244"/>
      <c r="C1810" s="245"/>
      <c r="D1810" s="234" t="s">
        <v>184</v>
      </c>
      <c r="E1810" s="246" t="s">
        <v>1</v>
      </c>
      <c r="F1810" s="247" t="s">
        <v>1361</v>
      </c>
      <c r="G1810" s="245"/>
      <c r="H1810" s="246" t="s">
        <v>1</v>
      </c>
      <c r="I1810" s="248"/>
      <c r="J1810" s="245"/>
      <c r="K1810" s="245"/>
      <c r="L1810" s="249"/>
      <c r="M1810" s="250"/>
      <c r="N1810" s="251"/>
      <c r="O1810" s="251"/>
      <c r="P1810" s="251"/>
      <c r="Q1810" s="251"/>
      <c r="R1810" s="251"/>
      <c r="S1810" s="251"/>
      <c r="T1810" s="252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53" t="s">
        <v>184</v>
      </c>
      <c r="AU1810" s="253" t="s">
        <v>86</v>
      </c>
      <c r="AV1810" s="14" t="s">
        <v>84</v>
      </c>
      <c r="AW1810" s="14" t="s">
        <v>32</v>
      </c>
      <c r="AX1810" s="14" t="s">
        <v>76</v>
      </c>
      <c r="AY1810" s="253" t="s">
        <v>175</v>
      </c>
    </row>
    <row r="1811" s="13" customFormat="1">
      <c r="A1811" s="13"/>
      <c r="B1811" s="232"/>
      <c r="C1811" s="233"/>
      <c r="D1811" s="234" t="s">
        <v>184</v>
      </c>
      <c r="E1811" s="235" t="s">
        <v>1</v>
      </c>
      <c r="F1811" s="236" t="s">
        <v>1362</v>
      </c>
      <c r="G1811" s="233"/>
      <c r="H1811" s="237">
        <v>102.29</v>
      </c>
      <c r="I1811" s="238"/>
      <c r="J1811" s="233"/>
      <c r="K1811" s="233"/>
      <c r="L1811" s="239"/>
      <c r="M1811" s="240"/>
      <c r="N1811" s="241"/>
      <c r="O1811" s="241"/>
      <c r="P1811" s="241"/>
      <c r="Q1811" s="241"/>
      <c r="R1811" s="241"/>
      <c r="S1811" s="241"/>
      <c r="T1811" s="242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43" t="s">
        <v>184</v>
      </c>
      <c r="AU1811" s="243" t="s">
        <v>86</v>
      </c>
      <c r="AV1811" s="13" t="s">
        <v>86</v>
      </c>
      <c r="AW1811" s="13" t="s">
        <v>32</v>
      </c>
      <c r="AX1811" s="13" t="s">
        <v>76</v>
      </c>
      <c r="AY1811" s="243" t="s">
        <v>175</v>
      </c>
    </row>
    <row r="1812" s="13" customFormat="1">
      <c r="A1812" s="13"/>
      <c r="B1812" s="232"/>
      <c r="C1812" s="233"/>
      <c r="D1812" s="234" t="s">
        <v>184</v>
      </c>
      <c r="E1812" s="235" t="s">
        <v>1</v>
      </c>
      <c r="F1812" s="236" t="s">
        <v>1363</v>
      </c>
      <c r="G1812" s="233"/>
      <c r="H1812" s="237">
        <v>81.05</v>
      </c>
      <c r="I1812" s="238"/>
      <c r="J1812" s="233"/>
      <c r="K1812" s="233"/>
      <c r="L1812" s="239"/>
      <c r="M1812" s="240"/>
      <c r="N1812" s="241"/>
      <c r="O1812" s="241"/>
      <c r="P1812" s="241"/>
      <c r="Q1812" s="241"/>
      <c r="R1812" s="241"/>
      <c r="S1812" s="241"/>
      <c r="T1812" s="242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43" t="s">
        <v>184</v>
      </c>
      <c r="AU1812" s="243" t="s">
        <v>86</v>
      </c>
      <c r="AV1812" s="13" t="s">
        <v>86</v>
      </c>
      <c r="AW1812" s="13" t="s">
        <v>32</v>
      </c>
      <c r="AX1812" s="13" t="s">
        <v>76</v>
      </c>
      <c r="AY1812" s="243" t="s">
        <v>175</v>
      </c>
    </row>
    <row r="1813" s="16" customFormat="1">
      <c r="A1813" s="16"/>
      <c r="B1813" s="279"/>
      <c r="C1813" s="280"/>
      <c r="D1813" s="234" t="s">
        <v>184</v>
      </c>
      <c r="E1813" s="281" t="s">
        <v>1</v>
      </c>
      <c r="F1813" s="282" t="s">
        <v>356</v>
      </c>
      <c r="G1813" s="280"/>
      <c r="H1813" s="283">
        <v>183.34</v>
      </c>
      <c r="I1813" s="284"/>
      <c r="J1813" s="280"/>
      <c r="K1813" s="280"/>
      <c r="L1813" s="285"/>
      <c r="M1813" s="286"/>
      <c r="N1813" s="287"/>
      <c r="O1813" s="287"/>
      <c r="P1813" s="287"/>
      <c r="Q1813" s="287"/>
      <c r="R1813" s="287"/>
      <c r="S1813" s="287"/>
      <c r="T1813" s="288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T1813" s="289" t="s">
        <v>184</v>
      </c>
      <c r="AU1813" s="289" t="s">
        <v>86</v>
      </c>
      <c r="AV1813" s="16" t="s">
        <v>189</v>
      </c>
      <c r="AW1813" s="16" t="s">
        <v>32</v>
      </c>
      <c r="AX1813" s="16" t="s">
        <v>76</v>
      </c>
      <c r="AY1813" s="289" t="s">
        <v>175</v>
      </c>
    </row>
    <row r="1814" s="13" customFormat="1">
      <c r="A1814" s="13"/>
      <c r="B1814" s="232"/>
      <c r="C1814" s="233"/>
      <c r="D1814" s="234" t="s">
        <v>184</v>
      </c>
      <c r="E1814" s="235" t="s">
        <v>1</v>
      </c>
      <c r="F1814" s="236" t="s">
        <v>801</v>
      </c>
      <c r="G1814" s="233"/>
      <c r="H1814" s="237">
        <v>135.80000000000002</v>
      </c>
      <c r="I1814" s="238"/>
      <c r="J1814" s="233"/>
      <c r="K1814" s="233"/>
      <c r="L1814" s="239"/>
      <c r="M1814" s="240"/>
      <c r="N1814" s="241"/>
      <c r="O1814" s="241"/>
      <c r="P1814" s="241"/>
      <c r="Q1814" s="241"/>
      <c r="R1814" s="241"/>
      <c r="S1814" s="241"/>
      <c r="T1814" s="242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43" t="s">
        <v>184</v>
      </c>
      <c r="AU1814" s="243" t="s">
        <v>86</v>
      </c>
      <c r="AV1814" s="13" t="s">
        <v>86</v>
      </c>
      <c r="AW1814" s="13" t="s">
        <v>32</v>
      </c>
      <c r="AX1814" s="13" t="s">
        <v>76</v>
      </c>
      <c r="AY1814" s="243" t="s">
        <v>175</v>
      </c>
    </row>
    <row r="1815" s="13" customFormat="1">
      <c r="A1815" s="13"/>
      <c r="B1815" s="232"/>
      <c r="C1815" s="233"/>
      <c r="D1815" s="234" t="s">
        <v>184</v>
      </c>
      <c r="E1815" s="235" t="s">
        <v>1</v>
      </c>
      <c r="F1815" s="236" t="s">
        <v>802</v>
      </c>
      <c r="G1815" s="233"/>
      <c r="H1815" s="237">
        <v>103.97</v>
      </c>
      <c r="I1815" s="238"/>
      <c r="J1815" s="233"/>
      <c r="K1815" s="233"/>
      <c r="L1815" s="239"/>
      <c r="M1815" s="240"/>
      <c r="N1815" s="241"/>
      <c r="O1815" s="241"/>
      <c r="P1815" s="241"/>
      <c r="Q1815" s="241"/>
      <c r="R1815" s="241"/>
      <c r="S1815" s="241"/>
      <c r="T1815" s="242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43" t="s">
        <v>184</v>
      </c>
      <c r="AU1815" s="243" t="s">
        <v>86</v>
      </c>
      <c r="AV1815" s="13" t="s">
        <v>86</v>
      </c>
      <c r="AW1815" s="13" t="s">
        <v>32</v>
      </c>
      <c r="AX1815" s="13" t="s">
        <v>76</v>
      </c>
      <c r="AY1815" s="243" t="s">
        <v>175</v>
      </c>
    </row>
    <row r="1816" s="13" customFormat="1">
      <c r="A1816" s="13"/>
      <c r="B1816" s="232"/>
      <c r="C1816" s="233"/>
      <c r="D1816" s="234" t="s">
        <v>184</v>
      </c>
      <c r="E1816" s="235" t="s">
        <v>1</v>
      </c>
      <c r="F1816" s="236" t="s">
        <v>1588</v>
      </c>
      <c r="G1816" s="233"/>
      <c r="H1816" s="237">
        <v>6.13</v>
      </c>
      <c r="I1816" s="238"/>
      <c r="J1816" s="233"/>
      <c r="K1816" s="233"/>
      <c r="L1816" s="239"/>
      <c r="M1816" s="240"/>
      <c r="N1816" s="241"/>
      <c r="O1816" s="241"/>
      <c r="P1816" s="241"/>
      <c r="Q1816" s="241"/>
      <c r="R1816" s="241"/>
      <c r="S1816" s="241"/>
      <c r="T1816" s="242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43" t="s">
        <v>184</v>
      </c>
      <c r="AU1816" s="243" t="s">
        <v>86</v>
      </c>
      <c r="AV1816" s="13" t="s">
        <v>86</v>
      </c>
      <c r="AW1816" s="13" t="s">
        <v>32</v>
      </c>
      <c r="AX1816" s="13" t="s">
        <v>76</v>
      </c>
      <c r="AY1816" s="243" t="s">
        <v>175</v>
      </c>
    </row>
    <row r="1817" s="16" customFormat="1">
      <c r="A1817" s="16"/>
      <c r="B1817" s="279"/>
      <c r="C1817" s="280"/>
      <c r="D1817" s="234" t="s">
        <v>184</v>
      </c>
      <c r="E1817" s="281" t="s">
        <v>1</v>
      </c>
      <c r="F1817" s="282" t="s">
        <v>356</v>
      </c>
      <c r="G1817" s="280"/>
      <c r="H1817" s="283">
        <v>245.9</v>
      </c>
      <c r="I1817" s="284"/>
      <c r="J1817" s="280"/>
      <c r="K1817" s="280"/>
      <c r="L1817" s="285"/>
      <c r="M1817" s="286"/>
      <c r="N1817" s="287"/>
      <c r="O1817" s="287"/>
      <c r="P1817" s="287"/>
      <c r="Q1817" s="287"/>
      <c r="R1817" s="287"/>
      <c r="S1817" s="287"/>
      <c r="T1817" s="288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T1817" s="289" t="s">
        <v>184</v>
      </c>
      <c r="AU1817" s="289" t="s">
        <v>86</v>
      </c>
      <c r="AV1817" s="16" t="s">
        <v>189</v>
      </c>
      <c r="AW1817" s="16" t="s">
        <v>32</v>
      </c>
      <c r="AX1817" s="16" t="s">
        <v>76</v>
      </c>
      <c r="AY1817" s="289" t="s">
        <v>175</v>
      </c>
    </row>
    <row r="1818" s="14" customFormat="1">
      <c r="A1818" s="14"/>
      <c r="B1818" s="244"/>
      <c r="C1818" s="245"/>
      <c r="D1818" s="234" t="s">
        <v>184</v>
      </c>
      <c r="E1818" s="246" t="s">
        <v>1</v>
      </c>
      <c r="F1818" s="247" t="s">
        <v>1589</v>
      </c>
      <c r="G1818" s="245"/>
      <c r="H1818" s="246" t="s">
        <v>1</v>
      </c>
      <c r="I1818" s="248"/>
      <c r="J1818" s="245"/>
      <c r="K1818" s="245"/>
      <c r="L1818" s="249"/>
      <c r="M1818" s="250"/>
      <c r="N1818" s="251"/>
      <c r="O1818" s="251"/>
      <c r="P1818" s="251"/>
      <c r="Q1818" s="251"/>
      <c r="R1818" s="251"/>
      <c r="S1818" s="251"/>
      <c r="T1818" s="252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53" t="s">
        <v>184</v>
      </c>
      <c r="AU1818" s="253" t="s">
        <v>86</v>
      </c>
      <c r="AV1818" s="14" t="s">
        <v>84</v>
      </c>
      <c r="AW1818" s="14" t="s">
        <v>32</v>
      </c>
      <c r="AX1818" s="14" t="s">
        <v>76</v>
      </c>
      <c r="AY1818" s="253" t="s">
        <v>175</v>
      </c>
    </row>
    <row r="1819" s="13" customFormat="1">
      <c r="A1819" s="13"/>
      <c r="B1819" s="232"/>
      <c r="C1819" s="233"/>
      <c r="D1819" s="234" t="s">
        <v>184</v>
      </c>
      <c r="E1819" s="235" t="s">
        <v>1</v>
      </c>
      <c r="F1819" s="236" t="s">
        <v>804</v>
      </c>
      <c r="G1819" s="233"/>
      <c r="H1819" s="237">
        <v>134.99000000000002</v>
      </c>
      <c r="I1819" s="238"/>
      <c r="J1819" s="233"/>
      <c r="K1819" s="233"/>
      <c r="L1819" s="239"/>
      <c r="M1819" s="240"/>
      <c r="N1819" s="241"/>
      <c r="O1819" s="241"/>
      <c r="P1819" s="241"/>
      <c r="Q1819" s="241"/>
      <c r="R1819" s="241"/>
      <c r="S1819" s="241"/>
      <c r="T1819" s="242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T1819" s="243" t="s">
        <v>184</v>
      </c>
      <c r="AU1819" s="243" t="s">
        <v>86</v>
      </c>
      <c r="AV1819" s="13" t="s">
        <v>86</v>
      </c>
      <c r="AW1819" s="13" t="s">
        <v>32</v>
      </c>
      <c r="AX1819" s="13" t="s">
        <v>76</v>
      </c>
      <c r="AY1819" s="243" t="s">
        <v>175</v>
      </c>
    </row>
    <row r="1820" s="13" customFormat="1">
      <c r="A1820" s="13"/>
      <c r="B1820" s="232"/>
      <c r="C1820" s="233"/>
      <c r="D1820" s="234" t="s">
        <v>184</v>
      </c>
      <c r="E1820" s="235" t="s">
        <v>1</v>
      </c>
      <c r="F1820" s="236" t="s">
        <v>805</v>
      </c>
      <c r="G1820" s="233"/>
      <c r="H1820" s="237">
        <v>104.85</v>
      </c>
      <c r="I1820" s="238"/>
      <c r="J1820" s="233"/>
      <c r="K1820" s="233"/>
      <c r="L1820" s="239"/>
      <c r="M1820" s="240"/>
      <c r="N1820" s="241"/>
      <c r="O1820" s="241"/>
      <c r="P1820" s="241"/>
      <c r="Q1820" s="241"/>
      <c r="R1820" s="241"/>
      <c r="S1820" s="241"/>
      <c r="T1820" s="242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43" t="s">
        <v>184</v>
      </c>
      <c r="AU1820" s="243" t="s">
        <v>86</v>
      </c>
      <c r="AV1820" s="13" t="s">
        <v>86</v>
      </c>
      <c r="AW1820" s="13" t="s">
        <v>32</v>
      </c>
      <c r="AX1820" s="13" t="s">
        <v>76</v>
      </c>
      <c r="AY1820" s="243" t="s">
        <v>175</v>
      </c>
    </row>
    <row r="1821" s="13" customFormat="1">
      <c r="A1821" s="13"/>
      <c r="B1821" s="232"/>
      <c r="C1821" s="233"/>
      <c r="D1821" s="234" t="s">
        <v>184</v>
      </c>
      <c r="E1821" s="235" t="s">
        <v>1</v>
      </c>
      <c r="F1821" s="236" t="s">
        <v>1639</v>
      </c>
      <c r="G1821" s="233"/>
      <c r="H1821" s="237">
        <v>6.97</v>
      </c>
      <c r="I1821" s="238"/>
      <c r="J1821" s="233"/>
      <c r="K1821" s="233"/>
      <c r="L1821" s="239"/>
      <c r="M1821" s="240"/>
      <c r="N1821" s="241"/>
      <c r="O1821" s="241"/>
      <c r="P1821" s="241"/>
      <c r="Q1821" s="241"/>
      <c r="R1821" s="241"/>
      <c r="S1821" s="241"/>
      <c r="T1821" s="242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43" t="s">
        <v>184</v>
      </c>
      <c r="AU1821" s="243" t="s">
        <v>86</v>
      </c>
      <c r="AV1821" s="13" t="s">
        <v>86</v>
      </c>
      <c r="AW1821" s="13" t="s">
        <v>32</v>
      </c>
      <c r="AX1821" s="13" t="s">
        <v>76</v>
      </c>
      <c r="AY1821" s="243" t="s">
        <v>175</v>
      </c>
    </row>
    <row r="1822" s="16" customFormat="1">
      <c r="A1822" s="16"/>
      <c r="B1822" s="279"/>
      <c r="C1822" s="280"/>
      <c r="D1822" s="234" t="s">
        <v>184</v>
      </c>
      <c r="E1822" s="281" t="s">
        <v>1</v>
      </c>
      <c r="F1822" s="282" t="s">
        <v>356</v>
      </c>
      <c r="G1822" s="280"/>
      <c r="H1822" s="283">
        <v>246.81</v>
      </c>
      <c r="I1822" s="284"/>
      <c r="J1822" s="280"/>
      <c r="K1822" s="280"/>
      <c r="L1822" s="285"/>
      <c r="M1822" s="286"/>
      <c r="N1822" s="287"/>
      <c r="O1822" s="287"/>
      <c r="P1822" s="287"/>
      <c r="Q1822" s="287"/>
      <c r="R1822" s="287"/>
      <c r="S1822" s="287"/>
      <c r="T1822" s="288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T1822" s="289" t="s">
        <v>184</v>
      </c>
      <c r="AU1822" s="289" t="s">
        <v>86</v>
      </c>
      <c r="AV1822" s="16" t="s">
        <v>189</v>
      </c>
      <c r="AW1822" s="16" t="s">
        <v>32</v>
      </c>
      <c r="AX1822" s="16" t="s">
        <v>76</v>
      </c>
      <c r="AY1822" s="289" t="s">
        <v>175</v>
      </c>
    </row>
    <row r="1823" s="14" customFormat="1">
      <c r="A1823" s="14"/>
      <c r="B1823" s="244"/>
      <c r="C1823" s="245"/>
      <c r="D1823" s="234" t="s">
        <v>184</v>
      </c>
      <c r="E1823" s="246" t="s">
        <v>1</v>
      </c>
      <c r="F1823" s="247" t="s">
        <v>806</v>
      </c>
      <c r="G1823" s="245"/>
      <c r="H1823" s="246" t="s">
        <v>1</v>
      </c>
      <c r="I1823" s="248"/>
      <c r="J1823" s="245"/>
      <c r="K1823" s="245"/>
      <c r="L1823" s="249"/>
      <c r="M1823" s="250"/>
      <c r="N1823" s="251"/>
      <c r="O1823" s="251"/>
      <c r="P1823" s="251"/>
      <c r="Q1823" s="251"/>
      <c r="R1823" s="251"/>
      <c r="S1823" s="251"/>
      <c r="T1823" s="252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3" t="s">
        <v>184</v>
      </c>
      <c r="AU1823" s="253" t="s">
        <v>86</v>
      </c>
      <c r="AV1823" s="14" t="s">
        <v>84</v>
      </c>
      <c r="AW1823" s="14" t="s">
        <v>32</v>
      </c>
      <c r="AX1823" s="14" t="s">
        <v>76</v>
      </c>
      <c r="AY1823" s="253" t="s">
        <v>175</v>
      </c>
    </row>
    <row r="1824" s="13" customFormat="1">
      <c r="A1824" s="13"/>
      <c r="B1824" s="232"/>
      <c r="C1824" s="233"/>
      <c r="D1824" s="234" t="s">
        <v>184</v>
      </c>
      <c r="E1824" s="235" t="s">
        <v>1</v>
      </c>
      <c r="F1824" s="236" t="s">
        <v>807</v>
      </c>
      <c r="G1824" s="233"/>
      <c r="H1824" s="237">
        <v>135.83000000000002</v>
      </c>
      <c r="I1824" s="238"/>
      <c r="J1824" s="233"/>
      <c r="K1824" s="233"/>
      <c r="L1824" s="239"/>
      <c r="M1824" s="240"/>
      <c r="N1824" s="241"/>
      <c r="O1824" s="241"/>
      <c r="P1824" s="241"/>
      <c r="Q1824" s="241"/>
      <c r="R1824" s="241"/>
      <c r="S1824" s="241"/>
      <c r="T1824" s="242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43" t="s">
        <v>184</v>
      </c>
      <c r="AU1824" s="243" t="s">
        <v>86</v>
      </c>
      <c r="AV1824" s="13" t="s">
        <v>86</v>
      </c>
      <c r="AW1824" s="13" t="s">
        <v>32</v>
      </c>
      <c r="AX1824" s="13" t="s">
        <v>76</v>
      </c>
      <c r="AY1824" s="243" t="s">
        <v>175</v>
      </c>
    </row>
    <row r="1825" s="13" customFormat="1">
      <c r="A1825" s="13"/>
      <c r="B1825" s="232"/>
      <c r="C1825" s="233"/>
      <c r="D1825" s="234" t="s">
        <v>184</v>
      </c>
      <c r="E1825" s="235" t="s">
        <v>1</v>
      </c>
      <c r="F1825" s="236" t="s">
        <v>808</v>
      </c>
      <c r="G1825" s="233"/>
      <c r="H1825" s="237">
        <v>90.48</v>
      </c>
      <c r="I1825" s="238"/>
      <c r="J1825" s="233"/>
      <c r="K1825" s="233"/>
      <c r="L1825" s="239"/>
      <c r="M1825" s="240"/>
      <c r="N1825" s="241"/>
      <c r="O1825" s="241"/>
      <c r="P1825" s="241"/>
      <c r="Q1825" s="241"/>
      <c r="R1825" s="241"/>
      <c r="S1825" s="241"/>
      <c r="T1825" s="242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43" t="s">
        <v>184</v>
      </c>
      <c r="AU1825" s="243" t="s">
        <v>86</v>
      </c>
      <c r="AV1825" s="13" t="s">
        <v>86</v>
      </c>
      <c r="AW1825" s="13" t="s">
        <v>32</v>
      </c>
      <c r="AX1825" s="13" t="s">
        <v>76</v>
      </c>
      <c r="AY1825" s="243" t="s">
        <v>175</v>
      </c>
    </row>
    <row r="1826" s="16" customFormat="1">
      <c r="A1826" s="16"/>
      <c r="B1826" s="279"/>
      <c r="C1826" s="280"/>
      <c r="D1826" s="234" t="s">
        <v>184</v>
      </c>
      <c r="E1826" s="281" t="s">
        <v>1</v>
      </c>
      <c r="F1826" s="282" t="s">
        <v>356</v>
      </c>
      <c r="G1826" s="280"/>
      <c r="H1826" s="283">
        <v>226.31</v>
      </c>
      <c r="I1826" s="284"/>
      <c r="J1826" s="280"/>
      <c r="K1826" s="280"/>
      <c r="L1826" s="285"/>
      <c r="M1826" s="286"/>
      <c r="N1826" s="287"/>
      <c r="O1826" s="287"/>
      <c r="P1826" s="287"/>
      <c r="Q1826" s="287"/>
      <c r="R1826" s="287"/>
      <c r="S1826" s="287"/>
      <c r="T1826" s="288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T1826" s="289" t="s">
        <v>184</v>
      </c>
      <c r="AU1826" s="289" t="s">
        <v>86</v>
      </c>
      <c r="AV1826" s="16" t="s">
        <v>189</v>
      </c>
      <c r="AW1826" s="16" t="s">
        <v>32</v>
      </c>
      <c r="AX1826" s="16" t="s">
        <v>76</v>
      </c>
      <c r="AY1826" s="289" t="s">
        <v>175</v>
      </c>
    </row>
    <row r="1827" s="13" customFormat="1">
      <c r="A1827" s="13"/>
      <c r="B1827" s="232"/>
      <c r="C1827" s="233"/>
      <c r="D1827" s="234" t="s">
        <v>184</v>
      </c>
      <c r="E1827" s="235" t="s">
        <v>1</v>
      </c>
      <c r="F1827" s="236" t="s">
        <v>1642</v>
      </c>
      <c r="G1827" s="233"/>
      <c r="H1827" s="237">
        <v>208.79</v>
      </c>
      <c r="I1827" s="238"/>
      <c r="J1827" s="233"/>
      <c r="K1827" s="233"/>
      <c r="L1827" s="239"/>
      <c r="M1827" s="240"/>
      <c r="N1827" s="241"/>
      <c r="O1827" s="241"/>
      <c r="P1827" s="241"/>
      <c r="Q1827" s="241"/>
      <c r="R1827" s="241"/>
      <c r="S1827" s="241"/>
      <c r="T1827" s="242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43" t="s">
        <v>184</v>
      </c>
      <c r="AU1827" s="243" t="s">
        <v>86</v>
      </c>
      <c r="AV1827" s="13" t="s">
        <v>86</v>
      </c>
      <c r="AW1827" s="13" t="s">
        <v>32</v>
      </c>
      <c r="AX1827" s="13" t="s">
        <v>76</v>
      </c>
      <c r="AY1827" s="243" t="s">
        <v>175</v>
      </c>
    </row>
    <row r="1828" s="16" customFormat="1">
      <c r="A1828" s="16"/>
      <c r="B1828" s="279"/>
      <c r="C1828" s="280"/>
      <c r="D1828" s="234" t="s">
        <v>184</v>
      </c>
      <c r="E1828" s="281" t="s">
        <v>1</v>
      </c>
      <c r="F1828" s="282" t="s">
        <v>356</v>
      </c>
      <c r="G1828" s="280"/>
      <c r="H1828" s="283">
        <v>208.79</v>
      </c>
      <c r="I1828" s="284"/>
      <c r="J1828" s="280"/>
      <c r="K1828" s="280"/>
      <c r="L1828" s="285"/>
      <c r="M1828" s="286"/>
      <c r="N1828" s="287"/>
      <c r="O1828" s="287"/>
      <c r="P1828" s="287"/>
      <c r="Q1828" s="287"/>
      <c r="R1828" s="287"/>
      <c r="S1828" s="287"/>
      <c r="T1828" s="288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T1828" s="289" t="s">
        <v>184</v>
      </c>
      <c r="AU1828" s="289" t="s">
        <v>86</v>
      </c>
      <c r="AV1828" s="16" t="s">
        <v>189</v>
      </c>
      <c r="AW1828" s="16" t="s">
        <v>32</v>
      </c>
      <c r="AX1828" s="16" t="s">
        <v>76</v>
      </c>
      <c r="AY1828" s="289" t="s">
        <v>175</v>
      </c>
    </row>
    <row r="1829" s="15" customFormat="1">
      <c r="A1829" s="15"/>
      <c r="B1829" s="254"/>
      <c r="C1829" s="255"/>
      <c r="D1829" s="234" t="s">
        <v>184</v>
      </c>
      <c r="E1829" s="256" t="s">
        <v>1</v>
      </c>
      <c r="F1829" s="257" t="s">
        <v>201</v>
      </c>
      <c r="G1829" s="255"/>
      <c r="H1829" s="258">
        <v>1166.0300000000002</v>
      </c>
      <c r="I1829" s="259"/>
      <c r="J1829" s="255"/>
      <c r="K1829" s="255"/>
      <c r="L1829" s="260"/>
      <c r="M1829" s="261"/>
      <c r="N1829" s="262"/>
      <c r="O1829" s="262"/>
      <c r="P1829" s="262"/>
      <c r="Q1829" s="262"/>
      <c r="R1829" s="262"/>
      <c r="S1829" s="262"/>
      <c r="T1829" s="263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T1829" s="264" t="s">
        <v>184</v>
      </c>
      <c r="AU1829" s="264" t="s">
        <v>86</v>
      </c>
      <c r="AV1829" s="15" t="s">
        <v>182</v>
      </c>
      <c r="AW1829" s="15" t="s">
        <v>32</v>
      </c>
      <c r="AX1829" s="15" t="s">
        <v>84</v>
      </c>
      <c r="AY1829" s="264" t="s">
        <v>175</v>
      </c>
    </row>
    <row r="1830" s="2" customFormat="1" ht="37.8" customHeight="1">
      <c r="A1830" s="39"/>
      <c r="B1830" s="40"/>
      <c r="C1830" s="219" t="s">
        <v>2398</v>
      </c>
      <c r="D1830" s="219" t="s">
        <v>177</v>
      </c>
      <c r="E1830" s="220" t="s">
        <v>2399</v>
      </c>
      <c r="F1830" s="221" t="s">
        <v>2400</v>
      </c>
      <c r="G1830" s="222" t="s">
        <v>180</v>
      </c>
      <c r="H1830" s="223">
        <v>54.88</v>
      </c>
      <c r="I1830" s="224"/>
      <c r="J1830" s="225">
        <f>ROUND(I1830*H1830,2)</f>
        <v>0</v>
      </c>
      <c r="K1830" s="221" t="s">
        <v>181</v>
      </c>
      <c r="L1830" s="45"/>
      <c r="M1830" s="226" t="s">
        <v>1</v>
      </c>
      <c r="N1830" s="227" t="s">
        <v>41</v>
      </c>
      <c r="O1830" s="92"/>
      <c r="P1830" s="228">
        <f>O1830*H1830</f>
        <v>0</v>
      </c>
      <c r="Q1830" s="228">
        <v>0.015</v>
      </c>
      <c r="R1830" s="228">
        <f>Q1830*H1830</f>
        <v>0.82320000000000016</v>
      </c>
      <c r="S1830" s="228">
        <v>0</v>
      </c>
      <c r="T1830" s="229">
        <f>S1830*H1830</f>
        <v>0</v>
      </c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R1830" s="230" t="s">
        <v>262</v>
      </c>
      <c r="AT1830" s="230" t="s">
        <v>177</v>
      </c>
      <c r="AU1830" s="230" t="s">
        <v>86</v>
      </c>
      <c r="AY1830" s="18" t="s">
        <v>175</v>
      </c>
      <c r="BE1830" s="231">
        <f>IF(N1830="základní",J1830,0)</f>
        <v>0</v>
      </c>
      <c r="BF1830" s="231">
        <f>IF(N1830="snížená",J1830,0)</f>
        <v>0</v>
      </c>
      <c r="BG1830" s="231">
        <f>IF(N1830="zákl. přenesená",J1830,0)</f>
        <v>0</v>
      </c>
      <c r="BH1830" s="231">
        <f>IF(N1830="sníž. přenesená",J1830,0)</f>
        <v>0</v>
      </c>
      <c r="BI1830" s="231">
        <f>IF(N1830="nulová",J1830,0)</f>
        <v>0</v>
      </c>
      <c r="BJ1830" s="18" t="s">
        <v>84</v>
      </c>
      <c r="BK1830" s="231">
        <f>ROUND(I1830*H1830,2)</f>
        <v>0</v>
      </c>
      <c r="BL1830" s="18" t="s">
        <v>262</v>
      </c>
      <c r="BM1830" s="230" t="s">
        <v>2401</v>
      </c>
    </row>
    <row r="1831" s="14" customFormat="1">
      <c r="A1831" s="14"/>
      <c r="B1831" s="244"/>
      <c r="C1831" s="245"/>
      <c r="D1831" s="234" t="s">
        <v>184</v>
      </c>
      <c r="E1831" s="246" t="s">
        <v>1</v>
      </c>
      <c r="F1831" s="247" t="s">
        <v>256</v>
      </c>
      <c r="G1831" s="245"/>
      <c r="H1831" s="246" t="s">
        <v>1</v>
      </c>
      <c r="I1831" s="248"/>
      <c r="J1831" s="245"/>
      <c r="K1831" s="245"/>
      <c r="L1831" s="249"/>
      <c r="M1831" s="250"/>
      <c r="N1831" s="251"/>
      <c r="O1831" s="251"/>
      <c r="P1831" s="251"/>
      <c r="Q1831" s="251"/>
      <c r="R1831" s="251"/>
      <c r="S1831" s="251"/>
      <c r="T1831" s="252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T1831" s="253" t="s">
        <v>184</v>
      </c>
      <c r="AU1831" s="253" t="s">
        <v>86</v>
      </c>
      <c r="AV1831" s="14" t="s">
        <v>84</v>
      </c>
      <c r="AW1831" s="14" t="s">
        <v>32</v>
      </c>
      <c r="AX1831" s="14" t="s">
        <v>76</v>
      </c>
      <c r="AY1831" s="253" t="s">
        <v>175</v>
      </c>
    </row>
    <row r="1832" s="13" customFormat="1">
      <c r="A1832" s="13"/>
      <c r="B1832" s="232"/>
      <c r="C1832" s="233"/>
      <c r="D1832" s="234" t="s">
        <v>184</v>
      </c>
      <c r="E1832" s="235" t="s">
        <v>1</v>
      </c>
      <c r="F1832" s="236" t="s">
        <v>259</v>
      </c>
      <c r="G1832" s="233"/>
      <c r="H1832" s="237">
        <v>10.22</v>
      </c>
      <c r="I1832" s="238"/>
      <c r="J1832" s="233"/>
      <c r="K1832" s="233"/>
      <c r="L1832" s="239"/>
      <c r="M1832" s="240"/>
      <c r="N1832" s="241"/>
      <c r="O1832" s="241"/>
      <c r="P1832" s="241"/>
      <c r="Q1832" s="241"/>
      <c r="R1832" s="241"/>
      <c r="S1832" s="241"/>
      <c r="T1832" s="242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43" t="s">
        <v>184</v>
      </c>
      <c r="AU1832" s="243" t="s">
        <v>86</v>
      </c>
      <c r="AV1832" s="13" t="s">
        <v>86</v>
      </c>
      <c r="AW1832" s="13" t="s">
        <v>32</v>
      </c>
      <c r="AX1832" s="13" t="s">
        <v>76</v>
      </c>
      <c r="AY1832" s="243" t="s">
        <v>175</v>
      </c>
    </row>
    <row r="1833" s="13" customFormat="1">
      <c r="A1833" s="13"/>
      <c r="B1833" s="232"/>
      <c r="C1833" s="233"/>
      <c r="D1833" s="234" t="s">
        <v>184</v>
      </c>
      <c r="E1833" s="235" t="s">
        <v>1</v>
      </c>
      <c r="F1833" s="236" t="s">
        <v>260</v>
      </c>
      <c r="G1833" s="233"/>
      <c r="H1833" s="237">
        <v>44.66</v>
      </c>
      <c r="I1833" s="238"/>
      <c r="J1833" s="233"/>
      <c r="K1833" s="233"/>
      <c r="L1833" s="239"/>
      <c r="M1833" s="240"/>
      <c r="N1833" s="241"/>
      <c r="O1833" s="241"/>
      <c r="P1833" s="241"/>
      <c r="Q1833" s="241"/>
      <c r="R1833" s="241"/>
      <c r="S1833" s="241"/>
      <c r="T1833" s="242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43" t="s">
        <v>184</v>
      </c>
      <c r="AU1833" s="243" t="s">
        <v>86</v>
      </c>
      <c r="AV1833" s="13" t="s">
        <v>86</v>
      </c>
      <c r="AW1833" s="13" t="s">
        <v>32</v>
      </c>
      <c r="AX1833" s="13" t="s">
        <v>76</v>
      </c>
      <c r="AY1833" s="243" t="s">
        <v>175</v>
      </c>
    </row>
    <row r="1834" s="15" customFormat="1">
      <c r="A1834" s="15"/>
      <c r="B1834" s="254"/>
      <c r="C1834" s="255"/>
      <c r="D1834" s="234" t="s">
        <v>184</v>
      </c>
      <c r="E1834" s="256" t="s">
        <v>1</v>
      </c>
      <c r="F1834" s="257" t="s">
        <v>201</v>
      </c>
      <c r="G1834" s="255"/>
      <c r="H1834" s="258">
        <v>54.879999999999992</v>
      </c>
      <c r="I1834" s="259"/>
      <c r="J1834" s="255"/>
      <c r="K1834" s="255"/>
      <c r="L1834" s="260"/>
      <c r="M1834" s="261"/>
      <c r="N1834" s="262"/>
      <c r="O1834" s="262"/>
      <c r="P1834" s="262"/>
      <c r="Q1834" s="262"/>
      <c r="R1834" s="262"/>
      <c r="S1834" s="262"/>
      <c r="T1834" s="263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T1834" s="264" t="s">
        <v>184</v>
      </c>
      <c r="AU1834" s="264" t="s">
        <v>86</v>
      </c>
      <c r="AV1834" s="15" t="s">
        <v>182</v>
      </c>
      <c r="AW1834" s="15" t="s">
        <v>32</v>
      </c>
      <c r="AX1834" s="15" t="s">
        <v>84</v>
      </c>
      <c r="AY1834" s="264" t="s">
        <v>175</v>
      </c>
    </row>
    <row r="1835" s="2" customFormat="1" ht="24.15" customHeight="1">
      <c r="A1835" s="39"/>
      <c r="B1835" s="40"/>
      <c r="C1835" s="219" t="s">
        <v>2402</v>
      </c>
      <c r="D1835" s="219" t="s">
        <v>177</v>
      </c>
      <c r="E1835" s="220" t="s">
        <v>2403</v>
      </c>
      <c r="F1835" s="221" t="s">
        <v>2404</v>
      </c>
      <c r="G1835" s="222" t="s">
        <v>1336</v>
      </c>
      <c r="H1835" s="291"/>
      <c r="I1835" s="224"/>
      <c r="J1835" s="225">
        <f>ROUND(I1835*H1835,2)</f>
        <v>0</v>
      </c>
      <c r="K1835" s="221" t="s">
        <v>181</v>
      </c>
      <c r="L1835" s="45"/>
      <c r="M1835" s="226" t="s">
        <v>1</v>
      </c>
      <c r="N1835" s="227" t="s">
        <v>41</v>
      </c>
      <c r="O1835" s="92"/>
      <c r="P1835" s="228">
        <f>O1835*H1835</f>
        <v>0</v>
      </c>
      <c r="Q1835" s="228">
        <v>0</v>
      </c>
      <c r="R1835" s="228">
        <f>Q1835*H1835</f>
        <v>0</v>
      </c>
      <c r="S1835" s="228">
        <v>0</v>
      </c>
      <c r="T1835" s="229">
        <f>S1835*H1835</f>
        <v>0</v>
      </c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R1835" s="230" t="s">
        <v>262</v>
      </c>
      <c r="AT1835" s="230" t="s">
        <v>177</v>
      </c>
      <c r="AU1835" s="230" t="s">
        <v>86</v>
      </c>
      <c r="AY1835" s="18" t="s">
        <v>175</v>
      </c>
      <c r="BE1835" s="231">
        <f>IF(N1835="základní",J1835,0)</f>
        <v>0</v>
      </c>
      <c r="BF1835" s="231">
        <f>IF(N1835="snížená",J1835,0)</f>
        <v>0</v>
      </c>
      <c r="BG1835" s="231">
        <f>IF(N1835="zákl. přenesená",J1835,0)</f>
        <v>0</v>
      </c>
      <c r="BH1835" s="231">
        <f>IF(N1835="sníž. přenesená",J1835,0)</f>
        <v>0</v>
      </c>
      <c r="BI1835" s="231">
        <f>IF(N1835="nulová",J1835,0)</f>
        <v>0</v>
      </c>
      <c r="BJ1835" s="18" t="s">
        <v>84</v>
      </c>
      <c r="BK1835" s="231">
        <f>ROUND(I1835*H1835,2)</f>
        <v>0</v>
      </c>
      <c r="BL1835" s="18" t="s">
        <v>262</v>
      </c>
      <c r="BM1835" s="230" t="s">
        <v>2405</v>
      </c>
    </row>
    <row r="1836" s="2" customFormat="1" ht="37.8" customHeight="1">
      <c r="A1836" s="39"/>
      <c r="B1836" s="40"/>
      <c r="C1836" s="219" t="s">
        <v>2406</v>
      </c>
      <c r="D1836" s="219" t="s">
        <v>177</v>
      </c>
      <c r="E1836" s="220" t="s">
        <v>2407</v>
      </c>
      <c r="F1836" s="221" t="s">
        <v>2408</v>
      </c>
      <c r="G1836" s="222" t="s">
        <v>180</v>
      </c>
      <c r="H1836" s="223">
        <v>1111.1500000000002</v>
      </c>
      <c r="I1836" s="224"/>
      <c r="J1836" s="225">
        <f>ROUND(I1836*H1836,2)</f>
        <v>0</v>
      </c>
      <c r="K1836" s="221" t="s">
        <v>1</v>
      </c>
      <c r="L1836" s="45"/>
      <c r="M1836" s="226" t="s">
        <v>1</v>
      </c>
      <c r="N1836" s="227" t="s">
        <v>41</v>
      </c>
      <c r="O1836" s="92"/>
      <c r="P1836" s="228">
        <f>O1836*H1836</f>
        <v>0</v>
      </c>
      <c r="Q1836" s="228">
        <v>0.0192</v>
      </c>
      <c r="R1836" s="228">
        <f>Q1836*H1836</f>
        <v>21.33408</v>
      </c>
      <c r="S1836" s="228">
        <v>0</v>
      </c>
      <c r="T1836" s="229">
        <f>S1836*H1836</f>
        <v>0</v>
      </c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R1836" s="230" t="s">
        <v>262</v>
      </c>
      <c r="AT1836" s="230" t="s">
        <v>177</v>
      </c>
      <c r="AU1836" s="230" t="s">
        <v>86</v>
      </c>
      <c r="AY1836" s="18" t="s">
        <v>175</v>
      </c>
      <c r="BE1836" s="231">
        <f>IF(N1836="základní",J1836,0)</f>
        <v>0</v>
      </c>
      <c r="BF1836" s="231">
        <f>IF(N1836="snížená",J1836,0)</f>
        <v>0</v>
      </c>
      <c r="BG1836" s="231">
        <f>IF(N1836="zákl. přenesená",J1836,0)</f>
        <v>0</v>
      </c>
      <c r="BH1836" s="231">
        <f>IF(N1836="sníž. přenesená",J1836,0)</f>
        <v>0</v>
      </c>
      <c r="BI1836" s="231">
        <f>IF(N1836="nulová",J1836,0)</f>
        <v>0</v>
      </c>
      <c r="BJ1836" s="18" t="s">
        <v>84</v>
      </c>
      <c r="BK1836" s="231">
        <f>ROUND(I1836*H1836,2)</f>
        <v>0</v>
      </c>
      <c r="BL1836" s="18" t="s">
        <v>262</v>
      </c>
      <c r="BM1836" s="230" t="s">
        <v>2409</v>
      </c>
    </row>
    <row r="1837" s="14" customFormat="1">
      <c r="A1837" s="14"/>
      <c r="B1837" s="244"/>
      <c r="C1837" s="245"/>
      <c r="D1837" s="234" t="s">
        <v>184</v>
      </c>
      <c r="E1837" s="246" t="s">
        <v>1</v>
      </c>
      <c r="F1837" s="247" t="s">
        <v>1361</v>
      </c>
      <c r="G1837" s="245"/>
      <c r="H1837" s="246" t="s">
        <v>1</v>
      </c>
      <c r="I1837" s="248"/>
      <c r="J1837" s="245"/>
      <c r="K1837" s="245"/>
      <c r="L1837" s="249"/>
      <c r="M1837" s="250"/>
      <c r="N1837" s="251"/>
      <c r="O1837" s="251"/>
      <c r="P1837" s="251"/>
      <c r="Q1837" s="251"/>
      <c r="R1837" s="251"/>
      <c r="S1837" s="251"/>
      <c r="T1837" s="252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53" t="s">
        <v>184</v>
      </c>
      <c r="AU1837" s="253" t="s">
        <v>86</v>
      </c>
      <c r="AV1837" s="14" t="s">
        <v>84</v>
      </c>
      <c r="AW1837" s="14" t="s">
        <v>32</v>
      </c>
      <c r="AX1837" s="14" t="s">
        <v>76</v>
      </c>
      <c r="AY1837" s="253" t="s">
        <v>175</v>
      </c>
    </row>
    <row r="1838" s="13" customFormat="1">
      <c r="A1838" s="13"/>
      <c r="B1838" s="232"/>
      <c r="C1838" s="233"/>
      <c r="D1838" s="234" t="s">
        <v>184</v>
      </c>
      <c r="E1838" s="235" t="s">
        <v>1</v>
      </c>
      <c r="F1838" s="236" t="s">
        <v>1362</v>
      </c>
      <c r="G1838" s="233"/>
      <c r="H1838" s="237">
        <v>102.29</v>
      </c>
      <c r="I1838" s="238"/>
      <c r="J1838" s="233"/>
      <c r="K1838" s="233"/>
      <c r="L1838" s="239"/>
      <c r="M1838" s="240"/>
      <c r="N1838" s="241"/>
      <c r="O1838" s="241"/>
      <c r="P1838" s="241"/>
      <c r="Q1838" s="241"/>
      <c r="R1838" s="241"/>
      <c r="S1838" s="241"/>
      <c r="T1838" s="242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43" t="s">
        <v>184</v>
      </c>
      <c r="AU1838" s="243" t="s">
        <v>86</v>
      </c>
      <c r="AV1838" s="13" t="s">
        <v>86</v>
      </c>
      <c r="AW1838" s="13" t="s">
        <v>32</v>
      </c>
      <c r="AX1838" s="13" t="s">
        <v>76</v>
      </c>
      <c r="AY1838" s="243" t="s">
        <v>175</v>
      </c>
    </row>
    <row r="1839" s="13" customFormat="1">
      <c r="A1839" s="13"/>
      <c r="B1839" s="232"/>
      <c r="C1839" s="233"/>
      <c r="D1839" s="234" t="s">
        <v>184</v>
      </c>
      <c r="E1839" s="235" t="s">
        <v>1</v>
      </c>
      <c r="F1839" s="236" t="s">
        <v>1363</v>
      </c>
      <c r="G1839" s="233"/>
      <c r="H1839" s="237">
        <v>81.05</v>
      </c>
      <c r="I1839" s="238"/>
      <c r="J1839" s="233"/>
      <c r="K1839" s="233"/>
      <c r="L1839" s="239"/>
      <c r="M1839" s="240"/>
      <c r="N1839" s="241"/>
      <c r="O1839" s="241"/>
      <c r="P1839" s="241"/>
      <c r="Q1839" s="241"/>
      <c r="R1839" s="241"/>
      <c r="S1839" s="241"/>
      <c r="T1839" s="242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43" t="s">
        <v>184</v>
      </c>
      <c r="AU1839" s="243" t="s">
        <v>86</v>
      </c>
      <c r="AV1839" s="13" t="s">
        <v>86</v>
      </c>
      <c r="AW1839" s="13" t="s">
        <v>32</v>
      </c>
      <c r="AX1839" s="13" t="s">
        <v>76</v>
      </c>
      <c r="AY1839" s="243" t="s">
        <v>175</v>
      </c>
    </row>
    <row r="1840" s="16" customFormat="1">
      <c r="A1840" s="16"/>
      <c r="B1840" s="279"/>
      <c r="C1840" s="280"/>
      <c r="D1840" s="234" t="s">
        <v>184</v>
      </c>
      <c r="E1840" s="281" t="s">
        <v>1</v>
      </c>
      <c r="F1840" s="282" t="s">
        <v>356</v>
      </c>
      <c r="G1840" s="280"/>
      <c r="H1840" s="283">
        <v>183.34</v>
      </c>
      <c r="I1840" s="284"/>
      <c r="J1840" s="280"/>
      <c r="K1840" s="280"/>
      <c r="L1840" s="285"/>
      <c r="M1840" s="286"/>
      <c r="N1840" s="287"/>
      <c r="O1840" s="287"/>
      <c r="P1840" s="287"/>
      <c r="Q1840" s="287"/>
      <c r="R1840" s="287"/>
      <c r="S1840" s="287"/>
      <c r="T1840" s="288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T1840" s="289" t="s">
        <v>184</v>
      </c>
      <c r="AU1840" s="289" t="s">
        <v>86</v>
      </c>
      <c r="AV1840" s="16" t="s">
        <v>189</v>
      </c>
      <c r="AW1840" s="16" t="s">
        <v>32</v>
      </c>
      <c r="AX1840" s="16" t="s">
        <v>76</v>
      </c>
      <c r="AY1840" s="289" t="s">
        <v>175</v>
      </c>
    </row>
    <row r="1841" s="13" customFormat="1">
      <c r="A1841" s="13"/>
      <c r="B1841" s="232"/>
      <c r="C1841" s="233"/>
      <c r="D1841" s="234" t="s">
        <v>184</v>
      </c>
      <c r="E1841" s="235" t="s">
        <v>1</v>
      </c>
      <c r="F1841" s="236" t="s">
        <v>801</v>
      </c>
      <c r="G1841" s="233"/>
      <c r="H1841" s="237">
        <v>135.80000000000002</v>
      </c>
      <c r="I1841" s="238"/>
      <c r="J1841" s="233"/>
      <c r="K1841" s="233"/>
      <c r="L1841" s="239"/>
      <c r="M1841" s="240"/>
      <c r="N1841" s="241"/>
      <c r="O1841" s="241"/>
      <c r="P1841" s="241"/>
      <c r="Q1841" s="241"/>
      <c r="R1841" s="241"/>
      <c r="S1841" s="241"/>
      <c r="T1841" s="242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43" t="s">
        <v>184</v>
      </c>
      <c r="AU1841" s="243" t="s">
        <v>86</v>
      </c>
      <c r="AV1841" s="13" t="s">
        <v>86</v>
      </c>
      <c r="AW1841" s="13" t="s">
        <v>32</v>
      </c>
      <c r="AX1841" s="13" t="s">
        <v>76</v>
      </c>
      <c r="AY1841" s="243" t="s">
        <v>175</v>
      </c>
    </row>
    <row r="1842" s="13" customFormat="1">
      <c r="A1842" s="13"/>
      <c r="B1842" s="232"/>
      <c r="C1842" s="233"/>
      <c r="D1842" s="234" t="s">
        <v>184</v>
      </c>
      <c r="E1842" s="235" t="s">
        <v>1</v>
      </c>
      <c r="F1842" s="236" t="s">
        <v>802</v>
      </c>
      <c r="G1842" s="233"/>
      <c r="H1842" s="237">
        <v>103.97</v>
      </c>
      <c r="I1842" s="238"/>
      <c r="J1842" s="233"/>
      <c r="K1842" s="233"/>
      <c r="L1842" s="239"/>
      <c r="M1842" s="240"/>
      <c r="N1842" s="241"/>
      <c r="O1842" s="241"/>
      <c r="P1842" s="241"/>
      <c r="Q1842" s="241"/>
      <c r="R1842" s="241"/>
      <c r="S1842" s="241"/>
      <c r="T1842" s="242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43" t="s">
        <v>184</v>
      </c>
      <c r="AU1842" s="243" t="s">
        <v>86</v>
      </c>
      <c r="AV1842" s="13" t="s">
        <v>86</v>
      </c>
      <c r="AW1842" s="13" t="s">
        <v>32</v>
      </c>
      <c r="AX1842" s="13" t="s">
        <v>76</v>
      </c>
      <c r="AY1842" s="243" t="s">
        <v>175</v>
      </c>
    </row>
    <row r="1843" s="13" customFormat="1">
      <c r="A1843" s="13"/>
      <c r="B1843" s="232"/>
      <c r="C1843" s="233"/>
      <c r="D1843" s="234" t="s">
        <v>184</v>
      </c>
      <c r="E1843" s="235" t="s">
        <v>1</v>
      </c>
      <c r="F1843" s="236" t="s">
        <v>1588</v>
      </c>
      <c r="G1843" s="233"/>
      <c r="H1843" s="237">
        <v>6.13</v>
      </c>
      <c r="I1843" s="238"/>
      <c r="J1843" s="233"/>
      <c r="K1843" s="233"/>
      <c r="L1843" s="239"/>
      <c r="M1843" s="240"/>
      <c r="N1843" s="241"/>
      <c r="O1843" s="241"/>
      <c r="P1843" s="241"/>
      <c r="Q1843" s="241"/>
      <c r="R1843" s="241"/>
      <c r="S1843" s="241"/>
      <c r="T1843" s="242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43" t="s">
        <v>184</v>
      </c>
      <c r="AU1843" s="243" t="s">
        <v>86</v>
      </c>
      <c r="AV1843" s="13" t="s">
        <v>86</v>
      </c>
      <c r="AW1843" s="13" t="s">
        <v>32</v>
      </c>
      <c r="AX1843" s="13" t="s">
        <v>76</v>
      </c>
      <c r="AY1843" s="243" t="s">
        <v>175</v>
      </c>
    </row>
    <row r="1844" s="16" customFormat="1">
      <c r="A1844" s="16"/>
      <c r="B1844" s="279"/>
      <c r="C1844" s="280"/>
      <c r="D1844" s="234" t="s">
        <v>184</v>
      </c>
      <c r="E1844" s="281" t="s">
        <v>1</v>
      </c>
      <c r="F1844" s="282" t="s">
        <v>356</v>
      </c>
      <c r="G1844" s="280"/>
      <c r="H1844" s="283">
        <v>245.9</v>
      </c>
      <c r="I1844" s="284"/>
      <c r="J1844" s="280"/>
      <c r="K1844" s="280"/>
      <c r="L1844" s="285"/>
      <c r="M1844" s="286"/>
      <c r="N1844" s="287"/>
      <c r="O1844" s="287"/>
      <c r="P1844" s="287"/>
      <c r="Q1844" s="287"/>
      <c r="R1844" s="287"/>
      <c r="S1844" s="287"/>
      <c r="T1844" s="288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T1844" s="289" t="s">
        <v>184</v>
      </c>
      <c r="AU1844" s="289" t="s">
        <v>86</v>
      </c>
      <c r="AV1844" s="16" t="s">
        <v>189</v>
      </c>
      <c r="AW1844" s="16" t="s">
        <v>32</v>
      </c>
      <c r="AX1844" s="16" t="s">
        <v>76</v>
      </c>
      <c r="AY1844" s="289" t="s">
        <v>175</v>
      </c>
    </row>
    <row r="1845" s="14" customFormat="1">
      <c r="A1845" s="14"/>
      <c r="B1845" s="244"/>
      <c r="C1845" s="245"/>
      <c r="D1845" s="234" t="s">
        <v>184</v>
      </c>
      <c r="E1845" s="246" t="s">
        <v>1</v>
      </c>
      <c r="F1845" s="247" t="s">
        <v>1589</v>
      </c>
      <c r="G1845" s="245"/>
      <c r="H1845" s="246" t="s">
        <v>1</v>
      </c>
      <c r="I1845" s="248"/>
      <c r="J1845" s="245"/>
      <c r="K1845" s="245"/>
      <c r="L1845" s="249"/>
      <c r="M1845" s="250"/>
      <c r="N1845" s="251"/>
      <c r="O1845" s="251"/>
      <c r="P1845" s="251"/>
      <c r="Q1845" s="251"/>
      <c r="R1845" s="251"/>
      <c r="S1845" s="251"/>
      <c r="T1845" s="252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3" t="s">
        <v>184</v>
      </c>
      <c r="AU1845" s="253" t="s">
        <v>86</v>
      </c>
      <c r="AV1845" s="14" t="s">
        <v>84</v>
      </c>
      <c r="AW1845" s="14" t="s">
        <v>32</v>
      </c>
      <c r="AX1845" s="14" t="s">
        <v>76</v>
      </c>
      <c r="AY1845" s="253" t="s">
        <v>175</v>
      </c>
    </row>
    <row r="1846" s="13" customFormat="1">
      <c r="A1846" s="13"/>
      <c r="B1846" s="232"/>
      <c r="C1846" s="233"/>
      <c r="D1846" s="234" t="s">
        <v>184</v>
      </c>
      <c r="E1846" s="235" t="s">
        <v>1</v>
      </c>
      <c r="F1846" s="236" t="s">
        <v>804</v>
      </c>
      <c r="G1846" s="233"/>
      <c r="H1846" s="237">
        <v>134.99000000000002</v>
      </c>
      <c r="I1846" s="238"/>
      <c r="J1846" s="233"/>
      <c r="K1846" s="233"/>
      <c r="L1846" s="239"/>
      <c r="M1846" s="240"/>
      <c r="N1846" s="241"/>
      <c r="O1846" s="241"/>
      <c r="P1846" s="241"/>
      <c r="Q1846" s="241"/>
      <c r="R1846" s="241"/>
      <c r="S1846" s="241"/>
      <c r="T1846" s="242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43" t="s">
        <v>184</v>
      </c>
      <c r="AU1846" s="243" t="s">
        <v>86</v>
      </c>
      <c r="AV1846" s="13" t="s">
        <v>86</v>
      </c>
      <c r="AW1846" s="13" t="s">
        <v>32</v>
      </c>
      <c r="AX1846" s="13" t="s">
        <v>76</v>
      </c>
      <c r="AY1846" s="243" t="s">
        <v>175</v>
      </c>
    </row>
    <row r="1847" s="13" customFormat="1">
      <c r="A1847" s="13"/>
      <c r="B1847" s="232"/>
      <c r="C1847" s="233"/>
      <c r="D1847" s="234" t="s">
        <v>184</v>
      </c>
      <c r="E1847" s="235" t="s">
        <v>1</v>
      </c>
      <c r="F1847" s="236" t="s">
        <v>805</v>
      </c>
      <c r="G1847" s="233"/>
      <c r="H1847" s="237">
        <v>104.85</v>
      </c>
      <c r="I1847" s="238"/>
      <c r="J1847" s="233"/>
      <c r="K1847" s="233"/>
      <c r="L1847" s="239"/>
      <c r="M1847" s="240"/>
      <c r="N1847" s="241"/>
      <c r="O1847" s="241"/>
      <c r="P1847" s="241"/>
      <c r="Q1847" s="241"/>
      <c r="R1847" s="241"/>
      <c r="S1847" s="241"/>
      <c r="T1847" s="242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243" t="s">
        <v>184</v>
      </c>
      <c r="AU1847" s="243" t="s">
        <v>86</v>
      </c>
      <c r="AV1847" s="13" t="s">
        <v>86</v>
      </c>
      <c r="AW1847" s="13" t="s">
        <v>32</v>
      </c>
      <c r="AX1847" s="13" t="s">
        <v>76</v>
      </c>
      <c r="AY1847" s="243" t="s">
        <v>175</v>
      </c>
    </row>
    <row r="1848" s="13" customFormat="1">
      <c r="A1848" s="13"/>
      <c r="B1848" s="232"/>
      <c r="C1848" s="233"/>
      <c r="D1848" s="234" t="s">
        <v>184</v>
      </c>
      <c r="E1848" s="235" t="s">
        <v>1</v>
      </c>
      <c r="F1848" s="236" t="s">
        <v>1639</v>
      </c>
      <c r="G1848" s="233"/>
      <c r="H1848" s="237">
        <v>6.97</v>
      </c>
      <c r="I1848" s="238"/>
      <c r="J1848" s="233"/>
      <c r="K1848" s="233"/>
      <c r="L1848" s="239"/>
      <c r="M1848" s="240"/>
      <c r="N1848" s="241"/>
      <c r="O1848" s="241"/>
      <c r="P1848" s="241"/>
      <c r="Q1848" s="241"/>
      <c r="R1848" s="241"/>
      <c r="S1848" s="241"/>
      <c r="T1848" s="242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43" t="s">
        <v>184</v>
      </c>
      <c r="AU1848" s="243" t="s">
        <v>86</v>
      </c>
      <c r="AV1848" s="13" t="s">
        <v>86</v>
      </c>
      <c r="AW1848" s="13" t="s">
        <v>32</v>
      </c>
      <c r="AX1848" s="13" t="s">
        <v>76</v>
      </c>
      <c r="AY1848" s="243" t="s">
        <v>175</v>
      </c>
    </row>
    <row r="1849" s="16" customFormat="1">
      <c r="A1849" s="16"/>
      <c r="B1849" s="279"/>
      <c r="C1849" s="280"/>
      <c r="D1849" s="234" t="s">
        <v>184</v>
      </c>
      <c r="E1849" s="281" t="s">
        <v>1</v>
      </c>
      <c r="F1849" s="282" t="s">
        <v>356</v>
      </c>
      <c r="G1849" s="280"/>
      <c r="H1849" s="283">
        <v>246.81</v>
      </c>
      <c r="I1849" s="284"/>
      <c r="J1849" s="280"/>
      <c r="K1849" s="280"/>
      <c r="L1849" s="285"/>
      <c r="M1849" s="286"/>
      <c r="N1849" s="287"/>
      <c r="O1849" s="287"/>
      <c r="P1849" s="287"/>
      <c r="Q1849" s="287"/>
      <c r="R1849" s="287"/>
      <c r="S1849" s="287"/>
      <c r="T1849" s="288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T1849" s="289" t="s">
        <v>184</v>
      </c>
      <c r="AU1849" s="289" t="s">
        <v>86</v>
      </c>
      <c r="AV1849" s="16" t="s">
        <v>189</v>
      </c>
      <c r="AW1849" s="16" t="s">
        <v>32</v>
      </c>
      <c r="AX1849" s="16" t="s">
        <v>76</v>
      </c>
      <c r="AY1849" s="289" t="s">
        <v>175</v>
      </c>
    </row>
    <row r="1850" s="14" customFormat="1">
      <c r="A1850" s="14"/>
      <c r="B1850" s="244"/>
      <c r="C1850" s="245"/>
      <c r="D1850" s="234" t="s">
        <v>184</v>
      </c>
      <c r="E1850" s="246" t="s">
        <v>1</v>
      </c>
      <c r="F1850" s="247" t="s">
        <v>806</v>
      </c>
      <c r="G1850" s="245"/>
      <c r="H1850" s="246" t="s">
        <v>1</v>
      </c>
      <c r="I1850" s="248"/>
      <c r="J1850" s="245"/>
      <c r="K1850" s="245"/>
      <c r="L1850" s="249"/>
      <c r="M1850" s="250"/>
      <c r="N1850" s="251"/>
      <c r="O1850" s="251"/>
      <c r="P1850" s="251"/>
      <c r="Q1850" s="251"/>
      <c r="R1850" s="251"/>
      <c r="S1850" s="251"/>
      <c r="T1850" s="252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53" t="s">
        <v>184</v>
      </c>
      <c r="AU1850" s="253" t="s">
        <v>86</v>
      </c>
      <c r="AV1850" s="14" t="s">
        <v>84</v>
      </c>
      <c r="AW1850" s="14" t="s">
        <v>32</v>
      </c>
      <c r="AX1850" s="14" t="s">
        <v>76</v>
      </c>
      <c r="AY1850" s="253" t="s">
        <v>175</v>
      </c>
    </row>
    <row r="1851" s="13" customFormat="1">
      <c r="A1851" s="13"/>
      <c r="B1851" s="232"/>
      <c r="C1851" s="233"/>
      <c r="D1851" s="234" t="s">
        <v>184</v>
      </c>
      <c r="E1851" s="235" t="s">
        <v>1</v>
      </c>
      <c r="F1851" s="236" t="s">
        <v>807</v>
      </c>
      <c r="G1851" s="233"/>
      <c r="H1851" s="237">
        <v>135.83000000000002</v>
      </c>
      <c r="I1851" s="238"/>
      <c r="J1851" s="233"/>
      <c r="K1851" s="233"/>
      <c r="L1851" s="239"/>
      <c r="M1851" s="240"/>
      <c r="N1851" s="241"/>
      <c r="O1851" s="241"/>
      <c r="P1851" s="241"/>
      <c r="Q1851" s="241"/>
      <c r="R1851" s="241"/>
      <c r="S1851" s="241"/>
      <c r="T1851" s="242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43" t="s">
        <v>184</v>
      </c>
      <c r="AU1851" s="243" t="s">
        <v>86</v>
      </c>
      <c r="AV1851" s="13" t="s">
        <v>86</v>
      </c>
      <c r="AW1851" s="13" t="s">
        <v>32</v>
      </c>
      <c r="AX1851" s="13" t="s">
        <v>76</v>
      </c>
      <c r="AY1851" s="243" t="s">
        <v>175</v>
      </c>
    </row>
    <row r="1852" s="13" customFormat="1">
      <c r="A1852" s="13"/>
      <c r="B1852" s="232"/>
      <c r="C1852" s="233"/>
      <c r="D1852" s="234" t="s">
        <v>184</v>
      </c>
      <c r="E1852" s="235" t="s">
        <v>1</v>
      </c>
      <c r="F1852" s="236" t="s">
        <v>808</v>
      </c>
      <c r="G1852" s="233"/>
      <c r="H1852" s="237">
        <v>90.48</v>
      </c>
      <c r="I1852" s="238"/>
      <c r="J1852" s="233"/>
      <c r="K1852" s="233"/>
      <c r="L1852" s="239"/>
      <c r="M1852" s="240"/>
      <c r="N1852" s="241"/>
      <c r="O1852" s="241"/>
      <c r="P1852" s="241"/>
      <c r="Q1852" s="241"/>
      <c r="R1852" s="241"/>
      <c r="S1852" s="241"/>
      <c r="T1852" s="242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43" t="s">
        <v>184</v>
      </c>
      <c r="AU1852" s="243" t="s">
        <v>86</v>
      </c>
      <c r="AV1852" s="13" t="s">
        <v>86</v>
      </c>
      <c r="AW1852" s="13" t="s">
        <v>32</v>
      </c>
      <c r="AX1852" s="13" t="s">
        <v>76</v>
      </c>
      <c r="AY1852" s="243" t="s">
        <v>175</v>
      </c>
    </row>
    <row r="1853" s="16" customFormat="1">
      <c r="A1853" s="16"/>
      <c r="B1853" s="279"/>
      <c r="C1853" s="280"/>
      <c r="D1853" s="234" t="s">
        <v>184</v>
      </c>
      <c r="E1853" s="281" t="s">
        <v>1</v>
      </c>
      <c r="F1853" s="282" t="s">
        <v>356</v>
      </c>
      <c r="G1853" s="280"/>
      <c r="H1853" s="283">
        <v>226.31</v>
      </c>
      <c r="I1853" s="284"/>
      <c r="J1853" s="280"/>
      <c r="K1853" s="280"/>
      <c r="L1853" s="285"/>
      <c r="M1853" s="286"/>
      <c r="N1853" s="287"/>
      <c r="O1853" s="287"/>
      <c r="P1853" s="287"/>
      <c r="Q1853" s="287"/>
      <c r="R1853" s="287"/>
      <c r="S1853" s="287"/>
      <c r="T1853" s="288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T1853" s="289" t="s">
        <v>184</v>
      </c>
      <c r="AU1853" s="289" t="s">
        <v>86</v>
      </c>
      <c r="AV1853" s="16" t="s">
        <v>189</v>
      </c>
      <c r="AW1853" s="16" t="s">
        <v>32</v>
      </c>
      <c r="AX1853" s="16" t="s">
        <v>76</v>
      </c>
      <c r="AY1853" s="289" t="s">
        <v>175</v>
      </c>
    </row>
    <row r="1854" s="13" customFormat="1">
      <c r="A1854" s="13"/>
      <c r="B1854" s="232"/>
      <c r="C1854" s="233"/>
      <c r="D1854" s="234" t="s">
        <v>184</v>
      </c>
      <c r="E1854" s="235" t="s">
        <v>1</v>
      </c>
      <c r="F1854" s="236" t="s">
        <v>1642</v>
      </c>
      <c r="G1854" s="233"/>
      <c r="H1854" s="237">
        <v>208.79</v>
      </c>
      <c r="I1854" s="238"/>
      <c r="J1854" s="233"/>
      <c r="K1854" s="233"/>
      <c r="L1854" s="239"/>
      <c r="M1854" s="240"/>
      <c r="N1854" s="241"/>
      <c r="O1854" s="241"/>
      <c r="P1854" s="241"/>
      <c r="Q1854" s="241"/>
      <c r="R1854" s="241"/>
      <c r="S1854" s="241"/>
      <c r="T1854" s="242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43" t="s">
        <v>184</v>
      </c>
      <c r="AU1854" s="243" t="s">
        <v>86</v>
      </c>
      <c r="AV1854" s="13" t="s">
        <v>86</v>
      </c>
      <c r="AW1854" s="13" t="s">
        <v>32</v>
      </c>
      <c r="AX1854" s="13" t="s">
        <v>76</v>
      </c>
      <c r="AY1854" s="243" t="s">
        <v>175</v>
      </c>
    </row>
    <row r="1855" s="16" customFormat="1">
      <c r="A1855" s="16"/>
      <c r="B1855" s="279"/>
      <c r="C1855" s="280"/>
      <c r="D1855" s="234" t="s">
        <v>184</v>
      </c>
      <c r="E1855" s="281" t="s">
        <v>1</v>
      </c>
      <c r="F1855" s="282" t="s">
        <v>356</v>
      </c>
      <c r="G1855" s="280"/>
      <c r="H1855" s="283">
        <v>208.79</v>
      </c>
      <c r="I1855" s="284"/>
      <c r="J1855" s="280"/>
      <c r="K1855" s="280"/>
      <c r="L1855" s="285"/>
      <c r="M1855" s="286"/>
      <c r="N1855" s="287"/>
      <c r="O1855" s="287"/>
      <c r="P1855" s="287"/>
      <c r="Q1855" s="287"/>
      <c r="R1855" s="287"/>
      <c r="S1855" s="287"/>
      <c r="T1855" s="288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T1855" s="289" t="s">
        <v>184</v>
      </c>
      <c r="AU1855" s="289" t="s">
        <v>86</v>
      </c>
      <c r="AV1855" s="16" t="s">
        <v>189</v>
      </c>
      <c r="AW1855" s="16" t="s">
        <v>32</v>
      </c>
      <c r="AX1855" s="16" t="s">
        <v>76</v>
      </c>
      <c r="AY1855" s="289" t="s">
        <v>175</v>
      </c>
    </row>
    <row r="1856" s="15" customFormat="1">
      <c r="A1856" s="15"/>
      <c r="B1856" s="254"/>
      <c r="C1856" s="255"/>
      <c r="D1856" s="234" t="s">
        <v>184</v>
      </c>
      <c r="E1856" s="256" t="s">
        <v>1</v>
      </c>
      <c r="F1856" s="257" t="s">
        <v>201</v>
      </c>
      <c r="G1856" s="255"/>
      <c r="H1856" s="258">
        <v>1111.1500000000002</v>
      </c>
      <c r="I1856" s="259"/>
      <c r="J1856" s="255"/>
      <c r="K1856" s="255"/>
      <c r="L1856" s="260"/>
      <c r="M1856" s="261"/>
      <c r="N1856" s="262"/>
      <c r="O1856" s="262"/>
      <c r="P1856" s="262"/>
      <c r="Q1856" s="262"/>
      <c r="R1856" s="262"/>
      <c r="S1856" s="262"/>
      <c r="T1856" s="263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T1856" s="264" t="s">
        <v>184</v>
      </c>
      <c r="AU1856" s="264" t="s">
        <v>86</v>
      </c>
      <c r="AV1856" s="15" t="s">
        <v>182</v>
      </c>
      <c r="AW1856" s="15" t="s">
        <v>32</v>
      </c>
      <c r="AX1856" s="15" t="s">
        <v>84</v>
      </c>
      <c r="AY1856" s="264" t="s">
        <v>175</v>
      </c>
    </row>
    <row r="1857" s="2" customFormat="1" ht="24.15" customHeight="1">
      <c r="A1857" s="39"/>
      <c r="B1857" s="40"/>
      <c r="C1857" s="219" t="s">
        <v>2410</v>
      </c>
      <c r="D1857" s="219" t="s">
        <v>177</v>
      </c>
      <c r="E1857" s="220" t="s">
        <v>2411</v>
      </c>
      <c r="F1857" s="221" t="s">
        <v>2412</v>
      </c>
      <c r="G1857" s="222" t="s">
        <v>180</v>
      </c>
      <c r="H1857" s="223">
        <v>2.62</v>
      </c>
      <c r="I1857" s="224"/>
      <c r="J1857" s="225">
        <f>ROUND(I1857*H1857,2)</f>
        <v>0</v>
      </c>
      <c r="K1857" s="221" t="s">
        <v>1</v>
      </c>
      <c r="L1857" s="45"/>
      <c r="M1857" s="226" t="s">
        <v>1</v>
      </c>
      <c r="N1857" s="227" t="s">
        <v>41</v>
      </c>
      <c r="O1857" s="92"/>
      <c r="P1857" s="228">
        <f>O1857*H1857</f>
        <v>0</v>
      </c>
      <c r="Q1857" s="228">
        <v>0</v>
      </c>
      <c r="R1857" s="228">
        <f>Q1857*H1857</f>
        <v>0</v>
      </c>
      <c r="S1857" s="228">
        <v>0</v>
      </c>
      <c r="T1857" s="229">
        <f>S1857*H1857</f>
        <v>0</v>
      </c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R1857" s="230" t="s">
        <v>262</v>
      </c>
      <c r="AT1857" s="230" t="s">
        <v>177</v>
      </c>
      <c r="AU1857" s="230" t="s">
        <v>86</v>
      </c>
      <c r="AY1857" s="18" t="s">
        <v>175</v>
      </c>
      <c r="BE1857" s="231">
        <f>IF(N1857="základní",J1857,0)</f>
        <v>0</v>
      </c>
      <c r="BF1857" s="231">
        <f>IF(N1857="snížená",J1857,0)</f>
        <v>0</v>
      </c>
      <c r="BG1857" s="231">
        <f>IF(N1857="zákl. přenesená",J1857,0)</f>
        <v>0</v>
      </c>
      <c r="BH1857" s="231">
        <f>IF(N1857="sníž. přenesená",J1857,0)</f>
        <v>0</v>
      </c>
      <c r="BI1857" s="231">
        <f>IF(N1857="nulová",J1857,0)</f>
        <v>0</v>
      </c>
      <c r="BJ1857" s="18" t="s">
        <v>84</v>
      </c>
      <c r="BK1857" s="231">
        <f>ROUND(I1857*H1857,2)</f>
        <v>0</v>
      </c>
      <c r="BL1857" s="18" t="s">
        <v>262</v>
      </c>
      <c r="BM1857" s="230" t="s">
        <v>2413</v>
      </c>
    </row>
    <row r="1858" s="13" customFormat="1">
      <c r="A1858" s="13"/>
      <c r="B1858" s="232"/>
      <c r="C1858" s="233"/>
      <c r="D1858" s="234" t="s">
        <v>184</v>
      </c>
      <c r="E1858" s="235" t="s">
        <v>1</v>
      </c>
      <c r="F1858" s="236" t="s">
        <v>2414</v>
      </c>
      <c r="G1858" s="233"/>
      <c r="H1858" s="237">
        <v>2.62</v>
      </c>
      <c r="I1858" s="238"/>
      <c r="J1858" s="233"/>
      <c r="K1858" s="233"/>
      <c r="L1858" s="239"/>
      <c r="M1858" s="240"/>
      <c r="N1858" s="241"/>
      <c r="O1858" s="241"/>
      <c r="P1858" s="241"/>
      <c r="Q1858" s="241"/>
      <c r="R1858" s="241"/>
      <c r="S1858" s="241"/>
      <c r="T1858" s="242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43" t="s">
        <v>184</v>
      </c>
      <c r="AU1858" s="243" t="s">
        <v>86</v>
      </c>
      <c r="AV1858" s="13" t="s">
        <v>86</v>
      </c>
      <c r="AW1858" s="13" t="s">
        <v>32</v>
      </c>
      <c r="AX1858" s="13" t="s">
        <v>84</v>
      </c>
      <c r="AY1858" s="243" t="s">
        <v>175</v>
      </c>
    </row>
    <row r="1859" s="2" customFormat="1" ht="21.75" customHeight="1">
      <c r="A1859" s="39"/>
      <c r="B1859" s="40"/>
      <c r="C1859" s="219" t="s">
        <v>2415</v>
      </c>
      <c r="D1859" s="219" t="s">
        <v>177</v>
      </c>
      <c r="E1859" s="220" t="s">
        <v>2416</v>
      </c>
      <c r="F1859" s="221" t="s">
        <v>2417</v>
      </c>
      <c r="G1859" s="222" t="s">
        <v>180</v>
      </c>
      <c r="H1859" s="223">
        <v>21.581</v>
      </c>
      <c r="I1859" s="224"/>
      <c r="J1859" s="225">
        <f>ROUND(I1859*H1859,2)</f>
        <v>0</v>
      </c>
      <c r="K1859" s="221" t="s">
        <v>1</v>
      </c>
      <c r="L1859" s="45"/>
      <c r="M1859" s="226" t="s">
        <v>1</v>
      </c>
      <c r="N1859" s="227" t="s">
        <v>41</v>
      </c>
      <c r="O1859" s="92"/>
      <c r="P1859" s="228">
        <f>O1859*H1859</f>
        <v>0</v>
      </c>
      <c r="Q1859" s="228">
        <v>0</v>
      </c>
      <c r="R1859" s="228">
        <f>Q1859*H1859</f>
        <v>0</v>
      </c>
      <c r="S1859" s="228">
        <v>0</v>
      </c>
      <c r="T1859" s="229">
        <f>S1859*H1859</f>
        <v>0</v>
      </c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R1859" s="230" t="s">
        <v>262</v>
      </c>
      <c r="AT1859" s="230" t="s">
        <v>177</v>
      </c>
      <c r="AU1859" s="230" t="s">
        <v>86</v>
      </c>
      <c r="AY1859" s="18" t="s">
        <v>175</v>
      </c>
      <c r="BE1859" s="231">
        <f>IF(N1859="základní",J1859,0)</f>
        <v>0</v>
      </c>
      <c r="BF1859" s="231">
        <f>IF(N1859="snížená",J1859,0)</f>
        <v>0</v>
      </c>
      <c r="BG1859" s="231">
        <f>IF(N1859="zákl. přenesená",J1859,0)</f>
        <v>0</v>
      </c>
      <c r="BH1859" s="231">
        <f>IF(N1859="sníž. přenesená",J1859,0)</f>
        <v>0</v>
      </c>
      <c r="BI1859" s="231">
        <f>IF(N1859="nulová",J1859,0)</f>
        <v>0</v>
      </c>
      <c r="BJ1859" s="18" t="s">
        <v>84</v>
      </c>
      <c r="BK1859" s="231">
        <f>ROUND(I1859*H1859,2)</f>
        <v>0</v>
      </c>
      <c r="BL1859" s="18" t="s">
        <v>262</v>
      </c>
      <c r="BM1859" s="230" t="s">
        <v>2418</v>
      </c>
    </row>
    <row r="1860" s="13" customFormat="1">
      <c r="A1860" s="13"/>
      <c r="B1860" s="232"/>
      <c r="C1860" s="233"/>
      <c r="D1860" s="234" t="s">
        <v>184</v>
      </c>
      <c r="E1860" s="235" t="s">
        <v>1</v>
      </c>
      <c r="F1860" s="236" t="s">
        <v>2419</v>
      </c>
      <c r="G1860" s="233"/>
      <c r="H1860" s="237">
        <v>21.581</v>
      </c>
      <c r="I1860" s="238"/>
      <c r="J1860" s="233"/>
      <c r="K1860" s="233"/>
      <c r="L1860" s="239"/>
      <c r="M1860" s="240"/>
      <c r="N1860" s="241"/>
      <c r="O1860" s="241"/>
      <c r="P1860" s="241"/>
      <c r="Q1860" s="241"/>
      <c r="R1860" s="241"/>
      <c r="S1860" s="241"/>
      <c r="T1860" s="242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T1860" s="243" t="s">
        <v>184</v>
      </c>
      <c r="AU1860" s="243" t="s">
        <v>86</v>
      </c>
      <c r="AV1860" s="13" t="s">
        <v>86</v>
      </c>
      <c r="AW1860" s="13" t="s">
        <v>32</v>
      </c>
      <c r="AX1860" s="13" t="s">
        <v>84</v>
      </c>
      <c r="AY1860" s="243" t="s">
        <v>175</v>
      </c>
    </row>
    <row r="1861" s="2" customFormat="1" ht="16.5" customHeight="1">
      <c r="A1861" s="39"/>
      <c r="B1861" s="40"/>
      <c r="C1861" s="219" t="s">
        <v>2420</v>
      </c>
      <c r="D1861" s="219" t="s">
        <v>177</v>
      </c>
      <c r="E1861" s="220" t="s">
        <v>2421</v>
      </c>
      <c r="F1861" s="221" t="s">
        <v>2422</v>
      </c>
      <c r="G1861" s="222" t="s">
        <v>437</v>
      </c>
      <c r="H1861" s="223">
        <v>28.6</v>
      </c>
      <c r="I1861" s="224"/>
      <c r="J1861" s="225">
        <f>ROUND(I1861*H1861,2)</f>
        <v>0</v>
      </c>
      <c r="K1861" s="221" t="s">
        <v>1</v>
      </c>
      <c r="L1861" s="45"/>
      <c r="M1861" s="226" t="s">
        <v>1</v>
      </c>
      <c r="N1861" s="227" t="s">
        <v>41</v>
      </c>
      <c r="O1861" s="92"/>
      <c r="P1861" s="228">
        <f>O1861*H1861</f>
        <v>0</v>
      </c>
      <c r="Q1861" s="228">
        <v>0</v>
      </c>
      <c r="R1861" s="228">
        <f>Q1861*H1861</f>
        <v>0</v>
      </c>
      <c r="S1861" s="228">
        <v>0</v>
      </c>
      <c r="T1861" s="229">
        <f>S1861*H1861</f>
        <v>0</v>
      </c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R1861" s="230" t="s">
        <v>262</v>
      </c>
      <c r="AT1861" s="230" t="s">
        <v>177</v>
      </c>
      <c r="AU1861" s="230" t="s">
        <v>86</v>
      </c>
      <c r="AY1861" s="18" t="s">
        <v>175</v>
      </c>
      <c r="BE1861" s="231">
        <f>IF(N1861="základní",J1861,0)</f>
        <v>0</v>
      </c>
      <c r="BF1861" s="231">
        <f>IF(N1861="snížená",J1861,0)</f>
        <v>0</v>
      </c>
      <c r="BG1861" s="231">
        <f>IF(N1861="zákl. přenesená",J1861,0)</f>
        <v>0</v>
      </c>
      <c r="BH1861" s="231">
        <f>IF(N1861="sníž. přenesená",J1861,0)</f>
        <v>0</v>
      </c>
      <c r="BI1861" s="231">
        <f>IF(N1861="nulová",J1861,0)</f>
        <v>0</v>
      </c>
      <c r="BJ1861" s="18" t="s">
        <v>84</v>
      </c>
      <c r="BK1861" s="231">
        <f>ROUND(I1861*H1861,2)</f>
        <v>0</v>
      </c>
      <c r="BL1861" s="18" t="s">
        <v>262</v>
      </c>
      <c r="BM1861" s="230" t="s">
        <v>2423</v>
      </c>
    </row>
    <row r="1862" s="13" customFormat="1">
      <c r="A1862" s="13"/>
      <c r="B1862" s="232"/>
      <c r="C1862" s="233"/>
      <c r="D1862" s="234" t="s">
        <v>184</v>
      </c>
      <c r="E1862" s="235" t="s">
        <v>1</v>
      </c>
      <c r="F1862" s="236" t="s">
        <v>2424</v>
      </c>
      <c r="G1862" s="233"/>
      <c r="H1862" s="237">
        <v>28.6</v>
      </c>
      <c r="I1862" s="238"/>
      <c r="J1862" s="233"/>
      <c r="K1862" s="233"/>
      <c r="L1862" s="239"/>
      <c r="M1862" s="240"/>
      <c r="N1862" s="241"/>
      <c r="O1862" s="241"/>
      <c r="P1862" s="241"/>
      <c r="Q1862" s="241"/>
      <c r="R1862" s="241"/>
      <c r="S1862" s="241"/>
      <c r="T1862" s="242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43" t="s">
        <v>184</v>
      </c>
      <c r="AU1862" s="243" t="s">
        <v>86</v>
      </c>
      <c r="AV1862" s="13" t="s">
        <v>86</v>
      </c>
      <c r="AW1862" s="13" t="s">
        <v>32</v>
      </c>
      <c r="AX1862" s="13" t="s">
        <v>84</v>
      </c>
      <c r="AY1862" s="243" t="s">
        <v>175</v>
      </c>
    </row>
    <row r="1863" s="2" customFormat="1" ht="16.5" customHeight="1">
      <c r="A1863" s="39"/>
      <c r="B1863" s="40"/>
      <c r="C1863" s="219" t="s">
        <v>2425</v>
      </c>
      <c r="D1863" s="219" t="s">
        <v>177</v>
      </c>
      <c r="E1863" s="220" t="s">
        <v>2426</v>
      </c>
      <c r="F1863" s="221" t="s">
        <v>2427</v>
      </c>
      <c r="G1863" s="222" t="s">
        <v>437</v>
      </c>
      <c r="H1863" s="223">
        <v>36.7</v>
      </c>
      <c r="I1863" s="224"/>
      <c r="J1863" s="225">
        <f>ROUND(I1863*H1863,2)</f>
        <v>0</v>
      </c>
      <c r="K1863" s="221" t="s">
        <v>1</v>
      </c>
      <c r="L1863" s="45"/>
      <c r="M1863" s="226" t="s">
        <v>1</v>
      </c>
      <c r="N1863" s="227" t="s">
        <v>41</v>
      </c>
      <c r="O1863" s="92"/>
      <c r="P1863" s="228">
        <f>O1863*H1863</f>
        <v>0</v>
      </c>
      <c r="Q1863" s="228">
        <v>0</v>
      </c>
      <c r="R1863" s="228">
        <f>Q1863*H1863</f>
        <v>0</v>
      </c>
      <c r="S1863" s="228">
        <v>0</v>
      </c>
      <c r="T1863" s="229">
        <f>S1863*H1863</f>
        <v>0</v>
      </c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R1863" s="230" t="s">
        <v>262</v>
      </c>
      <c r="AT1863" s="230" t="s">
        <v>177</v>
      </c>
      <c r="AU1863" s="230" t="s">
        <v>86</v>
      </c>
      <c r="AY1863" s="18" t="s">
        <v>175</v>
      </c>
      <c r="BE1863" s="231">
        <f>IF(N1863="základní",J1863,0)</f>
        <v>0</v>
      </c>
      <c r="BF1863" s="231">
        <f>IF(N1863="snížená",J1863,0)</f>
        <v>0</v>
      </c>
      <c r="BG1863" s="231">
        <f>IF(N1863="zákl. přenesená",J1863,0)</f>
        <v>0</v>
      </c>
      <c r="BH1863" s="231">
        <f>IF(N1863="sníž. přenesená",J1863,0)</f>
        <v>0</v>
      </c>
      <c r="BI1863" s="231">
        <f>IF(N1863="nulová",J1863,0)</f>
        <v>0</v>
      </c>
      <c r="BJ1863" s="18" t="s">
        <v>84</v>
      </c>
      <c r="BK1863" s="231">
        <f>ROUND(I1863*H1863,2)</f>
        <v>0</v>
      </c>
      <c r="BL1863" s="18" t="s">
        <v>262</v>
      </c>
      <c r="BM1863" s="230" t="s">
        <v>2428</v>
      </c>
    </row>
    <row r="1864" s="13" customFormat="1">
      <c r="A1864" s="13"/>
      <c r="B1864" s="232"/>
      <c r="C1864" s="233"/>
      <c r="D1864" s="234" t="s">
        <v>184</v>
      </c>
      <c r="E1864" s="235" t="s">
        <v>1</v>
      </c>
      <c r="F1864" s="236" t="s">
        <v>2429</v>
      </c>
      <c r="G1864" s="233"/>
      <c r="H1864" s="237">
        <v>36.7</v>
      </c>
      <c r="I1864" s="238"/>
      <c r="J1864" s="233"/>
      <c r="K1864" s="233"/>
      <c r="L1864" s="239"/>
      <c r="M1864" s="240"/>
      <c r="N1864" s="241"/>
      <c r="O1864" s="241"/>
      <c r="P1864" s="241"/>
      <c r="Q1864" s="241"/>
      <c r="R1864" s="241"/>
      <c r="S1864" s="241"/>
      <c r="T1864" s="242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43" t="s">
        <v>184</v>
      </c>
      <c r="AU1864" s="243" t="s">
        <v>86</v>
      </c>
      <c r="AV1864" s="13" t="s">
        <v>86</v>
      </c>
      <c r="AW1864" s="13" t="s">
        <v>32</v>
      </c>
      <c r="AX1864" s="13" t="s">
        <v>84</v>
      </c>
      <c r="AY1864" s="243" t="s">
        <v>175</v>
      </c>
    </row>
    <row r="1865" s="2" customFormat="1" ht="16.5" customHeight="1">
      <c r="A1865" s="39"/>
      <c r="B1865" s="40"/>
      <c r="C1865" s="219" t="s">
        <v>2430</v>
      </c>
      <c r="D1865" s="219" t="s">
        <v>177</v>
      </c>
      <c r="E1865" s="220" t="s">
        <v>2431</v>
      </c>
      <c r="F1865" s="221" t="s">
        <v>2432</v>
      </c>
      <c r="G1865" s="222" t="s">
        <v>180</v>
      </c>
      <c r="H1865" s="223">
        <v>754.67</v>
      </c>
      <c r="I1865" s="224"/>
      <c r="J1865" s="225">
        <f>ROUND(I1865*H1865,2)</f>
        <v>0</v>
      </c>
      <c r="K1865" s="221" t="s">
        <v>1</v>
      </c>
      <c r="L1865" s="45"/>
      <c r="M1865" s="226" t="s">
        <v>1</v>
      </c>
      <c r="N1865" s="227" t="s">
        <v>41</v>
      </c>
      <c r="O1865" s="92"/>
      <c r="P1865" s="228">
        <f>O1865*H1865</f>
        <v>0</v>
      </c>
      <c r="Q1865" s="228">
        <v>0</v>
      </c>
      <c r="R1865" s="228">
        <f>Q1865*H1865</f>
        <v>0</v>
      </c>
      <c r="S1865" s="228">
        <v>0</v>
      </c>
      <c r="T1865" s="229">
        <f>S1865*H1865</f>
        <v>0</v>
      </c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R1865" s="230" t="s">
        <v>262</v>
      </c>
      <c r="AT1865" s="230" t="s">
        <v>177</v>
      </c>
      <c r="AU1865" s="230" t="s">
        <v>86</v>
      </c>
      <c r="AY1865" s="18" t="s">
        <v>175</v>
      </c>
      <c r="BE1865" s="231">
        <f>IF(N1865="základní",J1865,0)</f>
        <v>0</v>
      </c>
      <c r="BF1865" s="231">
        <f>IF(N1865="snížená",J1865,0)</f>
        <v>0</v>
      </c>
      <c r="BG1865" s="231">
        <f>IF(N1865="zákl. přenesená",J1865,0)</f>
        <v>0</v>
      </c>
      <c r="BH1865" s="231">
        <f>IF(N1865="sníž. přenesená",J1865,0)</f>
        <v>0</v>
      </c>
      <c r="BI1865" s="231">
        <f>IF(N1865="nulová",J1865,0)</f>
        <v>0</v>
      </c>
      <c r="BJ1865" s="18" t="s">
        <v>84</v>
      </c>
      <c r="BK1865" s="231">
        <f>ROUND(I1865*H1865,2)</f>
        <v>0</v>
      </c>
      <c r="BL1865" s="18" t="s">
        <v>262</v>
      </c>
      <c r="BM1865" s="230" t="s">
        <v>2433</v>
      </c>
    </row>
    <row r="1866" s="14" customFormat="1">
      <c r="A1866" s="14"/>
      <c r="B1866" s="244"/>
      <c r="C1866" s="245"/>
      <c r="D1866" s="234" t="s">
        <v>184</v>
      </c>
      <c r="E1866" s="246" t="s">
        <v>1</v>
      </c>
      <c r="F1866" s="247" t="s">
        <v>256</v>
      </c>
      <c r="G1866" s="245"/>
      <c r="H1866" s="246" t="s">
        <v>1</v>
      </c>
      <c r="I1866" s="248"/>
      <c r="J1866" s="245"/>
      <c r="K1866" s="245"/>
      <c r="L1866" s="249"/>
      <c r="M1866" s="250"/>
      <c r="N1866" s="251"/>
      <c r="O1866" s="251"/>
      <c r="P1866" s="251"/>
      <c r="Q1866" s="251"/>
      <c r="R1866" s="251"/>
      <c r="S1866" s="251"/>
      <c r="T1866" s="252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T1866" s="253" t="s">
        <v>184</v>
      </c>
      <c r="AU1866" s="253" t="s">
        <v>86</v>
      </c>
      <c r="AV1866" s="14" t="s">
        <v>84</v>
      </c>
      <c r="AW1866" s="14" t="s">
        <v>32</v>
      </c>
      <c r="AX1866" s="14" t="s">
        <v>76</v>
      </c>
      <c r="AY1866" s="253" t="s">
        <v>175</v>
      </c>
    </row>
    <row r="1867" s="13" customFormat="1">
      <c r="A1867" s="13"/>
      <c r="B1867" s="232"/>
      <c r="C1867" s="233"/>
      <c r="D1867" s="234" t="s">
        <v>184</v>
      </c>
      <c r="E1867" s="235" t="s">
        <v>1</v>
      </c>
      <c r="F1867" s="236" t="s">
        <v>2434</v>
      </c>
      <c r="G1867" s="233"/>
      <c r="H1867" s="237">
        <v>31.6</v>
      </c>
      <c r="I1867" s="238"/>
      <c r="J1867" s="233"/>
      <c r="K1867" s="233"/>
      <c r="L1867" s="239"/>
      <c r="M1867" s="240"/>
      <c r="N1867" s="241"/>
      <c r="O1867" s="241"/>
      <c r="P1867" s="241"/>
      <c r="Q1867" s="241"/>
      <c r="R1867" s="241"/>
      <c r="S1867" s="241"/>
      <c r="T1867" s="242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43" t="s">
        <v>184</v>
      </c>
      <c r="AU1867" s="243" t="s">
        <v>86</v>
      </c>
      <c r="AV1867" s="13" t="s">
        <v>86</v>
      </c>
      <c r="AW1867" s="13" t="s">
        <v>32</v>
      </c>
      <c r="AX1867" s="13" t="s">
        <v>76</v>
      </c>
      <c r="AY1867" s="243" t="s">
        <v>175</v>
      </c>
    </row>
    <row r="1868" s="13" customFormat="1">
      <c r="A1868" s="13"/>
      <c r="B1868" s="232"/>
      <c r="C1868" s="233"/>
      <c r="D1868" s="234" t="s">
        <v>184</v>
      </c>
      <c r="E1868" s="235" t="s">
        <v>1</v>
      </c>
      <c r="F1868" s="236" t="s">
        <v>2435</v>
      </c>
      <c r="G1868" s="233"/>
      <c r="H1868" s="237">
        <v>12.5</v>
      </c>
      <c r="I1868" s="238"/>
      <c r="J1868" s="233"/>
      <c r="K1868" s="233"/>
      <c r="L1868" s="239"/>
      <c r="M1868" s="240"/>
      <c r="N1868" s="241"/>
      <c r="O1868" s="241"/>
      <c r="P1868" s="241"/>
      <c r="Q1868" s="241"/>
      <c r="R1868" s="241"/>
      <c r="S1868" s="241"/>
      <c r="T1868" s="242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43" t="s">
        <v>184</v>
      </c>
      <c r="AU1868" s="243" t="s">
        <v>86</v>
      </c>
      <c r="AV1868" s="13" t="s">
        <v>86</v>
      </c>
      <c r="AW1868" s="13" t="s">
        <v>32</v>
      </c>
      <c r="AX1868" s="13" t="s">
        <v>76</v>
      </c>
      <c r="AY1868" s="243" t="s">
        <v>175</v>
      </c>
    </row>
    <row r="1869" s="16" customFormat="1">
      <c r="A1869" s="16"/>
      <c r="B1869" s="279"/>
      <c r="C1869" s="280"/>
      <c r="D1869" s="234" t="s">
        <v>184</v>
      </c>
      <c r="E1869" s="281" t="s">
        <v>1</v>
      </c>
      <c r="F1869" s="282" t="s">
        <v>356</v>
      </c>
      <c r="G1869" s="280"/>
      <c r="H1869" s="283">
        <v>44.1</v>
      </c>
      <c r="I1869" s="284"/>
      <c r="J1869" s="280"/>
      <c r="K1869" s="280"/>
      <c r="L1869" s="285"/>
      <c r="M1869" s="286"/>
      <c r="N1869" s="287"/>
      <c r="O1869" s="287"/>
      <c r="P1869" s="287"/>
      <c r="Q1869" s="287"/>
      <c r="R1869" s="287"/>
      <c r="S1869" s="287"/>
      <c r="T1869" s="288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T1869" s="289" t="s">
        <v>184</v>
      </c>
      <c r="AU1869" s="289" t="s">
        <v>86</v>
      </c>
      <c r="AV1869" s="16" t="s">
        <v>189</v>
      </c>
      <c r="AW1869" s="16" t="s">
        <v>32</v>
      </c>
      <c r="AX1869" s="16" t="s">
        <v>76</v>
      </c>
      <c r="AY1869" s="289" t="s">
        <v>175</v>
      </c>
    </row>
    <row r="1870" s="14" customFormat="1">
      <c r="A1870" s="14"/>
      <c r="B1870" s="244"/>
      <c r="C1870" s="245"/>
      <c r="D1870" s="234" t="s">
        <v>184</v>
      </c>
      <c r="E1870" s="246" t="s">
        <v>1</v>
      </c>
      <c r="F1870" s="247" t="s">
        <v>2436</v>
      </c>
      <c r="G1870" s="245"/>
      <c r="H1870" s="246" t="s">
        <v>1</v>
      </c>
      <c r="I1870" s="248"/>
      <c r="J1870" s="245"/>
      <c r="K1870" s="245"/>
      <c r="L1870" s="249"/>
      <c r="M1870" s="250"/>
      <c r="N1870" s="251"/>
      <c r="O1870" s="251"/>
      <c r="P1870" s="251"/>
      <c r="Q1870" s="251"/>
      <c r="R1870" s="251"/>
      <c r="S1870" s="251"/>
      <c r="T1870" s="252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53" t="s">
        <v>184</v>
      </c>
      <c r="AU1870" s="253" t="s">
        <v>86</v>
      </c>
      <c r="AV1870" s="14" t="s">
        <v>84</v>
      </c>
      <c r="AW1870" s="14" t="s">
        <v>32</v>
      </c>
      <c r="AX1870" s="14" t="s">
        <v>76</v>
      </c>
      <c r="AY1870" s="253" t="s">
        <v>175</v>
      </c>
    </row>
    <row r="1871" s="13" customFormat="1">
      <c r="A1871" s="13"/>
      <c r="B1871" s="232"/>
      <c r="C1871" s="233"/>
      <c r="D1871" s="234" t="s">
        <v>184</v>
      </c>
      <c r="E1871" s="235" t="s">
        <v>1</v>
      </c>
      <c r="F1871" s="236" t="s">
        <v>2437</v>
      </c>
      <c r="G1871" s="233"/>
      <c r="H1871" s="237">
        <v>34.299999999999996</v>
      </c>
      <c r="I1871" s="238"/>
      <c r="J1871" s="233"/>
      <c r="K1871" s="233"/>
      <c r="L1871" s="239"/>
      <c r="M1871" s="240"/>
      <c r="N1871" s="241"/>
      <c r="O1871" s="241"/>
      <c r="P1871" s="241"/>
      <c r="Q1871" s="241"/>
      <c r="R1871" s="241"/>
      <c r="S1871" s="241"/>
      <c r="T1871" s="242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243" t="s">
        <v>184</v>
      </c>
      <c r="AU1871" s="243" t="s">
        <v>86</v>
      </c>
      <c r="AV1871" s="13" t="s">
        <v>86</v>
      </c>
      <c r="AW1871" s="13" t="s">
        <v>32</v>
      </c>
      <c r="AX1871" s="13" t="s">
        <v>76</v>
      </c>
      <c r="AY1871" s="243" t="s">
        <v>175</v>
      </c>
    </row>
    <row r="1872" s="13" customFormat="1">
      <c r="A1872" s="13"/>
      <c r="B1872" s="232"/>
      <c r="C1872" s="233"/>
      <c r="D1872" s="234" t="s">
        <v>184</v>
      </c>
      <c r="E1872" s="235" t="s">
        <v>1</v>
      </c>
      <c r="F1872" s="236" t="s">
        <v>2438</v>
      </c>
      <c r="G1872" s="233"/>
      <c r="H1872" s="237">
        <v>27.2</v>
      </c>
      <c r="I1872" s="238"/>
      <c r="J1872" s="233"/>
      <c r="K1872" s="233"/>
      <c r="L1872" s="239"/>
      <c r="M1872" s="240"/>
      <c r="N1872" s="241"/>
      <c r="O1872" s="241"/>
      <c r="P1872" s="241"/>
      <c r="Q1872" s="241"/>
      <c r="R1872" s="241"/>
      <c r="S1872" s="241"/>
      <c r="T1872" s="242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43" t="s">
        <v>184</v>
      </c>
      <c r="AU1872" s="243" t="s">
        <v>86</v>
      </c>
      <c r="AV1872" s="13" t="s">
        <v>86</v>
      </c>
      <c r="AW1872" s="13" t="s">
        <v>32</v>
      </c>
      <c r="AX1872" s="13" t="s">
        <v>76</v>
      </c>
      <c r="AY1872" s="243" t="s">
        <v>175</v>
      </c>
    </row>
    <row r="1873" s="13" customFormat="1">
      <c r="A1873" s="13"/>
      <c r="B1873" s="232"/>
      <c r="C1873" s="233"/>
      <c r="D1873" s="234" t="s">
        <v>184</v>
      </c>
      <c r="E1873" s="235" t="s">
        <v>1</v>
      </c>
      <c r="F1873" s="236" t="s">
        <v>2439</v>
      </c>
      <c r="G1873" s="233"/>
      <c r="H1873" s="237">
        <v>0.3</v>
      </c>
      <c r="I1873" s="238"/>
      <c r="J1873" s="233"/>
      <c r="K1873" s="233"/>
      <c r="L1873" s="239"/>
      <c r="M1873" s="240"/>
      <c r="N1873" s="241"/>
      <c r="O1873" s="241"/>
      <c r="P1873" s="241"/>
      <c r="Q1873" s="241"/>
      <c r="R1873" s="241"/>
      <c r="S1873" s="241"/>
      <c r="T1873" s="242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43" t="s">
        <v>184</v>
      </c>
      <c r="AU1873" s="243" t="s">
        <v>86</v>
      </c>
      <c r="AV1873" s="13" t="s">
        <v>86</v>
      </c>
      <c r="AW1873" s="13" t="s">
        <v>32</v>
      </c>
      <c r="AX1873" s="13" t="s">
        <v>76</v>
      </c>
      <c r="AY1873" s="243" t="s">
        <v>175</v>
      </c>
    </row>
    <row r="1874" s="16" customFormat="1">
      <c r="A1874" s="16"/>
      <c r="B1874" s="279"/>
      <c r="C1874" s="280"/>
      <c r="D1874" s="234" t="s">
        <v>184</v>
      </c>
      <c r="E1874" s="281" t="s">
        <v>1</v>
      </c>
      <c r="F1874" s="282" t="s">
        <v>356</v>
      </c>
      <c r="G1874" s="280"/>
      <c r="H1874" s="283">
        <v>61.8</v>
      </c>
      <c r="I1874" s="284"/>
      <c r="J1874" s="280"/>
      <c r="K1874" s="280"/>
      <c r="L1874" s="285"/>
      <c r="M1874" s="286"/>
      <c r="N1874" s="287"/>
      <c r="O1874" s="287"/>
      <c r="P1874" s="287"/>
      <c r="Q1874" s="287"/>
      <c r="R1874" s="287"/>
      <c r="S1874" s="287"/>
      <c r="T1874" s="288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T1874" s="289" t="s">
        <v>184</v>
      </c>
      <c r="AU1874" s="289" t="s">
        <v>86</v>
      </c>
      <c r="AV1874" s="16" t="s">
        <v>189</v>
      </c>
      <c r="AW1874" s="16" t="s">
        <v>32</v>
      </c>
      <c r="AX1874" s="16" t="s">
        <v>76</v>
      </c>
      <c r="AY1874" s="289" t="s">
        <v>175</v>
      </c>
    </row>
    <row r="1875" s="14" customFormat="1">
      <c r="A1875" s="14"/>
      <c r="B1875" s="244"/>
      <c r="C1875" s="245"/>
      <c r="D1875" s="234" t="s">
        <v>184</v>
      </c>
      <c r="E1875" s="246" t="s">
        <v>1</v>
      </c>
      <c r="F1875" s="247" t="s">
        <v>2440</v>
      </c>
      <c r="G1875" s="245"/>
      <c r="H1875" s="246" t="s">
        <v>1</v>
      </c>
      <c r="I1875" s="248"/>
      <c r="J1875" s="245"/>
      <c r="K1875" s="245"/>
      <c r="L1875" s="249"/>
      <c r="M1875" s="250"/>
      <c r="N1875" s="251"/>
      <c r="O1875" s="251"/>
      <c r="P1875" s="251"/>
      <c r="Q1875" s="251"/>
      <c r="R1875" s="251"/>
      <c r="S1875" s="251"/>
      <c r="T1875" s="252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53" t="s">
        <v>184</v>
      </c>
      <c r="AU1875" s="253" t="s">
        <v>86</v>
      </c>
      <c r="AV1875" s="14" t="s">
        <v>84</v>
      </c>
      <c r="AW1875" s="14" t="s">
        <v>32</v>
      </c>
      <c r="AX1875" s="14" t="s">
        <v>76</v>
      </c>
      <c r="AY1875" s="253" t="s">
        <v>175</v>
      </c>
    </row>
    <row r="1876" s="13" customFormat="1">
      <c r="A1876" s="13"/>
      <c r="B1876" s="232"/>
      <c r="C1876" s="233"/>
      <c r="D1876" s="234" t="s">
        <v>184</v>
      </c>
      <c r="E1876" s="235" t="s">
        <v>1</v>
      </c>
      <c r="F1876" s="236" t="s">
        <v>2441</v>
      </c>
      <c r="G1876" s="233"/>
      <c r="H1876" s="237">
        <v>157.8</v>
      </c>
      <c r="I1876" s="238"/>
      <c r="J1876" s="233"/>
      <c r="K1876" s="233"/>
      <c r="L1876" s="239"/>
      <c r="M1876" s="240"/>
      <c r="N1876" s="241"/>
      <c r="O1876" s="241"/>
      <c r="P1876" s="241"/>
      <c r="Q1876" s="241"/>
      <c r="R1876" s="241"/>
      <c r="S1876" s="241"/>
      <c r="T1876" s="242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43" t="s">
        <v>184</v>
      </c>
      <c r="AU1876" s="243" t="s">
        <v>86</v>
      </c>
      <c r="AV1876" s="13" t="s">
        <v>86</v>
      </c>
      <c r="AW1876" s="13" t="s">
        <v>32</v>
      </c>
      <c r="AX1876" s="13" t="s">
        <v>76</v>
      </c>
      <c r="AY1876" s="243" t="s">
        <v>175</v>
      </c>
    </row>
    <row r="1877" s="13" customFormat="1">
      <c r="A1877" s="13"/>
      <c r="B1877" s="232"/>
      <c r="C1877" s="233"/>
      <c r="D1877" s="234" t="s">
        <v>184</v>
      </c>
      <c r="E1877" s="235" t="s">
        <v>1</v>
      </c>
      <c r="F1877" s="236" t="s">
        <v>2442</v>
      </c>
      <c r="G1877" s="233"/>
      <c r="H1877" s="237">
        <v>9.9</v>
      </c>
      <c r="I1877" s="238"/>
      <c r="J1877" s="233"/>
      <c r="K1877" s="233"/>
      <c r="L1877" s="239"/>
      <c r="M1877" s="240"/>
      <c r="N1877" s="241"/>
      <c r="O1877" s="241"/>
      <c r="P1877" s="241"/>
      <c r="Q1877" s="241"/>
      <c r="R1877" s="241"/>
      <c r="S1877" s="241"/>
      <c r="T1877" s="242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43" t="s">
        <v>184</v>
      </c>
      <c r="AU1877" s="243" t="s">
        <v>86</v>
      </c>
      <c r="AV1877" s="13" t="s">
        <v>86</v>
      </c>
      <c r="AW1877" s="13" t="s">
        <v>32</v>
      </c>
      <c r="AX1877" s="13" t="s">
        <v>76</v>
      </c>
      <c r="AY1877" s="243" t="s">
        <v>175</v>
      </c>
    </row>
    <row r="1878" s="16" customFormat="1">
      <c r="A1878" s="16"/>
      <c r="B1878" s="279"/>
      <c r="C1878" s="280"/>
      <c r="D1878" s="234" t="s">
        <v>184</v>
      </c>
      <c r="E1878" s="281" t="s">
        <v>1</v>
      </c>
      <c r="F1878" s="282" t="s">
        <v>356</v>
      </c>
      <c r="G1878" s="280"/>
      <c r="H1878" s="283">
        <v>167.70000000000003</v>
      </c>
      <c r="I1878" s="284"/>
      <c r="J1878" s="280"/>
      <c r="K1878" s="280"/>
      <c r="L1878" s="285"/>
      <c r="M1878" s="286"/>
      <c r="N1878" s="287"/>
      <c r="O1878" s="287"/>
      <c r="P1878" s="287"/>
      <c r="Q1878" s="287"/>
      <c r="R1878" s="287"/>
      <c r="S1878" s="287"/>
      <c r="T1878" s="288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T1878" s="289" t="s">
        <v>184</v>
      </c>
      <c r="AU1878" s="289" t="s">
        <v>86</v>
      </c>
      <c r="AV1878" s="16" t="s">
        <v>189</v>
      </c>
      <c r="AW1878" s="16" t="s">
        <v>32</v>
      </c>
      <c r="AX1878" s="16" t="s">
        <v>76</v>
      </c>
      <c r="AY1878" s="289" t="s">
        <v>175</v>
      </c>
    </row>
    <row r="1879" s="14" customFormat="1">
      <c r="A1879" s="14"/>
      <c r="B1879" s="244"/>
      <c r="C1879" s="245"/>
      <c r="D1879" s="234" t="s">
        <v>184</v>
      </c>
      <c r="E1879" s="246" t="s">
        <v>1</v>
      </c>
      <c r="F1879" s="247" t="s">
        <v>803</v>
      </c>
      <c r="G1879" s="245"/>
      <c r="H1879" s="246" t="s">
        <v>1</v>
      </c>
      <c r="I1879" s="248"/>
      <c r="J1879" s="245"/>
      <c r="K1879" s="245"/>
      <c r="L1879" s="249"/>
      <c r="M1879" s="250"/>
      <c r="N1879" s="251"/>
      <c r="O1879" s="251"/>
      <c r="P1879" s="251"/>
      <c r="Q1879" s="251"/>
      <c r="R1879" s="251"/>
      <c r="S1879" s="251"/>
      <c r="T1879" s="252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3" t="s">
        <v>184</v>
      </c>
      <c r="AU1879" s="253" t="s">
        <v>86</v>
      </c>
      <c r="AV1879" s="14" t="s">
        <v>84</v>
      </c>
      <c r="AW1879" s="14" t="s">
        <v>32</v>
      </c>
      <c r="AX1879" s="14" t="s">
        <v>76</v>
      </c>
      <c r="AY1879" s="253" t="s">
        <v>175</v>
      </c>
    </row>
    <row r="1880" s="13" customFormat="1">
      <c r="A1880" s="13"/>
      <c r="B1880" s="232"/>
      <c r="C1880" s="233"/>
      <c r="D1880" s="234" t="s">
        <v>184</v>
      </c>
      <c r="E1880" s="235" t="s">
        <v>1</v>
      </c>
      <c r="F1880" s="236" t="s">
        <v>2443</v>
      </c>
      <c r="G1880" s="233"/>
      <c r="H1880" s="237">
        <v>186.2</v>
      </c>
      <c r="I1880" s="238"/>
      <c r="J1880" s="233"/>
      <c r="K1880" s="233"/>
      <c r="L1880" s="239"/>
      <c r="M1880" s="240"/>
      <c r="N1880" s="241"/>
      <c r="O1880" s="241"/>
      <c r="P1880" s="241"/>
      <c r="Q1880" s="241"/>
      <c r="R1880" s="241"/>
      <c r="S1880" s="241"/>
      <c r="T1880" s="242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T1880" s="243" t="s">
        <v>184</v>
      </c>
      <c r="AU1880" s="243" t="s">
        <v>86</v>
      </c>
      <c r="AV1880" s="13" t="s">
        <v>86</v>
      </c>
      <c r="AW1880" s="13" t="s">
        <v>32</v>
      </c>
      <c r="AX1880" s="13" t="s">
        <v>76</v>
      </c>
      <c r="AY1880" s="243" t="s">
        <v>175</v>
      </c>
    </row>
    <row r="1881" s="13" customFormat="1">
      <c r="A1881" s="13"/>
      <c r="B1881" s="232"/>
      <c r="C1881" s="233"/>
      <c r="D1881" s="234" t="s">
        <v>184</v>
      </c>
      <c r="E1881" s="235" t="s">
        <v>1</v>
      </c>
      <c r="F1881" s="236" t="s">
        <v>2444</v>
      </c>
      <c r="G1881" s="233"/>
      <c r="H1881" s="237">
        <v>6.97</v>
      </c>
      <c r="I1881" s="238"/>
      <c r="J1881" s="233"/>
      <c r="K1881" s="233"/>
      <c r="L1881" s="239"/>
      <c r="M1881" s="240"/>
      <c r="N1881" s="241"/>
      <c r="O1881" s="241"/>
      <c r="P1881" s="241"/>
      <c r="Q1881" s="241"/>
      <c r="R1881" s="241"/>
      <c r="S1881" s="241"/>
      <c r="T1881" s="242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43" t="s">
        <v>184</v>
      </c>
      <c r="AU1881" s="243" t="s">
        <v>86</v>
      </c>
      <c r="AV1881" s="13" t="s">
        <v>86</v>
      </c>
      <c r="AW1881" s="13" t="s">
        <v>32</v>
      </c>
      <c r="AX1881" s="13" t="s">
        <v>76</v>
      </c>
      <c r="AY1881" s="243" t="s">
        <v>175</v>
      </c>
    </row>
    <row r="1882" s="16" customFormat="1">
      <c r="A1882" s="16"/>
      <c r="B1882" s="279"/>
      <c r="C1882" s="280"/>
      <c r="D1882" s="234" t="s">
        <v>184</v>
      </c>
      <c r="E1882" s="281" t="s">
        <v>1</v>
      </c>
      <c r="F1882" s="282" t="s">
        <v>356</v>
      </c>
      <c r="G1882" s="280"/>
      <c r="H1882" s="283">
        <v>193.17</v>
      </c>
      <c r="I1882" s="284"/>
      <c r="J1882" s="280"/>
      <c r="K1882" s="280"/>
      <c r="L1882" s="285"/>
      <c r="M1882" s="286"/>
      <c r="N1882" s="287"/>
      <c r="O1882" s="287"/>
      <c r="P1882" s="287"/>
      <c r="Q1882" s="287"/>
      <c r="R1882" s="287"/>
      <c r="S1882" s="287"/>
      <c r="T1882" s="288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T1882" s="289" t="s">
        <v>184</v>
      </c>
      <c r="AU1882" s="289" t="s">
        <v>86</v>
      </c>
      <c r="AV1882" s="16" t="s">
        <v>189</v>
      </c>
      <c r="AW1882" s="16" t="s">
        <v>32</v>
      </c>
      <c r="AX1882" s="16" t="s">
        <v>76</v>
      </c>
      <c r="AY1882" s="289" t="s">
        <v>175</v>
      </c>
    </row>
    <row r="1883" s="13" customFormat="1">
      <c r="A1883" s="13"/>
      <c r="B1883" s="232"/>
      <c r="C1883" s="233"/>
      <c r="D1883" s="234" t="s">
        <v>184</v>
      </c>
      <c r="E1883" s="235" t="s">
        <v>1</v>
      </c>
      <c r="F1883" s="236" t="s">
        <v>2445</v>
      </c>
      <c r="G1883" s="233"/>
      <c r="H1883" s="237">
        <v>165.6</v>
      </c>
      <c r="I1883" s="238"/>
      <c r="J1883" s="233"/>
      <c r="K1883" s="233"/>
      <c r="L1883" s="239"/>
      <c r="M1883" s="240"/>
      <c r="N1883" s="241"/>
      <c r="O1883" s="241"/>
      <c r="P1883" s="241"/>
      <c r="Q1883" s="241"/>
      <c r="R1883" s="241"/>
      <c r="S1883" s="241"/>
      <c r="T1883" s="242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43" t="s">
        <v>184</v>
      </c>
      <c r="AU1883" s="243" t="s">
        <v>86</v>
      </c>
      <c r="AV1883" s="13" t="s">
        <v>86</v>
      </c>
      <c r="AW1883" s="13" t="s">
        <v>32</v>
      </c>
      <c r="AX1883" s="13" t="s">
        <v>76</v>
      </c>
      <c r="AY1883" s="243" t="s">
        <v>175</v>
      </c>
    </row>
    <row r="1884" s="16" customFormat="1">
      <c r="A1884" s="16"/>
      <c r="B1884" s="279"/>
      <c r="C1884" s="280"/>
      <c r="D1884" s="234" t="s">
        <v>184</v>
      </c>
      <c r="E1884" s="281" t="s">
        <v>1</v>
      </c>
      <c r="F1884" s="282" t="s">
        <v>356</v>
      </c>
      <c r="G1884" s="280"/>
      <c r="H1884" s="283">
        <v>165.6</v>
      </c>
      <c r="I1884" s="284"/>
      <c r="J1884" s="280"/>
      <c r="K1884" s="280"/>
      <c r="L1884" s="285"/>
      <c r="M1884" s="286"/>
      <c r="N1884" s="287"/>
      <c r="O1884" s="287"/>
      <c r="P1884" s="287"/>
      <c r="Q1884" s="287"/>
      <c r="R1884" s="287"/>
      <c r="S1884" s="287"/>
      <c r="T1884" s="288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T1884" s="289" t="s">
        <v>184</v>
      </c>
      <c r="AU1884" s="289" t="s">
        <v>86</v>
      </c>
      <c r="AV1884" s="16" t="s">
        <v>189</v>
      </c>
      <c r="AW1884" s="16" t="s">
        <v>32</v>
      </c>
      <c r="AX1884" s="16" t="s">
        <v>76</v>
      </c>
      <c r="AY1884" s="289" t="s">
        <v>175</v>
      </c>
    </row>
    <row r="1885" s="13" customFormat="1">
      <c r="A1885" s="13"/>
      <c r="B1885" s="232"/>
      <c r="C1885" s="233"/>
      <c r="D1885" s="234" t="s">
        <v>184</v>
      </c>
      <c r="E1885" s="235" t="s">
        <v>1</v>
      </c>
      <c r="F1885" s="236" t="s">
        <v>2446</v>
      </c>
      <c r="G1885" s="233"/>
      <c r="H1885" s="237">
        <v>122.3</v>
      </c>
      <c r="I1885" s="238"/>
      <c r="J1885" s="233"/>
      <c r="K1885" s="233"/>
      <c r="L1885" s="239"/>
      <c r="M1885" s="240"/>
      <c r="N1885" s="241"/>
      <c r="O1885" s="241"/>
      <c r="P1885" s="241"/>
      <c r="Q1885" s="241"/>
      <c r="R1885" s="241"/>
      <c r="S1885" s="241"/>
      <c r="T1885" s="242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43" t="s">
        <v>184</v>
      </c>
      <c r="AU1885" s="243" t="s">
        <v>86</v>
      </c>
      <c r="AV1885" s="13" t="s">
        <v>86</v>
      </c>
      <c r="AW1885" s="13" t="s">
        <v>32</v>
      </c>
      <c r="AX1885" s="13" t="s">
        <v>76</v>
      </c>
      <c r="AY1885" s="243" t="s">
        <v>175</v>
      </c>
    </row>
    <row r="1886" s="16" customFormat="1">
      <c r="A1886" s="16"/>
      <c r="B1886" s="279"/>
      <c r="C1886" s="280"/>
      <c r="D1886" s="234" t="s">
        <v>184</v>
      </c>
      <c r="E1886" s="281" t="s">
        <v>1</v>
      </c>
      <c r="F1886" s="282" t="s">
        <v>356</v>
      </c>
      <c r="G1886" s="280"/>
      <c r="H1886" s="283">
        <v>122.3</v>
      </c>
      <c r="I1886" s="284"/>
      <c r="J1886" s="280"/>
      <c r="K1886" s="280"/>
      <c r="L1886" s="285"/>
      <c r="M1886" s="286"/>
      <c r="N1886" s="287"/>
      <c r="O1886" s="287"/>
      <c r="P1886" s="287"/>
      <c r="Q1886" s="287"/>
      <c r="R1886" s="287"/>
      <c r="S1886" s="287"/>
      <c r="T1886" s="288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T1886" s="289" t="s">
        <v>184</v>
      </c>
      <c r="AU1886" s="289" t="s">
        <v>86</v>
      </c>
      <c r="AV1886" s="16" t="s">
        <v>189</v>
      </c>
      <c r="AW1886" s="16" t="s">
        <v>32</v>
      </c>
      <c r="AX1886" s="16" t="s">
        <v>76</v>
      </c>
      <c r="AY1886" s="289" t="s">
        <v>175</v>
      </c>
    </row>
    <row r="1887" s="15" customFormat="1">
      <c r="A1887" s="15"/>
      <c r="B1887" s="254"/>
      <c r="C1887" s="255"/>
      <c r="D1887" s="234" t="s">
        <v>184</v>
      </c>
      <c r="E1887" s="256" t="s">
        <v>1</v>
      </c>
      <c r="F1887" s="257" t="s">
        <v>201</v>
      </c>
      <c r="G1887" s="255"/>
      <c r="H1887" s="258">
        <v>754.67</v>
      </c>
      <c r="I1887" s="259"/>
      <c r="J1887" s="255"/>
      <c r="K1887" s="255"/>
      <c r="L1887" s="260"/>
      <c r="M1887" s="261"/>
      <c r="N1887" s="262"/>
      <c r="O1887" s="262"/>
      <c r="P1887" s="262"/>
      <c r="Q1887" s="262"/>
      <c r="R1887" s="262"/>
      <c r="S1887" s="262"/>
      <c r="T1887" s="263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T1887" s="264" t="s">
        <v>184</v>
      </c>
      <c r="AU1887" s="264" t="s">
        <v>86</v>
      </c>
      <c r="AV1887" s="15" t="s">
        <v>182</v>
      </c>
      <c r="AW1887" s="15" t="s">
        <v>32</v>
      </c>
      <c r="AX1887" s="15" t="s">
        <v>84</v>
      </c>
      <c r="AY1887" s="264" t="s">
        <v>175</v>
      </c>
    </row>
    <row r="1888" s="2" customFormat="1" ht="16.5" customHeight="1">
      <c r="A1888" s="39"/>
      <c r="B1888" s="40"/>
      <c r="C1888" s="219" t="s">
        <v>2447</v>
      </c>
      <c r="D1888" s="219" t="s">
        <v>177</v>
      </c>
      <c r="E1888" s="220" t="s">
        <v>2448</v>
      </c>
      <c r="F1888" s="221" t="s">
        <v>2449</v>
      </c>
      <c r="G1888" s="222" t="s">
        <v>180</v>
      </c>
      <c r="H1888" s="223">
        <v>1165.81</v>
      </c>
      <c r="I1888" s="224"/>
      <c r="J1888" s="225">
        <f>ROUND(I1888*H1888,2)</f>
        <v>0</v>
      </c>
      <c r="K1888" s="221" t="s">
        <v>1</v>
      </c>
      <c r="L1888" s="45"/>
      <c r="M1888" s="226" t="s">
        <v>1</v>
      </c>
      <c r="N1888" s="227" t="s">
        <v>41</v>
      </c>
      <c r="O1888" s="92"/>
      <c r="P1888" s="228">
        <f>O1888*H1888</f>
        <v>0</v>
      </c>
      <c r="Q1888" s="228">
        <v>0</v>
      </c>
      <c r="R1888" s="228">
        <f>Q1888*H1888</f>
        <v>0</v>
      </c>
      <c r="S1888" s="228">
        <v>0</v>
      </c>
      <c r="T1888" s="229">
        <f>S1888*H1888</f>
        <v>0</v>
      </c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R1888" s="230" t="s">
        <v>262</v>
      </c>
      <c r="AT1888" s="230" t="s">
        <v>177</v>
      </c>
      <c r="AU1888" s="230" t="s">
        <v>86</v>
      </c>
      <c r="AY1888" s="18" t="s">
        <v>175</v>
      </c>
      <c r="BE1888" s="231">
        <f>IF(N1888="základní",J1888,0)</f>
        <v>0</v>
      </c>
      <c r="BF1888" s="231">
        <f>IF(N1888="snížená",J1888,0)</f>
        <v>0</v>
      </c>
      <c r="BG1888" s="231">
        <f>IF(N1888="zákl. přenesená",J1888,0)</f>
        <v>0</v>
      </c>
      <c r="BH1888" s="231">
        <f>IF(N1888="sníž. přenesená",J1888,0)</f>
        <v>0</v>
      </c>
      <c r="BI1888" s="231">
        <f>IF(N1888="nulová",J1888,0)</f>
        <v>0</v>
      </c>
      <c r="BJ1888" s="18" t="s">
        <v>84</v>
      </c>
      <c r="BK1888" s="231">
        <f>ROUND(I1888*H1888,2)</f>
        <v>0</v>
      </c>
      <c r="BL1888" s="18" t="s">
        <v>262</v>
      </c>
      <c r="BM1888" s="230" t="s">
        <v>2450</v>
      </c>
    </row>
    <row r="1889" s="14" customFormat="1">
      <c r="A1889" s="14"/>
      <c r="B1889" s="244"/>
      <c r="C1889" s="245"/>
      <c r="D1889" s="234" t="s">
        <v>184</v>
      </c>
      <c r="E1889" s="246" t="s">
        <v>1</v>
      </c>
      <c r="F1889" s="247" t="s">
        <v>256</v>
      </c>
      <c r="G1889" s="245"/>
      <c r="H1889" s="246" t="s">
        <v>1</v>
      </c>
      <c r="I1889" s="248"/>
      <c r="J1889" s="245"/>
      <c r="K1889" s="245"/>
      <c r="L1889" s="249"/>
      <c r="M1889" s="250"/>
      <c r="N1889" s="251"/>
      <c r="O1889" s="251"/>
      <c r="P1889" s="251"/>
      <c r="Q1889" s="251"/>
      <c r="R1889" s="251"/>
      <c r="S1889" s="251"/>
      <c r="T1889" s="252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53" t="s">
        <v>184</v>
      </c>
      <c r="AU1889" s="253" t="s">
        <v>86</v>
      </c>
      <c r="AV1889" s="14" t="s">
        <v>84</v>
      </c>
      <c r="AW1889" s="14" t="s">
        <v>32</v>
      </c>
      <c r="AX1889" s="14" t="s">
        <v>76</v>
      </c>
      <c r="AY1889" s="253" t="s">
        <v>175</v>
      </c>
    </row>
    <row r="1890" s="13" customFormat="1">
      <c r="A1890" s="13"/>
      <c r="B1890" s="232"/>
      <c r="C1890" s="233"/>
      <c r="D1890" s="234" t="s">
        <v>184</v>
      </c>
      <c r="E1890" s="235" t="s">
        <v>1</v>
      </c>
      <c r="F1890" s="236" t="s">
        <v>259</v>
      </c>
      <c r="G1890" s="233"/>
      <c r="H1890" s="237">
        <v>10.22</v>
      </c>
      <c r="I1890" s="238"/>
      <c r="J1890" s="233"/>
      <c r="K1890" s="233"/>
      <c r="L1890" s="239"/>
      <c r="M1890" s="240"/>
      <c r="N1890" s="241"/>
      <c r="O1890" s="241"/>
      <c r="P1890" s="241"/>
      <c r="Q1890" s="241"/>
      <c r="R1890" s="241"/>
      <c r="S1890" s="241"/>
      <c r="T1890" s="242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43" t="s">
        <v>184</v>
      </c>
      <c r="AU1890" s="243" t="s">
        <v>86</v>
      </c>
      <c r="AV1890" s="13" t="s">
        <v>86</v>
      </c>
      <c r="AW1890" s="13" t="s">
        <v>32</v>
      </c>
      <c r="AX1890" s="13" t="s">
        <v>76</v>
      </c>
      <c r="AY1890" s="243" t="s">
        <v>175</v>
      </c>
    </row>
    <row r="1891" s="13" customFormat="1">
      <c r="A1891" s="13"/>
      <c r="B1891" s="232"/>
      <c r="C1891" s="233"/>
      <c r="D1891" s="234" t="s">
        <v>184</v>
      </c>
      <c r="E1891" s="235" t="s">
        <v>1</v>
      </c>
      <c r="F1891" s="236" t="s">
        <v>260</v>
      </c>
      <c r="G1891" s="233"/>
      <c r="H1891" s="237">
        <v>44.66</v>
      </c>
      <c r="I1891" s="238"/>
      <c r="J1891" s="233"/>
      <c r="K1891" s="233"/>
      <c r="L1891" s="239"/>
      <c r="M1891" s="240"/>
      <c r="N1891" s="241"/>
      <c r="O1891" s="241"/>
      <c r="P1891" s="241"/>
      <c r="Q1891" s="241"/>
      <c r="R1891" s="241"/>
      <c r="S1891" s="241"/>
      <c r="T1891" s="242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243" t="s">
        <v>184</v>
      </c>
      <c r="AU1891" s="243" t="s">
        <v>86</v>
      </c>
      <c r="AV1891" s="13" t="s">
        <v>86</v>
      </c>
      <c r="AW1891" s="13" t="s">
        <v>32</v>
      </c>
      <c r="AX1891" s="13" t="s">
        <v>76</v>
      </c>
      <c r="AY1891" s="243" t="s">
        <v>175</v>
      </c>
    </row>
    <row r="1892" s="16" customFormat="1">
      <c r="A1892" s="16"/>
      <c r="B1892" s="279"/>
      <c r="C1892" s="280"/>
      <c r="D1892" s="234" t="s">
        <v>184</v>
      </c>
      <c r="E1892" s="281" t="s">
        <v>1</v>
      </c>
      <c r="F1892" s="282" t="s">
        <v>356</v>
      </c>
      <c r="G1892" s="280"/>
      <c r="H1892" s="283">
        <v>54.879999999999992</v>
      </c>
      <c r="I1892" s="284"/>
      <c r="J1892" s="280"/>
      <c r="K1892" s="280"/>
      <c r="L1892" s="285"/>
      <c r="M1892" s="286"/>
      <c r="N1892" s="287"/>
      <c r="O1892" s="287"/>
      <c r="P1892" s="287"/>
      <c r="Q1892" s="287"/>
      <c r="R1892" s="287"/>
      <c r="S1892" s="287"/>
      <c r="T1892" s="288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T1892" s="289" t="s">
        <v>184</v>
      </c>
      <c r="AU1892" s="289" t="s">
        <v>86</v>
      </c>
      <c r="AV1892" s="16" t="s">
        <v>189</v>
      </c>
      <c r="AW1892" s="16" t="s">
        <v>32</v>
      </c>
      <c r="AX1892" s="16" t="s">
        <v>76</v>
      </c>
      <c r="AY1892" s="289" t="s">
        <v>175</v>
      </c>
    </row>
    <row r="1893" s="14" customFormat="1">
      <c r="A1893" s="14"/>
      <c r="B1893" s="244"/>
      <c r="C1893" s="245"/>
      <c r="D1893" s="234" t="s">
        <v>184</v>
      </c>
      <c r="E1893" s="246" t="s">
        <v>1</v>
      </c>
      <c r="F1893" s="247" t="s">
        <v>1361</v>
      </c>
      <c r="G1893" s="245"/>
      <c r="H1893" s="246" t="s">
        <v>1</v>
      </c>
      <c r="I1893" s="248"/>
      <c r="J1893" s="245"/>
      <c r="K1893" s="245"/>
      <c r="L1893" s="249"/>
      <c r="M1893" s="250"/>
      <c r="N1893" s="251"/>
      <c r="O1893" s="251"/>
      <c r="P1893" s="251"/>
      <c r="Q1893" s="251"/>
      <c r="R1893" s="251"/>
      <c r="S1893" s="251"/>
      <c r="T1893" s="252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53" t="s">
        <v>184</v>
      </c>
      <c r="AU1893" s="253" t="s">
        <v>86</v>
      </c>
      <c r="AV1893" s="14" t="s">
        <v>84</v>
      </c>
      <c r="AW1893" s="14" t="s">
        <v>32</v>
      </c>
      <c r="AX1893" s="14" t="s">
        <v>76</v>
      </c>
      <c r="AY1893" s="253" t="s">
        <v>175</v>
      </c>
    </row>
    <row r="1894" s="13" customFormat="1">
      <c r="A1894" s="13"/>
      <c r="B1894" s="232"/>
      <c r="C1894" s="233"/>
      <c r="D1894" s="234" t="s">
        <v>184</v>
      </c>
      <c r="E1894" s="235" t="s">
        <v>1</v>
      </c>
      <c r="F1894" s="236" t="s">
        <v>1362</v>
      </c>
      <c r="G1894" s="233"/>
      <c r="H1894" s="237">
        <v>102.29</v>
      </c>
      <c r="I1894" s="238"/>
      <c r="J1894" s="233"/>
      <c r="K1894" s="233"/>
      <c r="L1894" s="239"/>
      <c r="M1894" s="240"/>
      <c r="N1894" s="241"/>
      <c r="O1894" s="241"/>
      <c r="P1894" s="241"/>
      <c r="Q1894" s="241"/>
      <c r="R1894" s="241"/>
      <c r="S1894" s="241"/>
      <c r="T1894" s="242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43" t="s">
        <v>184</v>
      </c>
      <c r="AU1894" s="243" t="s">
        <v>86</v>
      </c>
      <c r="AV1894" s="13" t="s">
        <v>86</v>
      </c>
      <c r="AW1894" s="13" t="s">
        <v>32</v>
      </c>
      <c r="AX1894" s="13" t="s">
        <v>76</v>
      </c>
      <c r="AY1894" s="243" t="s">
        <v>175</v>
      </c>
    </row>
    <row r="1895" s="13" customFormat="1">
      <c r="A1895" s="13"/>
      <c r="B1895" s="232"/>
      <c r="C1895" s="233"/>
      <c r="D1895" s="234" t="s">
        <v>184</v>
      </c>
      <c r="E1895" s="235" t="s">
        <v>1</v>
      </c>
      <c r="F1895" s="236" t="s">
        <v>1363</v>
      </c>
      <c r="G1895" s="233"/>
      <c r="H1895" s="237">
        <v>81.05</v>
      </c>
      <c r="I1895" s="238"/>
      <c r="J1895" s="233"/>
      <c r="K1895" s="233"/>
      <c r="L1895" s="239"/>
      <c r="M1895" s="240"/>
      <c r="N1895" s="241"/>
      <c r="O1895" s="241"/>
      <c r="P1895" s="241"/>
      <c r="Q1895" s="241"/>
      <c r="R1895" s="241"/>
      <c r="S1895" s="241"/>
      <c r="T1895" s="242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43" t="s">
        <v>184</v>
      </c>
      <c r="AU1895" s="243" t="s">
        <v>86</v>
      </c>
      <c r="AV1895" s="13" t="s">
        <v>86</v>
      </c>
      <c r="AW1895" s="13" t="s">
        <v>32</v>
      </c>
      <c r="AX1895" s="13" t="s">
        <v>76</v>
      </c>
      <c r="AY1895" s="243" t="s">
        <v>175</v>
      </c>
    </row>
    <row r="1896" s="16" customFormat="1">
      <c r="A1896" s="16"/>
      <c r="B1896" s="279"/>
      <c r="C1896" s="280"/>
      <c r="D1896" s="234" t="s">
        <v>184</v>
      </c>
      <c r="E1896" s="281" t="s">
        <v>1</v>
      </c>
      <c r="F1896" s="282" t="s">
        <v>356</v>
      </c>
      <c r="G1896" s="280"/>
      <c r="H1896" s="283">
        <v>183.34</v>
      </c>
      <c r="I1896" s="284"/>
      <c r="J1896" s="280"/>
      <c r="K1896" s="280"/>
      <c r="L1896" s="285"/>
      <c r="M1896" s="286"/>
      <c r="N1896" s="287"/>
      <c r="O1896" s="287"/>
      <c r="P1896" s="287"/>
      <c r="Q1896" s="287"/>
      <c r="R1896" s="287"/>
      <c r="S1896" s="287"/>
      <c r="T1896" s="288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T1896" s="289" t="s">
        <v>184</v>
      </c>
      <c r="AU1896" s="289" t="s">
        <v>86</v>
      </c>
      <c r="AV1896" s="16" t="s">
        <v>189</v>
      </c>
      <c r="AW1896" s="16" t="s">
        <v>32</v>
      </c>
      <c r="AX1896" s="16" t="s">
        <v>76</v>
      </c>
      <c r="AY1896" s="289" t="s">
        <v>175</v>
      </c>
    </row>
    <row r="1897" s="13" customFormat="1">
      <c r="A1897" s="13"/>
      <c r="B1897" s="232"/>
      <c r="C1897" s="233"/>
      <c r="D1897" s="234" t="s">
        <v>184</v>
      </c>
      <c r="E1897" s="235" t="s">
        <v>1</v>
      </c>
      <c r="F1897" s="236" t="s">
        <v>801</v>
      </c>
      <c r="G1897" s="233"/>
      <c r="H1897" s="237">
        <v>135.80000000000002</v>
      </c>
      <c r="I1897" s="238"/>
      <c r="J1897" s="233"/>
      <c r="K1897" s="233"/>
      <c r="L1897" s="239"/>
      <c r="M1897" s="240"/>
      <c r="N1897" s="241"/>
      <c r="O1897" s="241"/>
      <c r="P1897" s="241"/>
      <c r="Q1897" s="241"/>
      <c r="R1897" s="241"/>
      <c r="S1897" s="241"/>
      <c r="T1897" s="242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43" t="s">
        <v>184</v>
      </c>
      <c r="AU1897" s="243" t="s">
        <v>86</v>
      </c>
      <c r="AV1897" s="13" t="s">
        <v>86</v>
      </c>
      <c r="AW1897" s="13" t="s">
        <v>32</v>
      </c>
      <c r="AX1897" s="13" t="s">
        <v>76</v>
      </c>
      <c r="AY1897" s="243" t="s">
        <v>175</v>
      </c>
    </row>
    <row r="1898" s="13" customFormat="1">
      <c r="A1898" s="13"/>
      <c r="B1898" s="232"/>
      <c r="C1898" s="233"/>
      <c r="D1898" s="234" t="s">
        <v>184</v>
      </c>
      <c r="E1898" s="235" t="s">
        <v>1</v>
      </c>
      <c r="F1898" s="236" t="s">
        <v>802</v>
      </c>
      <c r="G1898" s="233"/>
      <c r="H1898" s="237">
        <v>103.97</v>
      </c>
      <c r="I1898" s="238"/>
      <c r="J1898" s="233"/>
      <c r="K1898" s="233"/>
      <c r="L1898" s="239"/>
      <c r="M1898" s="240"/>
      <c r="N1898" s="241"/>
      <c r="O1898" s="241"/>
      <c r="P1898" s="241"/>
      <c r="Q1898" s="241"/>
      <c r="R1898" s="241"/>
      <c r="S1898" s="241"/>
      <c r="T1898" s="242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43" t="s">
        <v>184</v>
      </c>
      <c r="AU1898" s="243" t="s">
        <v>86</v>
      </c>
      <c r="AV1898" s="13" t="s">
        <v>86</v>
      </c>
      <c r="AW1898" s="13" t="s">
        <v>32</v>
      </c>
      <c r="AX1898" s="13" t="s">
        <v>76</v>
      </c>
      <c r="AY1898" s="243" t="s">
        <v>175</v>
      </c>
    </row>
    <row r="1899" s="13" customFormat="1">
      <c r="A1899" s="13"/>
      <c r="B1899" s="232"/>
      <c r="C1899" s="233"/>
      <c r="D1899" s="234" t="s">
        <v>184</v>
      </c>
      <c r="E1899" s="235" t="s">
        <v>1</v>
      </c>
      <c r="F1899" s="236" t="s">
        <v>1588</v>
      </c>
      <c r="G1899" s="233"/>
      <c r="H1899" s="237">
        <v>6.13</v>
      </c>
      <c r="I1899" s="238"/>
      <c r="J1899" s="233"/>
      <c r="K1899" s="233"/>
      <c r="L1899" s="239"/>
      <c r="M1899" s="240"/>
      <c r="N1899" s="241"/>
      <c r="O1899" s="241"/>
      <c r="P1899" s="241"/>
      <c r="Q1899" s="241"/>
      <c r="R1899" s="241"/>
      <c r="S1899" s="241"/>
      <c r="T1899" s="242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43" t="s">
        <v>184</v>
      </c>
      <c r="AU1899" s="243" t="s">
        <v>86</v>
      </c>
      <c r="AV1899" s="13" t="s">
        <v>86</v>
      </c>
      <c r="AW1899" s="13" t="s">
        <v>32</v>
      </c>
      <c r="AX1899" s="13" t="s">
        <v>76</v>
      </c>
      <c r="AY1899" s="243" t="s">
        <v>175</v>
      </c>
    </row>
    <row r="1900" s="16" customFormat="1">
      <c r="A1900" s="16"/>
      <c r="B1900" s="279"/>
      <c r="C1900" s="280"/>
      <c r="D1900" s="234" t="s">
        <v>184</v>
      </c>
      <c r="E1900" s="281" t="s">
        <v>1</v>
      </c>
      <c r="F1900" s="282" t="s">
        <v>356</v>
      </c>
      <c r="G1900" s="280"/>
      <c r="H1900" s="283">
        <v>245.9</v>
      </c>
      <c r="I1900" s="284"/>
      <c r="J1900" s="280"/>
      <c r="K1900" s="280"/>
      <c r="L1900" s="285"/>
      <c r="M1900" s="286"/>
      <c r="N1900" s="287"/>
      <c r="O1900" s="287"/>
      <c r="P1900" s="287"/>
      <c r="Q1900" s="287"/>
      <c r="R1900" s="287"/>
      <c r="S1900" s="287"/>
      <c r="T1900" s="288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T1900" s="289" t="s">
        <v>184</v>
      </c>
      <c r="AU1900" s="289" t="s">
        <v>86</v>
      </c>
      <c r="AV1900" s="16" t="s">
        <v>189</v>
      </c>
      <c r="AW1900" s="16" t="s">
        <v>32</v>
      </c>
      <c r="AX1900" s="16" t="s">
        <v>76</v>
      </c>
      <c r="AY1900" s="289" t="s">
        <v>175</v>
      </c>
    </row>
    <row r="1901" s="14" customFormat="1">
      <c r="A1901" s="14"/>
      <c r="B1901" s="244"/>
      <c r="C1901" s="245"/>
      <c r="D1901" s="234" t="s">
        <v>184</v>
      </c>
      <c r="E1901" s="246" t="s">
        <v>1</v>
      </c>
      <c r="F1901" s="247" t="s">
        <v>1589</v>
      </c>
      <c r="G1901" s="245"/>
      <c r="H1901" s="246" t="s">
        <v>1</v>
      </c>
      <c r="I1901" s="248"/>
      <c r="J1901" s="245"/>
      <c r="K1901" s="245"/>
      <c r="L1901" s="249"/>
      <c r="M1901" s="250"/>
      <c r="N1901" s="251"/>
      <c r="O1901" s="251"/>
      <c r="P1901" s="251"/>
      <c r="Q1901" s="251"/>
      <c r="R1901" s="251"/>
      <c r="S1901" s="251"/>
      <c r="T1901" s="252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53" t="s">
        <v>184</v>
      </c>
      <c r="AU1901" s="253" t="s">
        <v>86</v>
      </c>
      <c r="AV1901" s="14" t="s">
        <v>84</v>
      </c>
      <c r="AW1901" s="14" t="s">
        <v>32</v>
      </c>
      <c r="AX1901" s="14" t="s">
        <v>76</v>
      </c>
      <c r="AY1901" s="253" t="s">
        <v>175</v>
      </c>
    </row>
    <row r="1902" s="13" customFormat="1">
      <c r="A1902" s="13"/>
      <c r="B1902" s="232"/>
      <c r="C1902" s="233"/>
      <c r="D1902" s="234" t="s">
        <v>184</v>
      </c>
      <c r="E1902" s="235" t="s">
        <v>1</v>
      </c>
      <c r="F1902" s="236" t="s">
        <v>804</v>
      </c>
      <c r="G1902" s="233"/>
      <c r="H1902" s="237">
        <v>134.99000000000002</v>
      </c>
      <c r="I1902" s="238"/>
      <c r="J1902" s="233"/>
      <c r="K1902" s="233"/>
      <c r="L1902" s="239"/>
      <c r="M1902" s="240"/>
      <c r="N1902" s="241"/>
      <c r="O1902" s="241"/>
      <c r="P1902" s="241"/>
      <c r="Q1902" s="241"/>
      <c r="R1902" s="241"/>
      <c r="S1902" s="241"/>
      <c r="T1902" s="242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43" t="s">
        <v>184</v>
      </c>
      <c r="AU1902" s="243" t="s">
        <v>86</v>
      </c>
      <c r="AV1902" s="13" t="s">
        <v>86</v>
      </c>
      <c r="AW1902" s="13" t="s">
        <v>32</v>
      </c>
      <c r="AX1902" s="13" t="s">
        <v>76</v>
      </c>
      <c r="AY1902" s="243" t="s">
        <v>175</v>
      </c>
    </row>
    <row r="1903" s="13" customFormat="1">
      <c r="A1903" s="13"/>
      <c r="B1903" s="232"/>
      <c r="C1903" s="233"/>
      <c r="D1903" s="234" t="s">
        <v>184</v>
      </c>
      <c r="E1903" s="235" t="s">
        <v>1</v>
      </c>
      <c r="F1903" s="236" t="s">
        <v>805</v>
      </c>
      <c r="G1903" s="233"/>
      <c r="H1903" s="237">
        <v>104.85</v>
      </c>
      <c r="I1903" s="238"/>
      <c r="J1903" s="233"/>
      <c r="K1903" s="233"/>
      <c r="L1903" s="239"/>
      <c r="M1903" s="240"/>
      <c r="N1903" s="241"/>
      <c r="O1903" s="241"/>
      <c r="P1903" s="241"/>
      <c r="Q1903" s="241"/>
      <c r="R1903" s="241"/>
      <c r="S1903" s="241"/>
      <c r="T1903" s="242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43" t="s">
        <v>184</v>
      </c>
      <c r="AU1903" s="243" t="s">
        <v>86</v>
      </c>
      <c r="AV1903" s="13" t="s">
        <v>86</v>
      </c>
      <c r="AW1903" s="13" t="s">
        <v>32</v>
      </c>
      <c r="AX1903" s="13" t="s">
        <v>76</v>
      </c>
      <c r="AY1903" s="243" t="s">
        <v>175</v>
      </c>
    </row>
    <row r="1904" s="13" customFormat="1">
      <c r="A1904" s="13"/>
      <c r="B1904" s="232"/>
      <c r="C1904" s="233"/>
      <c r="D1904" s="234" t="s">
        <v>184</v>
      </c>
      <c r="E1904" s="235" t="s">
        <v>1</v>
      </c>
      <c r="F1904" s="236" t="s">
        <v>2451</v>
      </c>
      <c r="G1904" s="233"/>
      <c r="H1904" s="237">
        <v>6.75</v>
      </c>
      <c r="I1904" s="238"/>
      <c r="J1904" s="233"/>
      <c r="K1904" s="233"/>
      <c r="L1904" s="239"/>
      <c r="M1904" s="240"/>
      <c r="N1904" s="241"/>
      <c r="O1904" s="241"/>
      <c r="P1904" s="241"/>
      <c r="Q1904" s="241"/>
      <c r="R1904" s="241"/>
      <c r="S1904" s="241"/>
      <c r="T1904" s="242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43" t="s">
        <v>184</v>
      </c>
      <c r="AU1904" s="243" t="s">
        <v>86</v>
      </c>
      <c r="AV1904" s="13" t="s">
        <v>86</v>
      </c>
      <c r="AW1904" s="13" t="s">
        <v>32</v>
      </c>
      <c r="AX1904" s="13" t="s">
        <v>76</v>
      </c>
      <c r="AY1904" s="243" t="s">
        <v>175</v>
      </c>
    </row>
    <row r="1905" s="16" customFormat="1">
      <c r="A1905" s="16"/>
      <c r="B1905" s="279"/>
      <c r="C1905" s="280"/>
      <c r="D1905" s="234" t="s">
        <v>184</v>
      </c>
      <c r="E1905" s="281" t="s">
        <v>1</v>
      </c>
      <c r="F1905" s="282" t="s">
        <v>356</v>
      </c>
      <c r="G1905" s="280"/>
      <c r="H1905" s="283">
        <v>246.59</v>
      </c>
      <c r="I1905" s="284"/>
      <c r="J1905" s="280"/>
      <c r="K1905" s="280"/>
      <c r="L1905" s="285"/>
      <c r="M1905" s="286"/>
      <c r="N1905" s="287"/>
      <c r="O1905" s="287"/>
      <c r="P1905" s="287"/>
      <c r="Q1905" s="287"/>
      <c r="R1905" s="287"/>
      <c r="S1905" s="287"/>
      <c r="T1905" s="288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T1905" s="289" t="s">
        <v>184</v>
      </c>
      <c r="AU1905" s="289" t="s">
        <v>86</v>
      </c>
      <c r="AV1905" s="16" t="s">
        <v>189</v>
      </c>
      <c r="AW1905" s="16" t="s">
        <v>32</v>
      </c>
      <c r="AX1905" s="16" t="s">
        <v>76</v>
      </c>
      <c r="AY1905" s="289" t="s">
        <v>175</v>
      </c>
    </row>
    <row r="1906" s="14" customFormat="1">
      <c r="A1906" s="14"/>
      <c r="B1906" s="244"/>
      <c r="C1906" s="245"/>
      <c r="D1906" s="234" t="s">
        <v>184</v>
      </c>
      <c r="E1906" s="246" t="s">
        <v>1</v>
      </c>
      <c r="F1906" s="247" t="s">
        <v>806</v>
      </c>
      <c r="G1906" s="245"/>
      <c r="H1906" s="246" t="s">
        <v>1</v>
      </c>
      <c r="I1906" s="248"/>
      <c r="J1906" s="245"/>
      <c r="K1906" s="245"/>
      <c r="L1906" s="249"/>
      <c r="M1906" s="250"/>
      <c r="N1906" s="251"/>
      <c r="O1906" s="251"/>
      <c r="P1906" s="251"/>
      <c r="Q1906" s="251"/>
      <c r="R1906" s="251"/>
      <c r="S1906" s="251"/>
      <c r="T1906" s="252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53" t="s">
        <v>184</v>
      </c>
      <c r="AU1906" s="253" t="s">
        <v>86</v>
      </c>
      <c r="AV1906" s="14" t="s">
        <v>84</v>
      </c>
      <c r="AW1906" s="14" t="s">
        <v>32</v>
      </c>
      <c r="AX1906" s="14" t="s">
        <v>76</v>
      </c>
      <c r="AY1906" s="253" t="s">
        <v>175</v>
      </c>
    </row>
    <row r="1907" s="13" customFormat="1">
      <c r="A1907" s="13"/>
      <c r="B1907" s="232"/>
      <c r="C1907" s="233"/>
      <c r="D1907" s="234" t="s">
        <v>184</v>
      </c>
      <c r="E1907" s="235" t="s">
        <v>1</v>
      </c>
      <c r="F1907" s="236" t="s">
        <v>807</v>
      </c>
      <c r="G1907" s="233"/>
      <c r="H1907" s="237">
        <v>135.83000000000002</v>
      </c>
      <c r="I1907" s="238"/>
      <c r="J1907" s="233"/>
      <c r="K1907" s="233"/>
      <c r="L1907" s="239"/>
      <c r="M1907" s="240"/>
      <c r="N1907" s="241"/>
      <c r="O1907" s="241"/>
      <c r="P1907" s="241"/>
      <c r="Q1907" s="241"/>
      <c r="R1907" s="241"/>
      <c r="S1907" s="241"/>
      <c r="T1907" s="242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T1907" s="243" t="s">
        <v>184</v>
      </c>
      <c r="AU1907" s="243" t="s">
        <v>86</v>
      </c>
      <c r="AV1907" s="13" t="s">
        <v>86</v>
      </c>
      <c r="AW1907" s="13" t="s">
        <v>32</v>
      </c>
      <c r="AX1907" s="13" t="s">
        <v>76</v>
      </c>
      <c r="AY1907" s="243" t="s">
        <v>175</v>
      </c>
    </row>
    <row r="1908" s="13" customFormat="1">
      <c r="A1908" s="13"/>
      <c r="B1908" s="232"/>
      <c r="C1908" s="233"/>
      <c r="D1908" s="234" t="s">
        <v>184</v>
      </c>
      <c r="E1908" s="235" t="s">
        <v>1</v>
      </c>
      <c r="F1908" s="236" t="s">
        <v>808</v>
      </c>
      <c r="G1908" s="233"/>
      <c r="H1908" s="237">
        <v>90.48</v>
      </c>
      <c r="I1908" s="238"/>
      <c r="J1908" s="233"/>
      <c r="K1908" s="233"/>
      <c r="L1908" s="239"/>
      <c r="M1908" s="240"/>
      <c r="N1908" s="241"/>
      <c r="O1908" s="241"/>
      <c r="P1908" s="241"/>
      <c r="Q1908" s="241"/>
      <c r="R1908" s="241"/>
      <c r="S1908" s="241"/>
      <c r="T1908" s="242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43" t="s">
        <v>184</v>
      </c>
      <c r="AU1908" s="243" t="s">
        <v>86</v>
      </c>
      <c r="AV1908" s="13" t="s">
        <v>86</v>
      </c>
      <c r="AW1908" s="13" t="s">
        <v>32</v>
      </c>
      <c r="AX1908" s="13" t="s">
        <v>76</v>
      </c>
      <c r="AY1908" s="243" t="s">
        <v>175</v>
      </c>
    </row>
    <row r="1909" s="16" customFormat="1">
      <c r="A1909" s="16"/>
      <c r="B1909" s="279"/>
      <c r="C1909" s="280"/>
      <c r="D1909" s="234" t="s">
        <v>184</v>
      </c>
      <c r="E1909" s="281" t="s">
        <v>1</v>
      </c>
      <c r="F1909" s="282" t="s">
        <v>356</v>
      </c>
      <c r="G1909" s="280"/>
      <c r="H1909" s="283">
        <v>226.31</v>
      </c>
      <c r="I1909" s="284"/>
      <c r="J1909" s="280"/>
      <c r="K1909" s="280"/>
      <c r="L1909" s="285"/>
      <c r="M1909" s="286"/>
      <c r="N1909" s="287"/>
      <c r="O1909" s="287"/>
      <c r="P1909" s="287"/>
      <c r="Q1909" s="287"/>
      <c r="R1909" s="287"/>
      <c r="S1909" s="287"/>
      <c r="T1909" s="288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T1909" s="289" t="s">
        <v>184</v>
      </c>
      <c r="AU1909" s="289" t="s">
        <v>86</v>
      </c>
      <c r="AV1909" s="16" t="s">
        <v>189</v>
      </c>
      <c r="AW1909" s="16" t="s">
        <v>32</v>
      </c>
      <c r="AX1909" s="16" t="s">
        <v>76</v>
      </c>
      <c r="AY1909" s="289" t="s">
        <v>175</v>
      </c>
    </row>
    <row r="1910" s="13" customFormat="1">
      <c r="A1910" s="13"/>
      <c r="B1910" s="232"/>
      <c r="C1910" s="233"/>
      <c r="D1910" s="234" t="s">
        <v>184</v>
      </c>
      <c r="E1910" s="235" t="s">
        <v>1</v>
      </c>
      <c r="F1910" s="236" t="s">
        <v>1642</v>
      </c>
      <c r="G1910" s="233"/>
      <c r="H1910" s="237">
        <v>208.79</v>
      </c>
      <c r="I1910" s="238"/>
      <c r="J1910" s="233"/>
      <c r="K1910" s="233"/>
      <c r="L1910" s="239"/>
      <c r="M1910" s="240"/>
      <c r="N1910" s="241"/>
      <c r="O1910" s="241"/>
      <c r="P1910" s="241"/>
      <c r="Q1910" s="241"/>
      <c r="R1910" s="241"/>
      <c r="S1910" s="241"/>
      <c r="T1910" s="242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43" t="s">
        <v>184</v>
      </c>
      <c r="AU1910" s="243" t="s">
        <v>86</v>
      </c>
      <c r="AV1910" s="13" t="s">
        <v>86</v>
      </c>
      <c r="AW1910" s="13" t="s">
        <v>32</v>
      </c>
      <c r="AX1910" s="13" t="s">
        <v>76</v>
      </c>
      <c r="AY1910" s="243" t="s">
        <v>175</v>
      </c>
    </row>
    <row r="1911" s="16" customFormat="1">
      <c r="A1911" s="16"/>
      <c r="B1911" s="279"/>
      <c r="C1911" s="280"/>
      <c r="D1911" s="234" t="s">
        <v>184</v>
      </c>
      <c r="E1911" s="281" t="s">
        <v>1</v>
      </c>
      <c r="F1911" s="282" t="s">
        <v>356</v>
      </c>
      <c r="G1911" s="280"/>
      <c r="H1911" s="283">
        <v>208.79</v>
      </c>
      <c r="I1911" s="284"/>
      <c r="J1911" s="280"/>
      <c r="K1911" s="280"/>
      <c r="L1911" s="285"/>
      <c r="M1911" s="286"/>
      <c r="N1911" s="287"/>
      <c r="O1911" s="287"/>
      <c r="P1911" s="287"/>
      <c r="Q1911" s="287"/>
      <c r="R1911" s="287"/>
      <c r="S1911" s="287"/>
      <c r="T1911" s="288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T1911" s="289" t="s">
        <v>184</v>
      </c>
      <c r="AU1911" s="289" t="s">
        <v>86</v>
      </c>
      <c r="AV1911" s="16" t="s">
        <v>189</v>
      </c>
      <c r="AW1911" s="16" t="s">
        <v>32</v>
      </c>
      <c r="AX1911" s="16" t="s">
        <v>76</v>
      </c>
      <c r="AY1911" s="289" t="s">
        <v>175</v>
      </c>
    </row>
    <row r="1912" s="15" customFormat="1">
      <c r="A1912" s="15"/>
      <c r="B1912" s="254"/>
      <c r="C1912" s="255"/>
      <c r="D1912" s="234" t="s">
        <v>184</v>
      </c>
      <c r="E1912" s="256" t="s">
        <v>1</v>
      </c>
      <c r="F1912" s="257" t="s">
        <v>201</v>
      </c>
      <c r="G1912" s="255"/>
      <c r="H1912" s="258">
        <v>1165.8100000000002</v>
      </c>
      <c r="I1912" s="259"/>
      <c r="J1912" s="255"/>
      <c r="K1912" s="255"/>
      <c r="L1912" s="260"/>
      <c r="M1912" s="261"/>
      <c r="N1912" s="262"/>
      <c r="O1912" s="262"/>
      <c r="P1912" s="262"/>
      <c r="Q1912" s="262"/>
      <c r="R1912" s="262"/>
      <c r="S1912" s="262"/>
      <c r="T1912" s="263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T1912" s="264" t="s">
        <v>184</v>
      </c>
      <c r="AU1912" s="264" t="s">
        <v>86</v>
      </c>
      <c r="AV1912" s="15" t="s">
        <v>182</v>
      </c>
      <c r="AW1912" s="15" t="s">
        <v>32</v>
      </c>
      <c r="AX1912" s="15" t="s">
        <v>84</v>
      </c>
      <c r="AY1912" s="264" t="s">
        <v>175</v>
      </c>
    </row>
    <row r="1913" s="12" customFormat="1" ht="22.8" customHeight="1">
      <c r="A1913" s="12"/>
      <c r="B1913" s="203"/>
      <c r="C1913" s="204"/>
      <c r="D1913" s="205" t="s">
        <v>75</v>
      </c>
      <c r="E1913" s="217" t="s">
        <v>2452</v>
      </c>
      <c r="F1913" s="217" t="s">
        <v>2453</v>
      </c>
      <c r="G1913" s="204"/>
      <c r="H1913" s="204"/>
      <c r="I1913" s="207"/>
      <c r="J1913" s="218">
        <f>BK1913</f>
        <v>0</v>
      </c>
      <c r="K1913" s="204"/>
      <c r="L1913" s="209"/>
      <c r="M1913" s="210"/>
      <c r="N1913" s="211"/>
      <c r="O1913" s="211"/>
      <c r="P1913" s="212">
        <f>SUM(P1914:P1968)</f>
        <v>0</v>
      </c>
      <c r="Q1913" s="211"/>
      <c r="R1913" s="212">
        <f>SUM(R1914:R1968)</f>
        <v>9.7684658400000016</v>
      </c>
      <c r="S1913" s="211"/>
      <c r="T1913" s="213">
        <f>SUM(T1914:T1968)</f>
        <v>0</v>
      </c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R1913" s="214" t="s">
        <v>86</v>
      </c>
      <c r="AT1913" s="215" t="s">
        <v>75</v>
      </c>
      <c r="AU1913" s="215" t="s">
        <v>84</v>
      </c>
      <c r="AY1913" s="214" t="s">
        <v>175</v>
      </c>
      <c r="BK1913" s="216">
        <f>SUM(BK1914:BK1968)</f>
        <v>0</v>
      </c>
    </row>
    <row r="1914" s="2" customFormat="1" ht="16.5" customHeight="1">
      <c r="A1914" s="39"/>
      <c r="B1914" s="40"/>
      <c r="C1914" s="219" t="s">
        <v>2454</v>
      </c>
      <c r="D1914" s="219" t="s">
        <v>177</v>
      </c>
      <c r="E1914" s="220" t="s">
        <v>2455</v>
      </c>
      <c r="F1914" s="221" t="s">
        <v>2456</v>
      </c>
      <c r="G1914" s="222" t="s">
        <v>180</v>
      </c>
      <c r="H1914" s="223">
        <v>401.453</v>
      </c>
      <c r="I1914" s="224"/>
      <c r="J1914" s="225">
        <f>ROUND(I1914*H1914,2)</f>
        <v>0</v>
      </c>
      <c r="K1914" s="221" t="s">
        <v>181</v>
      </c>
      <c r="L1914" s="45"/>
      <c r="M1914" s="226" t="s">
        <v>1</v>
      </c>
      <c r="N1914" s="227" t="s">
        <v>41</v>
      </c>
      <c r="O1914" s="92"/>
      <c r="P1914" s="228">
        <f>O1914*H1914</f>
        <v>0</v>
      </c>
      <c r="Q1914" s="228">
        <v>0.00029999999999999996</v>
      </c>
      <c r="R1914" s="228">
        <f>Q1914*H1914</f>
        <v>0.12043589999999998</v>
      </c>
      <c r="S1914" s="228">
        <v>0</v>
      </c>
      <c r="T1914" s="229">
        <f>S1914*H1914</f>
        <v>0</v>
      </c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R1914" s="230" t="s">
        <v>262</v>
      </c>
      <c r="AT1914" s="230" t="s">
        <v>177</v>
      </c>
      <c r="AU1914" s="230" t="s">
        <v>86</v>
      </c>
      <c r="AY1914" s="18" t="s">
        <v>175</v>
      </c>
      <c r="BE1914" s="231">
        <f>IF(N1914="základní",J1914,0)</f>
        <v>0</v>
      </c>
      <c r="BF1914" s="231">
        <f>IF(N1914="snížená",J1914,0)</f>
        <v>0</v>
      </c>
      <c r="BG1914" s="231">
        <f>IF(N1914="zákl. přenesená",J1914,0)</f>
        <v>0</v>
      </c>
      <c r="BH1914" s="231">
        <f>IF(N1914="sníž. přenesená",J1914,0)</f>
        <v>0</v>
      </c>
      <c r="BI1914" s="231">
        <f>IF(N1914="nulová",J1914,0)</f>
        <v>0</v>
      </c>
      <c r="BJ1914" s="18" t="s">
        <v>84</v>
      </c>
      <c r="BK1914" s="231">
        <f>ROUND(I1914*H1914,2)</f>
        <v>0</v>
      </c>
      <c r="BL1914" s="18" t="s">
        <v>262</v>
      </c>
      <c r="BM1914" s="230" t="s">
        <v>2457</v>
      </c>
    </row>
    <row r="1915" s="14" customFormat="1">
      <c r="A1915" s="14"/>
      <c r="B1915" s="244"/>
      <c r="C1915" s="245"/>
      <c r="D1915" s="234" t="s">
        <v>184</v>
      </c>
      <c r="E1915" s="246" t="s">
        <v>1</v>
      </c>
      <c r="F1915" s="247" t="s">
        <v>1547</v>
      </c>
      <c r="G1915" s="245"/>
      <c r="H1915" s="246" t="s">
        <v>1</v>
      </c>
      <c r="I1915" s="248"/>
      <c r="J1915" s="245"/>
      <c r="K1915" s="245"/>
      <c r="L1915" s="249"/>
      <c r="M1915" s="250"/>
      <c r="N1915" s="251"/>
      <c r="O1915" s="251"/>
      <c r="P1915" s="251"/>
      <c r="Q1915" s="251"/>
      <c r="R1915" s="251"/>
      <c r="S1915" s="251"/>
      <c r="T1915" s="252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53" t="s">
        <v>184</v>
      </c>
      <c r="AU1915" s="253" t="s">
        <v>86</v>
      </c>
      <c r="AV1915" s="14" t="s">
        <v>84</v>
      </c>
      <c r="AW1915" s="14" t="s">
        <v>32</v>
      </c>
      <c r="AX1915" s="14" t="s">
        <v>76</v>
      </c>
      <c r="AY1915" s="253" t="s">
        <v>175</v>
      </c>
    </row>
    <row r="1916" s="13" customFormat="1">
      <c r="A1916" s="13"/>
      <c r="B1916" s="232"/>
      <c r="C1916" s="233"/>
      <c r="D1916" s="234" t="s">
        <v>184</v>
      </c>
      <c r="E1916" s="235" t="s">
        <v>1</v>
      </c>
      <c r="F1916" s="236" t="s">
        <v>2458</v>
      </c>
      <c r="G1916" s="233"/>
      <c r="H1916" s="237">
        <v>42.128</v>
      </c>
      <c r="I1916" s="238"/>
      <c r="J1916" s="233"/>
      <c r="K1916" s="233"/>
      <c r="L1916" s="239"/>
      <c r="M1916" s="240"/>
      <c r="N1916" s="241"/>
      <c r="O1916" s="241"/>
      <c r="P1916" s="241"/>
      <c r="Q1916" s="241"/>
      <c r="R1916" s="241"/>
      <c r="S1916" s="241"/>
      <c r="T1916" s="242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43" t="s">
        <v>184</v>
      </c>
      <c r="AU1916" s="243" t="s">
        <v>86</v>
      </c>
      <c r="AV1916" s="13" t="s">
        <v>86</v>
      </c>
      <c r="AW1916" s="13" t="s">
        <v>32</v>
      </c>
      <c r="AX1916" s="13" t="s">
        <v>76</v>
      </c>
      <c r="AY1916" s="243" t="s">
        <v>175</v>
      </c>
    </row>
    <row r="1917" s="13" customFormat="1">
      <c r="A1917" s="13"/>
      <c r="B1917" s="232"/>
      <c r="C1917" s="233"/>
      <c r="D1917" s="234" t="s">
        <v>184</v>
      </c>
      <c r="E1917" s="235" t="s">
        <v>1</v>
      </c>
      <c r="F1917" s="236" t="s">
        <v>2459</v>
      </c>
      <c r="G1917" s="233"/>
      <c r="H1917" s="237">
        <v>-5.6</v>
      </c>
      <c r="I1917" s="238"/>
      <c r="J1917" s="233"/>
      <c r="K1917" s="233"/>
      <c r="L1917" s="239"/>
      <c r="M1917" s="240"/>
      <c r="N1917" s="241"/>
      <c r="O1917" s="241"/>
      <c r="P1917" s="241"/>
      <c r="Q1917" s="241"/>
      <c r="R1917" s="241"/>
      <c r="S1917" s="241"/>
      <c r="T1917" s="242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43" t="s">
        <v>184</v>
      </c>
      <c r="AU1917" s="243" t="s">
        <v>86</v>
      </c>
      <c r="AV1917" s="13" t="s">
        <v>86</v>
      </c>
      <c r="AW1917" s="13" t="s">
        <v>32</v>
      </c>
      <c r="AX1917" s="13" t="s">
        <v>76</v>
      </c>
      <c r="AY1917" s="243" t="s">
        <v>175</v>
      </c>
    </row>
    <row r="1918" s="16" customFormat="1">
      <c r="A1918" s="16"/>
      <c r="B1918" s="279"/>
      <c r="C1918" s="280"/>
      <c r="D1918" s="234" t="s">
        <v>184</v>
      </c>
      <c r="E1918" s="281" t="s">
        <v>1</v>
      </c>
      <c r="F1918" s="282" t="s">
        <v>356</v>
      </c>
      <c r="G1918" s="280"/>
      <c r="H1918" s="283">
        <v>36.528</v>
      </c>
      <c r="I1918" s="284"/>
      <c r="J1918" s="280"/>
      <c r="K1918" s="280"/>
      <c r="L1918" s="285"/>
      <c r="M1918" s="286"/>
      <c r="N1918" s="287"/>
      <c r="O1918" s="287"/>
      <c r="P1918" s="287"/>
      <c r="Q1918" s="287"/>
      <c r="R1918" s="287"/>
      <c r="S1918" s="287"/>
      <c r="T1918" s="288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T1918" s="289" t="s">
        <v>184</v>
      </c>
      <c r="AU1918" s="289" t="s">
        <v>86</v>
      </c>
      <c r="AV1918" s="16" t="s">
        <v>189</v>
      </c>
      <c r="AW1918" s="16" t="s">
        <v>32</v>
      </c>
      <c r="AX1918" s="16" t="s">
        <v>76</v>
      </c>
      <c r="AY1918" s="289" t="s">
        <v>175</v>
      </c>
    </row>
    <row r="1919" s="13" customFormat="1">
      <c r="A1919" s="13"/>
      <c r="B1919" s="232"/>
      <c r="C1919" s="233"/>
      <c r="D1919" s="234" t="s">
        <v>184</v>
      </c>
      <c r="E1919" s="235" t="s">
        <v>1</v>
      </c>
      <c r="F1919" s="236" t="s">
        <v>2460</v>
      </c>
      <c r="G1919" s="233"/>
      <c r="H1919" s="237">
        <v>89.995</v>
      </c>
      <c r="I1919" s="238"/>
      <c r="J1919" s="233"/>
      <c r="K1919" s="233"/>
      <c r="L1919" s="239"/>
      <c r="M1919" s="240"/>
      <c r="N1919" s="241"/>
      <c r="O1919" s="241"/>
      <c r="P1919" s="241"/>
      <c r="Q1919" s="241"/>
      <c r="R1919" s="241"/>
      <c r="S1919" s="241"/>
      <c r="T1919" s="242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43" t="s">
        <v>184</v>
      </c>
      <c r="AU1919" s="243" t="s">
        <v>86</v>
      </c>
      <c r="AV1919" s="13" t="s">
        <v>86</v>
      </c>
      <c r="AW1919" s="13" t="s">
        <v>32</v>
      </c>
      <c r="AX1919" s="13" t="s">
        <v>76</v>
      </c>
      <c r="AY1919" s="243" t="s">
        <v>175</v>
      </c>
    </row>
    <row r="1920" s="13" customFormat="1">
      <c r="A1920" s="13"/>
      <c r="B1920" s="232"/>
      <c r="C1920" s="233"/>
      <c r="D1920" s="234" t="s">
        <v>184</v>
      </c>
      <c r="E1920" s="235" t="s">
        <v>1</v>
      </c>
      <c r="F1920" s="236" t="s">
        <v>2461</v>
      </c>
      <c r="G1920" s="233"/>
      <c r="H1920" s="237">
        <v>-8</v>
      </c>
      <c r="I1920" s="238"/>
      <c r="J1920" s="233"/>
      <c r="K1920" s="233"/>
      <c r="L1920" s="239"/>
      <c r="M1920" s="240"/>
      <c r="N1920" s="241"/>
      <c r="O1920" s="241"/>
      <c r="P1920" s="241"/>
      <c r="Q1920" s="241"/>
      <c r="R1920" s="241"/>
      <c r="S1920" s="241"/>
      <c r="T1920" s="242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43" t="s">
        <v>184</v>
      </c>
      <c r="AU1920" s="243" t="s">
        <v>86</v>
      </c>
      <c r="AV1920" s="13" t="s">
        <v>86</v>
      </c>
      <c r="AW1920" s="13" t="s">
        <v>32</v>
      </c>
      <c r="AX1920" s="13" t="s">
        <v>76</v>
      </c>
      <c r="AY1920" s="243" t="s">
        <v>175</v>
      </c>
    </row>
    <row r="1921" s="16" customFormat="1">
      <c r="A1921" s="16"/>
      <c r="B1921" s="279"/>
      <c r="C1921" s="280"/>
      <c r="D1921" s="234" t="s">
        <v>184</v>
      </c>
      <c r="E1921" s="281" t="s">
        <v>1</v>
      </c>
      <c r="F1921" s="282" t="s">
        <v>356</v>
      </c>
      <c r="G1921" s="280"/>
      <c r="H1921" s="283">
        <v>81.995</v>
      </c>
      <c r="I1921" s="284"/>
      <c r="J1921" s="280"/>
      <c r="K1921" s="280"/>
      <c r="L1921" s="285"/>
      <c r="M1921" s="286"/>
      <c r="N1921" s="287"/>
      <c r="O1921" s="287"/>
      <c r="P1921" s="287"/>
      <c r="Q1921" s="287"/>
      <c r="R1921" s="287"/>
      <c r="S1921" s="287"/>
      <c r="T1921" s="288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T1921" s="289" t="s">
        <v>184</v>
      </c>
      <c r="AU1921" s="289" t="s">
        <v>86</v>
      </c>
      <c r="AV1921" s="16" t="s">
        <v>189</v>
      </c>
      <c r="AW1921" s="16" t="s">
        <v>32</v>
      </c>
      <c r="AX1921" s="16" t="s">
        <v>76</v>
      </c>
      <c r="AY1921" s="289" t="s">
        <v>175</v>
      </c>
    </row>
    <row r="1922" s="13" customFormat="1">
      <c r="A1922" s="13"/>
      <c r="B1922" s="232"/>
      <c r="C1922" s="233"/>
      <c r="D1922" s="234" t="s">
        <v>184</v>
      </c>
      <c r="E1922" s="235" t="s">
        <v>1</v>
      </c>
      <c r="F1922" s="236" t="s">
        <v>2462</v>
      </c>
      <c r="G1922" s="233"/>
      <c r="H1922" s="237">
        <v>90.61</v>
      </c>
      <c r="I1922" s="238"/>
      <c r="J1922" s="233"/>
      <c r="K1922" s="233"/>
      <c r="L1922" s="239"/>
      <c r="M1922" s="240"/>
      <c r="N1922" s="241"/>
      <c r="O1922" s="241"/>
      <c r="P1922" s="241"/>
      <c r="Q1922" s="241"/>
      <c r="R1922" s="241"/>
      <c r="S1922" s="241"/>
      <c r="T1922" s="242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3" t="s">
        <v>184</v>
      </c>
      <c r="AU1922" s="243" t="s">
        <v>86</v>
      </c>
      <c r="AV1922" s="13" t="s">
        <v>86</v>
      </c>
      <c r="AW1922" s="13" t="s">
        <v>32</v>
      </c>
      <c r="AX1922" s="13" t="s">
        <v>76</v>
      </c>
      <c r="AY1922" s="243" t="s">
        <v>175</v>
      </c>
    </row>
    <row r="1923" s="13" customFormat="1">
      <c r="A1923" s="13"/>
      <c r="B1923" s="232"/>
      <c r="C1923" s="233"/>
      <c r="D1923" s="234" t="s">
        <v>184</v>
      </c>
      <c r="E1923" s="235" t="s">
        <v>1</v>
      </c>
      <c r="F1923" s="236" t="s">
        <v>2463</v>
      </c>
      <c r="G1923" s="233"/>
      <c r="H1923" s="237">
        <v>-14</v>
      </c>
      <c r="I1923" s="238"/>
      <c r="J1923" s="233"/>
      <c r="K1923" s="233"/>
      <c r="L1923" s="239"/>
      <c r="M1923" s="240"/>
      <c r="N1923" s="241"/>
      <c r="O1923" s="241"/>
      <c r="P1923" s="241"/>
      <c r="Q1923" s="241"/>
      <c r="R1923" s="241"/>
      <c r="S1923" s="241"/>
      <c r="T1923" s="242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243" t="s">
        <v>184</v>
      </c>
      <c r="AU1923" s="243" t="s">
        <v>86</v>
      </c>
      <c r="AV1923" s="13" t="s">
        <v>86</v>
      </c>
      <c r="AW1923" s="13" t="s">
        <v>32</v>
      </c>
      <c r="AX1923" s="13" t="s">
        <v>76</v>
      </c>
      <c r="AY1923" s="243" t="s">
        <v>175</v>
      </c>
    </row>
    <row r="1924" s="16" customFormat="1">
      <c r="A1924" s="16"/>
      <c r="B1924" s="279"/>
      <c r="C1924" s="280"/>
      <c r="D1924" s="234" t="s">
        <v>184</v>
      </c>
      <c r="E1924" s="281" t="s">
        <v>1</v>
      </c>
      <c r="F1924" s="282" t="s">
        <v>356</v>
      </c>
      <c r="G1924" s="280"/>
      <c r="H1924" s="283">
        <v>76.61</v>
      </c>
      <c r="I1924" s="284"/>
      <c r="J1924" s="280"/>
      <c r="K1924" s="280"/>
      <c r="L1924" s="285"/>
      <c r="M1924" s="286"/>
      <c r="N1924" s="287"/>
      <c r="O1924" s="287"/>
      <c r="P1924" s="287"/>
      <c r="Q1924" s="287"/>
      <c r="R1924" s="287"/>
      <c r="S1924" s="287"/>
      <c r="T1924" s="288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T1924" s="289" t="s">
        <v>184</v>
      </c>
      <c r="AU1924" s="289" t="s">
        <v>86</v>
      </c>
      <c r="AV1924" s="16" t="s">
        <v>189</v>
      </c>
      <c r="AW1924" s="16" t="s">
        <v>32</v>
      </c>
      <c r="AX1924" s="16" t="s">
        <v>76</v>
      </c>
      <c r="AY1924" s="289" t="s">
        <v>175</v>
      </c>
    </row>
    <row r="1925" s="13" customFormat="1">
      <c r="A1925" s="13"/>
      <c r="B1925" s="232"/>
      <c r="C1925" s="233"/>
      <c r="D1925" s="234" t="s">
        <v>184</v>
      </c>
      <c r="E1925" s="235" t="s">
        <v>1</v>
      </c>
      <c r="F1925" s="236" t="s">
        <v>2464</v>
      </c>
      <c r="G1925" s="233"/>
      <c r="H1925" s="237">
        <v>91.84</v>
      </c>
      <c r="I1925" s="238"/>
      <c r="J1925" s="233"/>
      <c r="K1925" s="233"/>
      <c r="L1925" s="239"/>
      <c r="M1925" s="240"/>
      <c r="N1925" s="241"/>
      <c r="O1925" s="241"/>
      <c r="P1925" s="241"/>
      <c r="Q1925" s="241"/>
      <c r="R1925" s="241"/>
      <c r="S1925" s="241"/>
      <c r="T1925" s="242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43" t="s">
        <v>184</v>
      </c>
      <c r="AU1925" s="243" t="s">
        <v>86</v>
      </c>
      <c r="AV1925" s="13" t="s">
        <v>86</v>
      </c>
      <c r="AW1925" s="13" t="s">
        <v>32</v>
      </c>
      <c r="AX1925" s="13" t="s">
        <v>76</v>
      </c>
      <c r="AY1925" s="243" t="s">
        <v>175</v>
      </c>
    </row>
    <row r="1926" s="13" customFormat="1">
      <c r="A1926" s="13"/>
      <c r="B1926" s="232"/>
      <c r="C1926" s="233"/>
      <c r="D1926" s="234" t="s">
        <v>184</v>
      </c>
      <c r="E1926" s="235" t="s">
        <v>1</v>
      </c>
      <c r="F1926" s="236" t="s">
        <v>2465</v>
      </c>
      <c r="G1926" s="233"/>
      <c r="H1926" s="237">
        <v>-10.4</v>
      </c>
      <c r="I1926" s="238"/>
      <c r="J1926" s="233"/>
      <c r="K1926" s="233"/>
      <c r="L1926" s="239"/>
      <c r="M1926" s="240"/>
      <c r="N1926" s="241"/>
      <c r="O1926" s="241"/>
      <c r="P1926" s="241"/>
      <c r="Q1926" s="241"/>
      <c r="R1926" s="241"/>
      <c r="S1926" s="241"/>
      <c r="T1926" s="242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43" t="s">
        <v>184</v>
      </c>
      <c r="AU1926" s="243" t="s">
        <v>86</v>
      </c>
      <c r="AV1926" s="13" t="s">
        <v>86</v>
      </c>
      <c r="AW1926" s="13" t="s">
        <v>32</v>
      </c>
      <c r="AX1926" s="13" t="s">
        <v>76</v>
      </c>
      <c r="AY1926" s="243" t="s">
        <v>175</v>
      </c>
    </row>
    <row r="1927" s="16" customFormat="1">
      <c r="A1927" s="16"/>
      <c r="B1927" s="279"/>
      <c r="C1927" s="280"/>
      <c r="D1927" s="234" t="s">
        <v>184</v>
      </c>
      <c r="E1927" s="281" t="s">
        <v>1</v>
      </c>
      <c r="F1927" s="282" t="s">
        <v>356</v>
      </c>
      <c r="G1927" s="280"/>
      <c r="H1927" s="283">
        <v>81.44</v>
      </c>
      <c r="I1927" s="284"/>
      <c r="J1927" s="280"/>
      <c r="K1927" s="280"/>
      <c r="L1927" s="285"/>
      <c r="M1927" s="286"/>
      <c r="N1927" s="287"/>
      <c r="O1927" s="287"/>
      <c r="P1927" s="287"/>
      <c r="Q1927" s="287"/>
      <c r="R1927" s="287"/>
      <c r="S1927" s="287"/>
      <c r="T1927" s="288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T1927" s="289" t="s">
        <v>184</v>
      </c>
      <c r="AU1927" s="289" t="s">
        <v>86</v>
      </c>
      <c r="AV1927" s="16" t="s">
        <v>189</v>
      </c>
      <c r="AW1927" s="16" t="s">
        <v>32</v>
      </c>
      <c r="AX1927" s="16" t="s">
        <v>76</v>
      </c>
      <c r="AY1927" s="289" t="s">
        <v>175</v>
      </c>
    </row>
    <row r="1928" s="13" customFormat="1">
      <c r="A1928" s="13"/>
      <c r="B1928" s="232"/>
      <c r="C1928" s="233"/>
      <c r="D1928" s="234" t="s">
        <v>184</v>
      </c>
      <c r="E1928" s="235" t="s">
        <v>1</v>
      </c>
      <c r="F1928" s="236" t="s">
        <v>2466</v>
      </c>
      <c r="G1928" s="233"/>
      <c r="H1928" s="237">
        <v>63.14</v>
      </c>
      <c r="I1928" s="238"/>
      <c r="J1928" s="233"/>
      <c r="K1928" s="233"/>
      <c r="L1928" s="239"/>
      <c r="M1928" s="240"/>
      <c r="N1928" s="241"/>
      <c r="O1928" s="241"/>
      <c r="P1928" s="241"/>
      <c r="Q1928" s="241"/>
      <c r="R1928" s="241"/>
      <c r="S1928" s="241"/>
      <c r="T1928" s="242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43" t="s">
        <v>184</v>
      </c>
      <c r="AU1928" s="243" t="s">
        <v>86</v>
      </c>
      <c r="AV1928" s="13" t="s">
        <v>86</v>
      </c>
      <c r="AW1928" s="13" t="s">
        <v>32</v>
      </c>
      <c r="AX1928" s="13" t="s">
        <v>76</v>
      </c>
      <c r="AY1928" s="243" t="s">
        <v>175</v>
      </c>
    </row>
    <row r="1929" s="13" customFormat="1">
      <c r="A1929" s="13"/>
      <c r="B1929" s="232"/>
      <c r="C1929" s="233"/>
      <c r="D1929" s="234" t="s">
        <v>184</v>
      </c>
      <c r="E1929" s="235" t="s">
        <v>1</v>
      </c>
      <c r="F1929" s="236" t="s">
        <v>2467</v>
      </c>
      <c r="G1929" s="233"/>
      <c r="H1929" s="237">
        <v>-7.8</v>
      </c>
      <c r="I1929" s="238"/>
      <c r="J1929" s="233"/>
      <c r="K1929" s="233"/>
      <c r="L1929" s="239"/>
      <c r="M1929" s="240"/>
      <c r="N1929" s="241"/>
      <c r="O1929" s="241"/>
      <c r="P1929" s="241"/>
      <c r="Q1929" s="241"/>
      <c r="R1929" s="241"/>
      <c r="S1929" s="241"/>
      <c r="T1929" s="242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43" t="s">
        <v>184</v>
      </c>
      <c r="AU1929" s="243" t="s">
        <v>86</v>
      </c>
      <c r="AV1929" s="13" t="s">
        <v>86</v>
      </c>
      <c r="AW1929" s="13" t="s">
        <v>32</v>
      </c>
      <c r="AX1929" s="13" t="s">
        <v>76</v>
      </c>
      <c r="AY1929" s="243" t="s">
        <v>175</v>
      </c>
    </row>
    <row r="1930" s="16" customFormat="1">
      <c r="A1930" s="16"/>
      <c r="B1930" s="279"/>
      <c r="C1930" s="280"/>
      <c r="D1930" s="234" t="s">
        <v>184</v>
      </c>
      <c r="E1930" s="281" t="s">
        <v>1</v>
      </c>
      <c r="F1930" s="282" t="s">
        <v>356</v>
      </c>
      <c r="G1930" s="280"/>
      <c r="H1930" s="283">
        <v>55.34</v>
      </c>
      <c r="I1930" s="284"/>
      <c r="J1930" s="280"/>
      <c r="K1930" s="280"/>
      <c r="L1930" s="285"/>
      <c r="M1930" s="286"/>
      <c r="N1930" s="287"/>
      <c r="O1930" s="287"/>
      <c r="P1930" s="287"/>
      <c r="Q1930" s="287"/>
      <c r="R1930" s="287"/>
      <c r="S1930" s="287"/>
      <c r="T1930" s="288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T1930" s="289" t="s">
        <v>184</v>
      </c>
      <c r="AU1930" s="289" t="s">
        <v>86</v>
      </c>
      <c r="AV1930" s="16" t="s">
        <v>189</v>
      </c>
      <c r="AW1930" s="16" t="s">
        <v>32</v>
      </c>
      <c r="AX1930" s="16" t="s">
        <v>76</v>
      </c>
      <c r="AY1930" s="289" t="s">
        <v>175</v>
      </c>
    </row>
    <row r="1931" s="13" customFormat="1">
      <c r="A1931" s="13"/>
      <c r="B1931" s="232"/>
      <c r="C1931" s="233"/>
      <c r="D1931" s="234" t="s">
        <v>184</v>
      </c>
      <c r="E1931" s="235" t="s">
        <v>1</v>
      </c>
      <c r="F1931" s="236" t="s">
        <v>2468</v>
      </c>
      <c r="G1931" s="233"/>
      <c r="H1931" s="237">
        <v>79.54</v>
      </c>
      <c r="I1931" s="238"/>
      <c r="J1931" s="233"/>
      <c r="K1931" s="233"/>
      <c r="L1931" s="239"/>
      <c r="M1931" s="240"/>
      <c r="N1931" s="241"/>
      <c r="O1931" s="241"/>
      <c r="P1931" s="241"/>
      <c r="Q1931" s="241"/>
      <c r="R1931" s="241"/>
      <c r="S1931" s="241"/>
      <c r="T1931" s="242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43" t="s">
        <v>184</v>
      </c>
      <c r="AU1931" s="243" t="s">
        <v>86</v>
      </c>
      <c r="AV1931" s="13" t="s">
        <v>86</v>
      </c>
      <c r="AW1931" s="13" t="s">
        <v>32</v>
      </c>
      <c r="AX1931" s="13" t="s">
        <v>76</v>
      </c>
      <c r="AY1931" s="243" t="s">
        <v>175</v>
      </c>
    </row>
    <row r="1932" s="13" customFormat="1">
      <c r="A1932" s="13"/>
      <c r="B1932" s="232"/>
      <c r="C1932" s="233"/>
      <c r="D1932" s="234" t="s">
        <v>184</v>
      </c>
      <c r="E1932" s="235" t="s">
        <v>1</v>
      </c>
      <c r="F1932" s="236" t="s">
        <v>2469</v>
      </c>
      <c r="G1932" s="233"/>
      <c r="H1932" s="237">
        <v>-10</v>
      </c>
      <c r="I1932" s="238"/>
      <c r="J1932" s="233"/>
      <c r="K1932" s="233"/>
      <c r="L1932" s="239"/>
      <c r="M1932" s="240"/>
      <c r="N1932" s="241"/>
      <c r="O1932" s="241"/>
      <c r="P1932" s="241"/>
      <c r="Q1932" s="241"/>
      <c r="R1932" s="241"/>
      <c r="S1932" s="241"/>
      <c r="T1932" s="242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43" t="s">
        <v>184</v>
      </c>
      <c r="AU1932" s="243" t="s">
        <v>86</v>
      </c>
      <c r="AV1932" s="13" t="s">
        <v>86</v>
      </c>
      <c r="AW1932" s="13" t="s">
        <v>32</v>
      </c>
      <c r="AX1932" s="13" t="s">
        <v>76</v>
      </c>
      <c r="AY1932" s="243" t="s">
        <v>175</v>
      </c>
    </row>
    <row r="1933" s="16" customFormat="1">
      <c r="A1933" s="16"/>
      <c r="B1933" s="279"/>
      <c r="C1933" s="280"/>
      <c r="D1933" s="234" t="s">
        <v>184</v>
      </c>
      <c r="E1933" s="281" t="s">
        <v>1</v>
      </c>
      <c r="F1933" s="282" t="s">
        <v>356</v>
      </c>
      <c r="G1933" s="280"/>
      <c r="H1933" s="283">
        <v>69.540000000000008</v>
      </c>
      <c r="I1933" s="284"/>
      <c r="J1933" s="280"/>
      <c r="K1933" s="280"/>
      <c r="L1933" s="285"/>
      <c r="M1933" s="286"/>
      <c r="N1933" s="287"/>
      <c r="O1933" s="287"/>
      <c r="P1933" s="287"/>
      <c r="Q1933" s="287"/>
      <c r="R1933" s="287"/>
      <c r="S1933" s="287"/>
      <c r="T1933" s="288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T1933" s="289" t="s">
        <v>184</v>
      </c>
      <c r="AU1933" s="289" t="s">
        <v>86</v>
      </c>
      <c r="AV1933" s="16" t="s">
        <v>189</v>
      </c>
      <c r="AW1933" s="16" t="s">
        <v>32</v>
      </c>
      <c r="AX1933" s="16" t="s">
        <v>76</v>
      </c>
      <c r="AY1933" s="289" t="s">
        <v>175</v>
      </c>
    </row>
    <row r="1934" s="15" customFormat="1">
      <c r="A1934" s="15"/>
      <c r="B1934" s="254"/>
      <c r="C1934" s="255"/>
      <c r="D1934" s="234" t="s">
        <v>184</v>
      </c>
      <c r="E1934" s="256" t="s">
        <v>1</v>
      </c>
      <c r="F1934" s="257" t="s">
        <v>201</v>
      </c>
      <c r="G1934" s="255"/>
      <c r="H1934" s="258">
        <v>401.453</v>
      </c>
      <c r="I1934" s="259"/>
      <c r="J1934" s="255"/>
      <c r="K1934" s="255"/>
      <c r="L1934" s="260"/>
      <c r="M1934" s="261"/>
      <c r="N1934" s="262"/>
      <c r="O1934" s="262"/>
      <c r="P1934" s="262"/>
      <c r="Q1934" s="262"/>
      <c r="R1934" s="262"/>
      <c r="S1934" s="262"/>
      <c r="T1934" s="263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T1934" s="264" t="s">
        <v>184</v>
      </c>
      <c r="AU1934" s="264" t="s">
        <v>86</v>
      </c>
      <c r="AV1934" s="15" t="s">
        <v>182</v>
      </c>
      <c r="AW1934" s="15" t="s">
        <v>32</v>
      </c>
      <c r="AX1934" s="15" t="s">
        <v>84</v>
      </c>
      <c r="AY1934" s="264" t="s">
        <v>175</v>
      </c>
    </row>
    <row r="1935" s="2" customFormat="1" ht="24.15" customHeight="1">
      <c r="A1935" s="39"/>
      <c r="B1935" s="40"/>
      <c r="C1935" s="219" t="s">
        <v>2470</v>
      </c>
      <c r="D1935" s="219" t="s">
        <v>177</v>
      </c>
      <c r="E1935" s="220" t="s">
        <v>2471</v>
      </c>
      <c r="F1935" s="221" t="s">
        <v>2472</v>
      </c>
      <c r="G1935" s="222" t="s">
        <v>180</v>
      </c>
      <c r="H1935" s="223">
        <v>46.528</v>
      </c>
      <c r="I1935" s="224"/>
      <c r="J1935" s="225">
        <f>ROUND(I1935*H1935,2)</f>
        <v>0</v>
      </c>
      <c r="K1935" s="221" t="s">
        <v>181</v>
      </c>
      <c r="L1935" s="45"/>
      <c r="M1935" s="226" t="s">
        <v>1</v>
      </c>
      <c r="N1935" s="227" t="s">
        <v>41</v>
      </c>
      <c r="O1935" s="92"/>
      <c r="P1935" s="228">
        <f>O1935*H1935</f>
        <v>0</v>
      </c>
      <c r="Q1935" s="228">
        <v>0.0015</v>
      </c>
      <c r="R1935" s="228">
        <f>Q1935*H1935</f>
        <v>0.069792</v>
      </c>
      <c r="S1935" s="228">
        <v>0</v>
      </c>
      <c r="T1935" s="229">
        <f>S1935*H1935</f>
        <v>0</v>
      </c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39"/>
      <c r="AE1935" s="39"/>
      <c r="AR1935" s="230" t="s">
        <v>262</v>
      </c>
      <c r="AT1935" s="230" t="s">
        <v>177</v>
      </c>
      <c r="AU1935" s="230" t="s">
        <v>86</v>
      </c>
      <c r="AY1935" s="18" t="s">
        <v>175</v>
      </c>
      <c r="BE1935" s="231">
        <f>IF(N1935="základní",J1935,0)</f>
        <v>0</v>
      </c>
      <c r="BF1935" s="231">
        <f>IF(N1935="snížená",J1935,0)</f>
        <v>0</v>
      </c>
      <c r="BG1935" s="231">
        <f>IF(N1935="zákl. přenesená",J1935,0)</f>
        <v>0</v>
      </c>
      <c r="BH1935" s="231">
        <f>IF(N1935="sníž. přenesená",J1935,0)</f>
        <v>0</v>
      </c>
      <c r="BI1935" s="231">
        <f>IF(N1935="nulová",J1935,0)</f>
        <v>0</v>
      </c>
      <c r="BJ1935" s="18" t="s">
        <v>84</v>
      </c>
      <c r="BK1935" s="231">
        <f>ROUND(I1935*H1935,2)</f>
        <v>0</v>
      </c>
      <c r="BL1935" s="18" t="s">
        <v>262</v>
      </c>
      <c r="BM1935" s="230" t="s">
        <v>2473</v>
      </c>
    </row>
    <row r="1936" s="14" customFormat="1">
      <c r="A1936" s="14"/>
      <c r="B1936" s="244"/>
      <c r="C1936" s="245"/>
      <c r="D1936" s="234" t="s">
        <v>184</v>
      </c>
      <c r="E1936" s="246" t="s">
        <v>1</v>
      </c>
      <c r="F1936" s="247" t="s">
        <v>1547</v>
      </c>
      <c r="G1936" s="245"/>
      <c r="H1936" s="246" t="s">
        <v>1</v>
      </c>
      <c r="I1936" s="248"/>
      <c r="J1936" s="245"/>
      <c r="K1936" s="245"/>
      <c r="L1936" s="249"/>
      <c r="M1936" s="250"/>
      <c r="N1936" s="251"/>
      <c r="O1936" s="251"/>
      <c r="P1936" s="251"/>
      <c r="Q1936" s="251"/>
      <c r="R1936" s="251"/>
      <c r="S1936" s="251"/>
      <c r="T1936" s="252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53" t="s">
        <v>184</v>
      </c>
      <c r="AU1936" s="253" t="s">
        <v>86</v>
      </c>
      <c r="AV1936" s="14" t="s">
        <v>84</v>
      </c>
      <c r="AW1936" s="14" t="s">
        <v>32</v>
      </c>
      <c r="AX1936" s="14" t="s">
        <v>76</v>
      </c>
      <c r="AY1936" s="253" t="s">
        <v>175</v>
      </c>
    </row>
    <row r="1937" s="13" customFormat="1">
      <c r="A1937" s="13"/>
      <c r="B1937" s="232"/>
      <c r="C1937" s="233"/>
      <c r="D1937" s="234" t="s">
        <v>184</v>
      </c>
      <c r="E1937" s="235" t="s">
        <v>1</v>
      </c>
      <c r="F1937" s="236" t="s">
        <v>2458</v>
      </c>
      <c r="G1937" s="233"/>
      <c r="H1937" s="237">
        <v>42.128</v>
      </c>
      <c r="I1937" s="238"/>
      <c r="J1937" s="233"/>
      <c r="K1937" s="233"/>
      <c r="L1937" s="239"/>
      <c r="M1937" s="240"/>
      <c r="N1937" s="241"/>
      <c r="O1937" s="241"/>
      <c r="P1937" s="241"/>
      <c r="Q1937" s="241"/>
      <c r="R1937" s="241"/>
      <c r="S1937" s="241"/>
      <c r="T1937" s="242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43" t="s">
        <v>184</v>
      </c>
      <c r="AU1937" s="243" t="s">
        <v>86</v>
      </c>
      <c r="AV1937" s="13" t="s">
        <v>86</v>
      </c>
      <c r="AW1937" s="13" t="s">
        <v>32</v>
      </c>
      <c r="AX1937" s="13" t="s">
        <v>76</v>
      </c>
      <c r="AY1937" s="243" t="s">
        <v>175</v>
      </c>
    </row>
    <row r="1938" s="13" customFormat="1">
      <c r="A1938" s="13"/>
      <c r="B1938" s="232"/>
      <c r="C1938" s="233"/>
      <c r="D1938" s="234" t="s">
        <v>184</v>
      </c>
      <c r="E1938" s="235" t="s">
        <v>1</v>
      </c>
      <c r="F1938" s="236" t="s">
        <v>2459</v>
      </c>
      <c r="G1938" s="233"/>
      <c r="H1938" s="237">
        <v>-5.6</v>
      </c>
      <c r="I1938" s="238"/>
      <c r="J1938" s="233"/>
      <c r="K1938" s="233"/>
      <c r="L1938" s="239"/>
      <c r="M1938" s="240"/>
      <c r="N1938" s="241"/>
      <c r="O1938" s="241"/>
      <c r="P1938" s="241"/>
      <c r="Q1938" s="241"/>
      <c r="R1938" s="241"/>
      <c r="S1938" s="241"/>
      <c r="T1938" s="242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43" t="s">
        <v>184</v>
      </c>
      <c r="AU1938" s="243" t="s">
        <v>86</v>
      </c>
      <c r="AV1938" s="13" t="s">
        <v>86</v>
      </c>
      <c r="AW1938" s="13" t="s">
        <v>32</v>
      </c>
      <c r="AX1938" s="13" t="s">
        <v>76</v>
      </c>
      <c r="AY1938" s="243" t="s">
        <v>175</v>
      </c>
    </row>
    <row r="1939" s="13" customFormat="1">
      <c r="A1939" s="13"/>
      <c r="B1939" s="232"/>
      <c r="C1939" s="233"/>
      <c r="D1939" s="234" t="s">
        <v>184</v>
      </c>
      <c r="E1939" s="235" t="s">
        <v>1</v>
      </c>
      <c r="F1939" s="236" t="s">
        <v>2474</v>
      </c>
      <c r="G1939" s="233"/>
      <c r="H1939" s="237">
        <v>10</v>
      </c>
      <c r="I1939" s="238"/>
      <c r="J1939" s="233"/>
      <c r="K1939" s="233"/>
      <c r="L1939" s="239"/>
      <c r="M1939" s="240"/>
      <c r="N1939" s="241"/>
      <c r="O1939" s="241"/>
      <c r="P1939" s="241"/>
      <c r="Q1939" s="241"/>
      <c r="R1939" s="241"/>
      <c r="S1939" s="241"/>
      <c r="T1939" s="242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43" t="s">
        <v>184</v>
      </c>
      <c r="AU1939" s="243" t="s">
        <v>86</v>
      </c>
      <c r="AV1939" s="13" t="s">
        <v>86</v>
      </c>
      <c r="AW1939" s="13" t="s">
        <v>32</v>
      </c>
      <c r="AX1939" s="13" t="s">
        <v>76</v>
      </c>
      <c r="AY1939" s="243" t="s">
        <v>175</v>
      </c>
    </row>
    <row r="1940" s="15" customFormat="1">
      <c r="A1940" s="15"/>
      <c r="B1940" s="254"/>
      <c r="C1940" s="255"/>
      <c r="D1940" s="234" t="s">
        <v>184</v>
      </c>
      <c r="E1940" s="256" t="s">
        <v>1</v>
      </c>
      <c r="F1940" s="257" t="s">
        <v>201</v>
      </c>
      <c r="G1940" s="255"/>
      <c r="H1940" s="258">
        <v>46.528</v>
      </c>
      <c r="I1940" s="259"/>
      <c r="J1940" s="255"/>
      <c r="K1940" s="255"/>
      <c r="L1940" s="260"/>
      <c r="M1940" s="261"/>
      <c r="N1940" s="262"/>
      <c r="O1940" s="262"/>
      <c r="P1940" s="262"/>
      <c r="Q1940" s="262"/>
      <c r="R1940" s="262"/>
      <c r="S1940" s="262"/>
      <c r="T1940" s="263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T1940" s="264" t="s">
        <v>184</v>
      </c>
      <c r="AU1940" s="264" t="s">
        <v>86</v>
      </c>
      <c r="AV1940" s="15" t="s">
        <v>182</v>
      </c>
      <c r="AW1940" s="15" t="s">
        <v>32</v>
      </c>
      <c r="AX1940" s="15" t="s">
        <v>84</v>
      </c>
      <c r="AY1940" s="264" t="s">
        <v>175</v>
      </c>
    </row>
    <row r="1941" s="2" customFormat="1" ht="33" customHeight="1">
      <c r="A1941" s="39"/>
      <c r="B1941" s="40"/>
      <c r="C1941" s="219" t="s">
        <v>2475</v>
      </c>
      <c r="D1941" s="219" t="s">
        <v>177</v>
      </c>
      <c r="E1941" s="220" t="s">
        <v>2476</v>
      </c>
      <c r="F1941" s="221" t="s">
        <v>2477</v>
      </c>
      <c r="G1941" s="222" t="s">
        <v>180</v>
      </c>
      <c r="H1941" s="223">
        <v>401.453</v>
      </c>
      <c r="I1941" s="224"/>
      <c r="J1941" s="225">
        <f>ROUND(I1941*H1941,2)</f>
        <v>0</v>
      </c>
      <c r="K1941" s="221" t="s">
        <v>181</v>
      </c>
      <c r="L1941" s="45"/>
      <c r="M1941" s="226" t="s">
        <v>1</v>
      </c>
      <c r="N1941" s="227" t="s">
        <v>41</v>
      </c>
      <c r="O1941" s="92"/>
      <c r="P1941" s="228">
        <f>O1941*H1941</f>
        <v>0</v>
      </c>
      <c r="Q1941" s="228">
        <v>0.00538</v>
      </c>
      <c r="R1941" s="228">
        <f>Q1941*H1941</f>
        <v>2.15981714</v>
      </c>
      <c r="S1941" s="228">
        <v>0</v>
      </c>
      <c r="T1941" s="229">
        <f>S1941*H1941</f>
        <v>0</v>
      </c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39"/>
      <c r="AE1941" s="39"/>
      <c r="AR1941" s="230" t="s">
        <v>262</v>
      </c>
      <c r="AT1941" s="230" t="s">
        <v>177</v>
      </c>
      <c r="AU1941" s="230" t="s">
        <v>86</v>
      </c>
      <c r="AY1941" s="18" t="s">
        <v>175</v>
      </c>
      <c r="BE1941" s="231">
        <f>IF(N1941="základní",J1941,0)</f>
        <v>0</v>
      </c>
      <c r="BF1941" s="231">
        <f>IF(N1941="snížená",J1941,0)</f>
        <v>0</v>
      </c>
      <c r="BG1941" s="231">
        <f>IF(N1941="zákl. přenesená",J1941,0)</f>
        <v>0</v>
      </c>
      <c r="BH1941" s="231">
        <f>IF(N1941="sníž. přenesená",J1941,0)</f>
        <v>0</v>
      </c>
      <c r="BI1941" s="231">
        <f>IF(N1941="nulová",J1941,0)</f>
        <v>0</v>
      </c>
      <c r="BJ1941" s="18" t="s">
        <v>84</v>
      </c>
      <c r="BK1941" s="231">
        <f>ROUND(I1941*H1941,2)</f>
        <v>0</v>
      </c>
      <c r="BL1941" s="18" t="s">
        <v>262</v>
      </c>
      <c r="BM1941" s="230" t="s">
        <v>2478</v>
      </c>
    </row>
    <row r="1942" s="14" customFormat="1">
      <c r="A1942" s="14"/>
      <c r="B1942" s="244"/>
      <c r="C1942" s="245"/>
      <c r="D1942" s="234" t="s">
        <v>184</v>
      </c>
      <c r="E1942" s="246" t="s">
        <v>1</v>
      </c>
      <c r="F1942" s="247" t="s">
        <v>1547</v>
      </c>
      <c r="G1942" s="245"/>
      <c r="H1942" s="246" t="s">
        <v>1</v>
      </c>
      <c r="I1942" s="248"/>
      <c r="J1942" s="245"/>
      <c r="K1942" s="245"/>
      <c r="L1942" s="249"/>
      <c r="M1942" s="250"/>
      <c r="N1942" s="251"/>
      <c r="O1942" s="251"/>
      <c r="P1942" s="251"/>
      <c r="Q1942" s="251"/>
      <c r="R1942" s="251"/>
      <c r="S1942" s="251"/>
      <c r="T1942" s="252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53" t="s">
        <v>184</v>
      </c>
      <c r="AU1942" s="253" t="s">
        <v>86</v>
      </c>
      <c r="AV1942" s="14" t="s">
        <v>84</v>
      </c>
      <c r="AW1942" s="14" t="s">
        <v>32</v>
      </c>
      <c r="AX1942" s="14" t="s">
        <v>76</v>
      </c>
      <c r="AY1942" s="253" t="s">
        <v>175</v>
      </c>
    </row>
    <row r="1943" s="13" customFormat="1">
      <c r="A1943" s="13"/>
      <c r="B1943" s="232"/>
      <c r="C1943" s="233"/>
      <c r="D1943" s="234" t="s">
        <v>184</v>
      </c>
      <c r="E1943" s="235" t="s">
        <v>1</v>
      </c>
      <c r="F1943" s="236" t="s">
        <v>2458</v>
      </c>
      <c r="G1943" s="233"/>
      <c r="H1943" s="237">
        <v>42.128</v>
      </c>
      <c r="I1943" s="238"/>
      <c r="J1943" s="233"/>
      <c r="K1943" s="233"/>
      <c r="L1943" s="239"/>
      <c r="M1943" s="240"/>
      <c r="N1943" s="241"/>
      <c r="O1943" s="241"/>
      <c r="P1943" s="241"/>
      <c r="Q1943" s="241"/>
      <c r="R1943" s="241"/>
      <c r="S1943" s="241"/>
      <c r="T1943" s="242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43" t="s">
        <v>184</v>
      </c>
      <c r="AU1943" s="243" t="s">
        <v>86</v>
      </c>
      <c r="AV1943" s="13" t="s">
        <v>86</v>
      </c>
      <c r="AW1943" s="13" t="s">
        <v>32</v>
      </c>
      <c r="AX1943" s="13" t="s">
        <v>76</v>
      </c>
      <c r="AY1943" s="243" t="s">
        <v>175</v>
      </c>
    </row>
    <row r="1944" s="13" customFormat="1">
      <c r="A1944" s="13"/>
      <c r="B1944" s="232"/>
      <c r="C1944" s="233"/>
      <c r="D1944" s="234" t="s">
        <v>184</v>
      </c>
      <c r="E1944" s="235" t="s">
        <v>1</v>
      </c>
      <c r="F1944" s="236" t="s">
        <v>2459</v>
      </c>
      <c r="G1944" s="233"/>
      <c r="H1944" s="237">
        <v>-5.6</v>
      </c>
      <c r="I1944" s="238"/>
      <c r="J1944" s="233"/>
      <c r="K1944" s="233"/>
      <c r="L1944" s="239"/>
      <c r="M1944" s="240"/>
      <c r="N1944" s="241"/>
      <c r="O1944" s="241"/>
      <c r="P1944" s="241"/>
      <c r="Q1944" s="241"/>
      <c r="R1944" s="241"/>
      <c r="S1944" s="241"/>
      <c r="T1944" s="242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43" t="s">
        <v>184</v>
      </c>
      <c r="AU1944" s="243" t="s">
        <v>86</v>
      </c>
      <c r="AV1944" s="13" t="s">
        <v>86</v>
      </c>
      <c r="AW1944" s="13" t="s">
        <v>32</v>
      </c>
      <c r="AX1944" s="13" t="s">
        <v>76</v>
      </c>
      <c r="AY1944" s="243" t="s">
        <v>175</v>
      </c>
    </row>
    <row r="1945" s="16" customFormat="1">
      <c r="A1945" s="16"/>
      <c r="B1945" s="279"/>
      <c r="C1945" s="280"/>
      <c r="D1945" s="234" t="s">
        <v>184</v>
      </c>
      <c r="E1945" s="281" t="s">
        <v>1</v>
      </c>
      <c r="F1945" s="282" t="s">
        <v>356</v>
      </c>
      <c r="G1945" s="280"/>
      <c r="H1945" s="283">
        <v>36.528</v>
      </c>
      <c r="I1945" s="284"/>
      <c r="J1945" s="280"/>
      <c r="K1945" s="280"/>
      <c r="L1945" s="285"/>
      <c r="M1945" s="286"/>
      <c r="N1945" s="287"/>
      <c r="O1945" s="287"/>
      <c r="P1945" s="287"/>
      <c r="Q1945" s="287"/>
      <c r="R1945" s="287"/>
      <c r="S1945" s="287"/>
      <c r="T1945" s="288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T1945" s="289" t="s">
        <v>184</v>
      </c>
      <c r="AU1945" s="289" t="s">
        <v>86</v>
      </c>
      <c r="AV1945" s="16" t="s">
        <v>189</v>
      </c>
      <c r="AW1945" s="16" t="s">
        <v>32</v>
      </c>
      <c r="AX1945" s="16" t="s">
        <v>76</v>
      </c>
      <c r="AY1945" s="289" t="s">
        <v>175</v>
      </c>
    </row>
    <row r="1946" s="13" customFormat="1">
      <c r="A1946" s="13"/>
      <c r="B1946" s="232"/>
      <c r="C1946" s="233"/>
      <c r="D1946" s="234" t="s">
        <v>184</v>
      </c>
      <c r="E1946" s="235" t="s">
        <v>1</v>
      </c>
      <c r="F1946" s="236" t="s">
        <v>2460</v>
      </c>
      <c r="G1946" s="233"/>
      <c r="H1946" s="237">
        <v>89.995</v>
      </c>
      <c r="I1946" s="238"/>
      <c r="J1946" s="233"/>
      <c r="K1946" s="233"/>
      <c r="L1946" s="239"/>
      <c r="M1946" s="240"/>
      <c r="N1946" s="241"/>
      <c r="O1946" s="241"/>
      <c r="P1946" s="241"/>
      <c r="Q1946" s="241"/>
      <c r="R1946" s="241"/>
      <c r="S1946" s="241"/>
      <c r="T1946" s="242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43" t="s">
        <v>184</v>
      </c>
      <c r="AU1946" s="243" t="s">
        <v>86</v>
      </c>
      <c r="AV1946" s="13" t="s">
        <v>86</v>
      </c>
      <c r="AW1946" s="13" t="s">
        <v>32</v>
      </c>
      <c r="AX1946" s="13" t="s">
        <v>76</v>
      </c>
      <c r="AY1946" s="243" t="s">
        <v>175</v>
      </c>
    </row>
    <row r="1947" s="13" customFormat="1">
      <c r="A1947" s="13"/>
      <c r="B1947" s="232"/>
      <c r="C1947" s="233"/>
      <c r="D1947" s="234" t="s">
        <v>184</v>
      </c>
      <c r="E1947" s="235" t="s">
        <v>1</v>
      </c>
      <c r="F1947" s="236" t="s">
        <v>2461</v>
      </c>
      <c r="G1947" s="233"/>
      <c r="H1947" s="237">
        <v>-8</v>
      </c>
      <c r="I1947" s="238"/>
      <c r="J1947" s="233"/>
      <c r="K1947" s="233"/>
      <c r="L1947" s="239"/>
      <c r="M1947" s="240"/>
      <c r="N1947" s="241"/>
      <c r="O1947" s="241"/>
      <c r="P1947" s="241"/>
      <c r="Q1947" s="241"/>
      <c r="R1947" s="241"/>
      <c r="S1947" s="241"/>
      <c r="T1947" s="242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43" t="s">
        <v>184</v>
      </c>
      <c r="AU1947" s="243" t="s">
        <v>86</v>
      </c>
      <c r="AV1947" s="13" t="s">
        <v>86</v>
      </c>
      <c r="AW1947" s="13" t="s">
        <v>32</v>
      </c>
      <c r="AX1947" s="13" t="s">
        <v>76</v>
      </c>
      <c r="AY1947" s="243" t="s">
        <v>175</v>
      </c>
    </row>
    <row r="1948" s="16" customFormat="1">
      <c r="A1948" s="16"/>
      <c r="B1948" s="279"/>
      <c r="C1948" s="280"/>
      <c r="D1948" s="234" t="s">
        <v>184</v>
      </c>
      <c r="E1948" s="281" t="s">
        <v>1</v>
      </c>
      <c r="F1948" s="282" t="s">
        <v>356</v>
      </c>
      <c r="G1948" s="280"/>
      <c r="H1948" s="283">
        <v>81.995</v>
      </c>
      <c r="I1948" s="284"/>
      <c r="J1948" s="280"/>
      <c r="K1948" s="280"/>
      <c r="L1948" s="285"/>
      <c r="M1948" s="286"/>
      <c r="N1948" s="287"/>
      <c r="O1948" s="287"/>
      <c r="P1948" s="287"/>
      <c r="Q1948" s="287"/>
      <c r="R1948" s="287"/>
      <c r="S1948" s="287"/>
      <c r="T1948" s="288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T1948" s="289" t="s">
        <v>184</v>
      </c>
      <c r="AU1948" s="289" t="s">
        <v>86</v>
      </c>
      <c r="AV1948" s="16" t="s">
        <v>189</v>
      </c>
      <c r="AW1948" s="16" t="s">
        <v>32</v>
      </c>
      <c r="AX1948" s="16" t="s">
        <v>76</v>
      </c>
      <c r="AY1948" s="289" t="s">
        <v>175</v>
      </c>
    </row>
    <row r="1949" s="13" customFormat="1">
      <c r="A1949" s="13"/>
      <c r="B1949" s="232"/>
      <c r="C1949" s="233"/>
      <c r="D1949" s="234" t="s">
        <v>184</v>
      </c>
      <c r="E1949" s="235" t="s">
        <v>1</v>
      </c>
      <c r="F1949" s="236" t="s">
        <v>2462</v>
      </c>
      <c r="G1949" s="233"/>
      <c r="H1949" s="237">
        <v>90.61</v>
      </c>
      <c r="I1949" s="238"/>
      <c r="J1949" s="233"/>
      <c r="K1949" s="233"/>
      <c r="L1949" s="239"/>
      <c r="M1949" s="240"/>
      <c r="N1949" s="241"/>
      <c r="O1949" s="241"/>
      <c r="P1949" s="241"/>
      <c r="Q1949" s="241"/>
      <c r="R1949" s="241"/>
      <c r="S1949" s="241"/>
      <c r="T1949" s="242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43" t="s">
        <v>184</v>
      </c>
      <c r="AU1949" s="243" t="s">
        <v>86</v>
      </c>
      <c r="AV1949" s="13" t="s">
        <v>86</v>
      </c>
      <c r="AW1949" s="13" t="s">
        <v>32</v>
      </c>
      <c r="AX1949" s="13" t="s">
        <v>76</v>
      </c>
      <c r="AY1949" s="243" t="s">
        <v>175</v>
      </c>
    </row>
    <row r="1950" s="13" customFormat="1">
      <c r="A1950" s="13"/>
      <c r="B1950" s="232"/>
      <c r="C1950" s="233"/>
      <c r="D1950" s="234" t="s">
        <v>184</v>
      </c>
      <c r="E1950" s="235" t="s">
        <v>1</v>
      </c>
      <c r="F1950" s="236" t="s">
        <v>2463</v>
      </c>
      <c r="G1950" s="233"/>
      <c r="H1950" s="237">
        <v>-14</v>
      </c>
      <c r="I1950" s="238"/>
      <c r="J1950" s="233"/>
      <c r="K1950" s="233"/>
      <c r="L1950" s="239"/>
      <c r="M1950" s="240"/>
      <c r="N1950" s="241"/>
      <c r="O1950" s="241"/>
      <c r="P1950" s="241"/>
      <c r="Q1950" s="241"/>
      <c r="R1950" s="241"/>
      <c r="S1950" s="241"/>
      <c r="T1950" s="242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43" t="s">
        <v>184</v>
      </c>
      <c r="AU1950" s="243" t="s">
        <v>86</v>
      </c>
      <c r="AV1950" s="13" t="s">
        <v>86</v>
      </c>
      <c r="AW1950" s="13" t="s">
        <v>32</v>
      </c>
      <c r="AX1950" s="13" t="s">
        <v>76</v>
      </c>
      <c r="AY1950" s="243" t="s">
        <v>175</v>
      </c>
    </row>
    <row r="1951" s="16" customFormat="1">
      <c r="A1951" s="16"/>
      <c r="B1951" s="279"/>
      <c r="C1951" s="280"/>
      <c r="D1951" s="234" t="s">
        <v>184</v>
      </c>
      <c r="E1951" s="281" t="s">
        <v>1</v>
      </c>
      <c r="F1951" s="282" t="s">
        <v>356</v>
      </c>
      <c r="G1951" s="280"/>
      <c r="H1951" s="283">
        <v>76.61</v>
      </c>
      <c r="I1951" s="284"/>
      <c r="J1951" s="280"/>
      <c r="K1951" s="280"/>
      <c r="L1951" s="285"/>
      <c r="M1951" s="286"/>
      <c r="N1951" s="287"/>
      <c r="O1951" s="287"/>
      <c r="P1951" s="287"/>
      <c r="Q1951" s="287"/>
      <c r="R1951" s="287"/>
      <c r="S1951" s="287"/>
      <c r="T1951" s="288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T1951" s="289" t="s">
        <v>184</v>
      </c>
      <c r="AU1951" s="289" t="s">
        <v>86</v>
      </c>
      <c r="AV1951" s="16" t="s">
        <v>189</v>
      </c>
      <c r="AW1951" s="16" t="s">
        <v>32</v>
      </c>
      <c r="AX1951" s="16" t="s">
        <v>76</v>
      </c>
      <c r="AY1951" s="289" t="s">
        <v>175</v>
      </c>
    </row>
    <row r="1952" s="13" customFormat="1">
      <c r="A1952" s="13"/>
      <c r="B1952" s="232"/>
      <c r="C1952" s="233"/>
      <c r="D1952" s="234" t="s">
        <v>184</v>
      </c>
      <c r="E1952" s="235" t="s">
        <v>1</v>
      </c>
      <c r="F1952" s="236" t="s">
        <v>2464</v>
      </c>
      <c r="G1952" s="233"/>
      <c r="H1952" s="237">
        <v>91.84</v>
      </c>
      <c r="I1952" s="238"/>
      <c r="J1952" s="233"/>
      <c r="K1952" s="233"/>
      <c r="L1952" s="239"/>
      <c r="M1952" s="240"/>
      <c r="N1952" s="241"/>
      <c r="O1952" s="241"/>
      <c r="P1952" s="241"/>
      <c r="Q1952" s="241"/>
      <c r="R1952" s="241"/>
      <c r="S1952" s="241"/>
      <c r="T1952" s="242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43" t="s">
        <v>184</v>
      </c>
      <c r="AU1952" s="243" t="s">
        <v>86</v>
      </c>
      <c r="AV1952" s="13" t="s">
        <v>86</v>
      </c>
      <c r="AW1952" s="13" t="s">
        <v>32</v>
      </c>
      <c r="AX1952" s="13" t="s">
        <v>76</v>
      </c>
      <c r="AY1952" s="243" t="s">
        <v>175</v>
      </c>
    </row>
    <row r="1953" s="13" customFormat="1">
      <c r="A1953" s="13"/>
      <c r="B1953" s="232"/>
      <c r="C1953" s="233"/>
      <c r="D1953" s="234" t="s">
        <v>184</v>
      </c>
      <c r="E1953" s="235" t="s">
        <v>1</v>
      </c>
      <c r="F1953" s="236" t="s">
        <v>2465</v>
      </c>
      <c r="G1953" s="233"/>
      <c r="H1953" s="237">
        <v>-10.4</v>
      </c>
      <c r="I1953" s="238"/>
      <c r="J1953" s="233"/>
      <c r="K1953" s="233"/>
      <c r="L1953" s="239"/>
      <c r="M1953" s="240"/>
      <c r="N1953" s="241"/>
      <c r="O1953" s="241"/>
      <c r="P1953" s="241"/>
      <c r="Q1953" s="241"/>
      <c r="R1953" s="241"/>
      <c r="S1953" s="241"/>
      <c r="T1953" s="242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3" t="s">
        <v>184</v>
      </c>
      <c r="AU1953" s="243" t="s">
        <v>86</v>
      </c>
      <c r="AV1953" s="13" t="s">
        <v>86</v>
      </c>
      <c r="AW1953" s="13" t="s">
        <v>32</v>
      </c>
      <c r="AX1953" s="13" t="s">
        <v>76</v>
      </c>
      <c r="AY1953" s="243" t="s">
        <v>175</v>
      </c>
    </row>
    <row r="1954" s="16" customFormat="1">
      <c r="A1954" s="16"/>
      <c r="B1954" s="279"/>
      <c r="C1954" s="280"/>
      <c r="D1954" s="234" t="s">
        <v>184</v>
      </c>
      <c r="E1954" s="281" t="s">
        <v>1</v>
      </c>
      <c r="F1954" s="282" t="s">
        <v>356</v>
      </c>
      <c r="G1954" s="280"/>
      <c r="H1954" s="283">
        <v>81.44</v>
      </c>
      <c r="I1954" s="284"/>
      <c r="J1954" s="280"/>
      <c r="K1954" s="280"/>
      <c r="L1954" s="285"/>
      <c r="M1954" s="286"/>
      <c r="N1954" s="287"/>
      <c r="O1954" s="287"/>
      <c r="P1954" s="287"/>
      <c r="Q1954" s="287"/>
      <c r="R1954" s="287"/>
      <c r="S1954" s="287"/>
      <c r="T1954" s="288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T1954" s="289" t="s">
        <v>184</v>
      </c>
      <c r="AU1954" s="289" t="s">
        <v>86</v>
      </c>
      <c r="AV1954" s="16" t="s">
        <v>189</v>
      </c>
      <c r="AW1954" s="16" t="s">
        <v>32</v>
      </c>
      <c r="AX1954" s="16" t="s">
        <v>76</v>
      </c>
      <c r="AY1954" s="289" t="s">
        <v>175</v>
      </c>
    </row>
    <row r="1955" s="13" customFormat="1">
      <c r="A1955" s="13"/>
      <c r="B1955" s="232"/>
      <c r="C1955" s="233"/>
      <c r="D1955" s="234" t="s">
        <v>184</v>
      </c>
      <c r="E1955" s="235" t="s">
        <v>1</v>
      </c>
      <c r="F1955" s="236" t="s">
        <v>2466</v>
      </c>
      <c r="G1955" s="233"/>
      <c r="H1955" s="237">
        <v>63.14</v>
      </c>
      <c r="I1955" s="238"/>
      <c r="J1955" s="233"/>
      <c r="K1955" s="233"/>
      <c r="L1955" s="239"/>
      <c r="M1955" s="240"/>
      <c r="N1955" s="241"/>
      <c r="O1955" s="241"/>
      <c r="P1955" s="241"/>
      <c r="Q1955" s="241"/>
      <c r="R1955" s="241"/>
      <c r="S1955" s="241"/>
      <c r="T1955" s="242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3" t="s">
        <v>184</v>
      </c>
      <c r="AU1955" s="243" t="s">
        <v>86</v>
      </c>
      <c r="AV1955" s="13" t="s">
        <v>86</v>
      </c>
      <c r="AW1955" s="13" t="s">
        <v>32</v>
      </c>
      <c r="AX1955" s="13" t="s">
        <v>76</v>
      </c>
      <c r="AY1955" s="243" t="s">
        <v>175</v>
      </c>
    </row>
    <row r="1956" s="13" customFormat="1">
      <c r="A1956" s="13"/>
      <c r="B1956" s="232"/>
      <c r="C1956" s="233"/>
      <c r="D1956" s="234" t="s">
        <v>184</v>
      </c>
      <c r="E1956" s="235" t="s">
        <v>1</v>
      </c>
      <c r="F1956" s="236" t="s">
        <v>2467</v>
      </c>
      <c r="G1956" s="233"/>
      <c r="H1956" s="237">
        <v>-7.8</v>
      </c>
      <c r="I1956" s="238"/>
      <c r="J1956" s="233"/>
      <c r="K1956" s="233"/>
      <c r="L1956" s="239"/>
      <c r="M1956" s="240"/>
      <c r="N1956" s="241"/>
      <c r="O1956" s="241"/>
      <c r="P1956" s="241"/>
      <c r="Q1956" s="241"/>
      <c r="R1956" s="241"/>
      <c r="S1956" s="241"/>
      <c r="T1956" s="242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43" t="s">
        <v>184</v>
      </c>
      <c r="AU1956" s="243" t="s">
        <v>86</v>
      </c>
      <c r="AV1956" s="13" t="s">
        <v>86</v>
      </c>
      <c r="AW1956" s="13" t="s">
        <v>32</v>
      </c>
      <c r="AX1956" s="13" t="s">
        <v>76</v>
      </c>
      <c r="AY1956" s="243" t="s">
        <v>175</v>
      </c>
    </row>
    <row r="1957" s="16" customFormat="1">
      <c r="A1957" s="16"/>
      <c r="B1957" s="279"/>
      <c r="C1957" s="280"/>
      <c r="D1957" s="234" t="s">
        <v>184</v>
      </c>
      <c r="E1957" s="281" t="s">
        <v>1</v>
      </c>
      <c r="F1957" s="282" t="s">
        <v>356</v>
      </c>
      <c r="G1957" s="280"/>
      <c r="H1957" s="283">
        <v>55.34</v>
      </c>
      <c r="I1957" s="284"/>
      <c r="J1957" s="280"/>
      <c r="K1957" s="280"/>
      <c r="L1957" s="285"/>
      <c r="M1957" s="286"/>
      <c r="N1957" s="287"/>
      <c r="O1957" s="287"/>
      <c r="P1957" s="287"/>
      <c r="Q1957" s="287"/>
      <c r="R1957" s="287"/>
      <c r="S1957" s="287"/>
      <c r="T1957" s="288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T1957" s="289" t="s">
        <v>184</v>
      </c>
      <c r="AU1957" s="289" t="s">
        <v>86</v>
      </c>
      <c r="AV1957" s="16" t="s">
        <v>189</v>
      </c>
      <c r="AW1957" s="16" t="s">
        <v>32</v>
      </c>
      <c r="AX1957" s="16" t="s">
        <v>76</v>
      </c>
      <c r="AY1957" s="289" t="s">
        <v>175</v>
      </c>
    </row>
    <row r="1958" s="13" customFormat="1">
      <c r="A1958" s="13"/>
      <c r="B1958" s="232"/>
      <c r="C1958" s="233"/>
      <c r="D1958" s="234" t="s">
        <v>184</v>
      </c>
      <c r="E1958" s="235" t="s">
        <v>1</v>
      </c>
      <c r="F1958" s="236" t="s">
        <v>2468</v>
      </c>
      <c r="G1958" s="233"/>
      <c r="H1958" s="237">
        <v>79.54</v>
      </c>
      <c r="I1958" s="238"/>
      <c r="J1958" s="233"/>
      <c r="K1958" s="233"/>
      <c r="L1958" s="239"/>
      <c r="M1958" s="240"/>
      <c r="N1958" s="241"/>
      <c r="O1958" s="241"/>
      <c r="P1958" s="241"/>
      <c r="Q1958" s="241"/>
      <c r="R1958" s="241"/>
      <c r="S1958" s="241"/>
      <c r="T1958" s="242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43" t="s">
        <v>184</v>
      </c>
      <c r="AU1958" s="243" t="s">
        <v>86</v>
      </c>
      <c r="AV1958" s="13" t="s">
        <v>86</v>
      </c>
      <c r="AW1958" s="13" t="s">
        <v>32</v>
      </c>
      <c r="AX1958" s="13" t="s">
        <v>76</v>
      </c>
      <c r="AY1958" s="243" t="s">
        <v>175</v>
      </c>
    </row>
    <row r="1959" s="13" customFormat="1">
      <c r="A1959" s="13"/>
      <c r="B1959" s="232"/>
      <c r="C1959" s="233"/>
      <c r="D1959" s="234" t="s">
        <v>184</v>
      </c>
      <c r="E1959" s="235" t="s">
        <v>1</v>
      </c>
      <c r="F1959" s="236" t="s">
        <v>2469</v>
      </c>
      <c r="G1959" s="233"/>
      <c r="H1959" s="237">
        <v>-10</v>
      </c>
      <c r="I1959" s="238"/>
      <c r="J1959" s="233"/>
      <c r="K1959" s="233"/>
      <c r="L1959" s="239"/>
      <c r="M1959" s="240"/>
      <c r="N1959" s="241"/>
      <c r="O1959" s="241"/>
      <c r="P1959" s="241"/>
      <c r="Q1959" s="241"/>
      <c r="R1959" s="241"/>
      <c r="S1959" s="241"/>
      <c r="T1959" s="242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43" t="s">
        <v>184</v>
      </c>
      <c r="AU1959" s="243" t="s">
        <v>86</v>
      </c>
      <c r="AV1959" s="13" t="s">
        <v>86</v>
      </c>
      <c r="AW1959" s="13" t="s">
        <v>32</v>
      </c>
      <c r="AX1959" s="13" t="s">
        <v>76</v>
      </c>
      <c r="AY1959" s="243" t="s">
        <v>175</v>
      </c>
    </row>
    <row r="1960" s="16" customFormat="1">
      <c r="A1960" s="16"/>
      <c r="B1960" s="279"/>
      <c r="C1960" s="280"/>
      <c r="D1960" s="234" t="s">
        <v>184</v>
      </c>
      <c r="E1960" s="281" t="s">
        <v>1</v>
      </c>
      <c r="F1960" s="282" t="s">
        <v>356</v>
      </c>
      <c r="G1960" s="280"/>
      <c r="H1960" s="283">
        <v>69.540000000000008</v>
      </c>
      <c r="I1960" s="284"/>
      <c r="J1960" s="280"/>
      <c r="K1960" s="280"/>
      <c r="L1960" s="285"/>
      <c r="M1960" s="286"/>
      <c r="N1960" s="287"/>
      <c r="O1960" s="287"/>
      <c r="P1960" s="287"/>
      <c r="Q1960" s="287"/>
      <c r="R1960" s="287"/>
      <c r="S1960" s="287"/>
      <c r="T1960" s="288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T1960" s="289" t="s">
        <v>184</v>
      </c>
      <c r="AU1960" s="289" t="s">
        <v>86</v>
      </c>
      <c r="AV1960" s="16" t="s">
        <v>189</v>
      </c>
      <c r="AW1960" s="16" t="s">
        <v>32</v>
      </c>
      <c r="AX1960" s="16" t="s">
        <v>76</v>
      </c>
      <c r="AY1960" s="289" t="s">
        <v>175</v>
      </c>
    </row>
    <row r="1961" s="15" customFormat="1">
      <c r="A1961" s="15"/>
      <c r="B1961" s="254"/>
      <c r="C1961" s="255"/>
      <c r="D1961" s="234" t="s">
        <v>184</v>
      </c>
      <c r="E1961" s="256" t="s">
        <v>1</v>
      </c>
      <c r="F1961" s="257" t="s">
        <v>201</v>
      </c>
      <c r="G1961" s="255"/>
      <c r="H1961" s="258">
        <v>401.453</v>
      </c>
      <c r="I1961" s="259"/>
      <c r="J1961" s="255"/>
      <c r="K1961" s="255"/>
      <c r="L1961" s="260"/>
      <c r="M1961" s="261"/>
      <c r="N1961" s="262"/>
      <c r="O1961" s="262"/>
      <c r="P1961" s="262"/>
      <c r="Q1961" s="262"/>
      <c r="R1961" s="262"/>
      <c r="S1961" s="262"/>
      <c r="T1961" s="263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T1961" s="264" t="s">
        <v>184</v>
      </c>
      <c r="AU1961" s="264" t="s">
        <v>86</v>
      </c>
      <c r="AV1961" s="15" t="s">
        <v>182</v>
      </c>
      <c r="AW1961" s="15" t="s">
        <v>32</v>
      </c>
      <c r="AX1961" s="15" t="s">
        <v>84</v>
      </c>
      <c r="AY1961" s="264" t="s">
        <v>175</v>
      </c>
    </row>
    <row r="1962" s="2" customFormat="1" ht="24.15" customHeight="1">
      <c r="A1962" s="39"/>
      <c r="B1962" s="40"/>
      <c r="C1962" s="265" t="s">
        <v>2479</v>
      </c>
      <c r="D1962" s="265" t="s">
        <v>247</v>
      </c>
      <c r="E1962" s="266" t="s">
        <v>2480</v>
      </c>
      <c r="F1962" s="267" t="s">
        <v>2481</v>
      </c>
      <c r="G1962" s="268" t="s">
        <v>180</v>
      </c>
      <c r="H1962" s="269">
        <v>461.671</v>
      </c>
      <c r="I1962" s="270"/>
      <c r="J1962" s="271">
        <f>ROUND(I1962*H1962,2)</f>
        <v>0</v>
      </c>
      <c r="K1962" s="267" t="s">
        <v>181</v>
      </c>
      <c r="L1962" s="272"/>
      <c r="M1962" s="273" t="s">
        <v>1</v>
      </c>
      <c r="N1962" s="274" t="s">
        <v>41</v>
      </c>
      <c r="O1962" s="92"/>
      <c r="P1962" s="228">
        <f>O1962*H1962</f>
        <v>0</v>
      </c>
      <c r="Q1962" s="228">
        <v>0.016</v>
      </c>
      <c r="R1962" s="228">
        <f>Q1962*H1962</f>
        <v>7.386736</v>
      </c>
      <c r="S1962" s="228">
        <v>0</v>
      </c>
      <c r="T1962" s="229">
        <f>S1962*H1962</f>
        <v>0</v>
      </c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R1962" s="230" t="s">
        <v>372</v>
      </c>
      <c r="AT1962" s="230" t="s">
        <v>247</v>
      </c>
      <c r="AU1962" s="230" t="s">
        <v>86</v>
      </c>
      <c r="AY1962" s="18" t="s">
        <v>175</v>
      </c>
      <c r="BE1962" s="231">
        <f>IF(N1962="základní",J1962,0)</f>
        <v>0</v>
      </c>
      <c r="BF1962" s="231">
        <f>IF(N1962="snížená",J1962,0)</f>
        <v>0</v>
      </c>
      <c r="BG1962" s="231">
        <f>IF(N1962="zákl. přenesená",J1962,0)</f>
        <v>0</v>
      </c>
      <c r="BH1962" s="231">
        <f>IF(N1962="sníž. přenesená",J1962,0)</f>
        <v>0</v>
      </c>
      <c r="BI1962" s="231">
        <f>IF(N1962="nulová",J1962,0)</f>
        <v>0</v>
      </c>
      <c r="BJ1962" s="18" t="s">
        <v>84</v>
      </c>
      <c r="BK1962" s="231">
        <f>ROUND(I1962*H1962,2)</f>
        <v>0</v>
      </c>
      <c r="BL1962" s="18" t="s">
        <v>262</v>
      </c>
      <c r="BM1962" s="230" t="s">
        <v>2482</v>
      </c>
    </row>
    <row r="1963" s="13" customFormat="1">
      <c r="A1963" s="13"/>
      <c r="B1963" s="232"/>
      <c r="C1963" s="233"/>
      <c r="D1963" s="234" t="s">
        <v>184</v>
      </c>
      <c r="E1963" s="233"/>
      <c r="F1963" s="236" t="s">
        <v>2483</v>
      </c>
      <c r="G1963" s="233"/>
      <c r="H1963" s="237">
        <v>461.671</v>
      </c>
      <c r="I1963" s="238"/>
      <c r="J1963" s="233"/>
      <c r="K1963" s="233"/>
      <c r="L1963" s="239"/>
      <c r="M1963" s="240"/>
      <c r="N1963" s="241"/>
      <c r="O1963" s="241"/>
      <c r="P1963" s="241"/>
      <c r="Q1963" s="241"/>
      <c r="R1963" s="241"/>
      <c r="S1963" s="241"/>
      <c r="T1963" s="242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43" t="s">
        <v>184</v>
      </c>
      <c r="AU1963" s="243" t="s">
        <v>86</v>
      </c>
      <c r="AV1963" s="13" t="s">
        <v>86</v>
      </c>
      <c r="AW1963" s="13" t="s">
        <v>4</v>
      </c>
      <c r="AX1963" s="13" t="s">
        <v>84</v>
      </c>
      <c r="AY1963" s="243" t="s">
        <v>175</v>
      </c>
    </row>
    <row r="1964" s="2" customFormat="1" ht="24.15" customHeight="1">
      <c r="A1964" s="39"/>
      <c r="B1964" s="40"/>
      <c r="C1964" s="219" t="s">
        <v>2484</v>
      </c>
      <c r="D1964" s="219" t="s">
        <v>177</v>
      </c>
      <c r="E1964" s="220" t="s">
        <v>2485</v>
      </c>
      <c r="F1964" s="221" t="s">
        <v>2486</v>
      </c>
      <c r="G1964" s="222" t="s">
        <v>437</v>
      </c>
      <c r="H1964" s="223">
        <v>57.4</v>
      </c>
      <c r="I1964" s="224"/>
      <c r="J1964" s="225">
        <f>ROUND(I1964*H1964,2)</f>
        <v>0</v>
      </c>
      <c r="K1964" s="221" t="s">
        <v>181</v>
      </c>
      <c r="L1964" s="45"/>
      <c r="M1964" s="226" t="s">
        <v>1</v>
      </c>
      <c r="N1964" s="227" t="s">
        <v>41</v>
      </c>
      <c r="O1964" s="92"/>
      <c r="P1964" s="228">
        <f>O1964*H1964</f>
        <v>0</v>
      </c>
      <c r="Q1964" s="228">
        <v>0.0002</v>
      </c>
      <c r="R1964" s="228">
        <f>Q1964*H1964</f>
        <v>0.01148</v>
      </c>
      <c r="S1964" s="228">
        <v>0</v>
      </c>
      <c r="T1964" s="229">
        <f>S1964*H1964</f>
        <v>0</v>
      </c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R1964" s="230" t="s">
        <v>262</v>
      </c>
      <c r="AT1964" s="230" t="s">
        <v>177</v>
      </c>
      <c r="AU1964" s="230" t="s">
        <v>86</v>
      </c>
      <c r="AY1964" s="18" t="s">
        <v>175</v>
      </c>
      <c r="BE1964" s="231">
        <f>IF(N1964="základní",J1964,0)</f>
        <v>0</v>
      </c>
      <c r="BF1964" s="231">
        <f>IF(N1964="snížená",J1964,0)</f>
        <v>0</v>
      </c>
      <c r="BG1964" s="231">
        <f>IF(N1964="zákl. přenesená",J1964,0)</f>
        <v>0</v>
      </c>
      <c r="BH1964" s="231">
        <f>IF(N1964="sníž. přenesená",J1964,0)</f>
        <v>0</v>
      </c>
      <c r="BI1964" s="231">
        <f>IF(N1964="nulová",J1964,0)</f>
        <v>0</v>
      </c>
      <c r="BJ1964" s="18" t="s">
        <v>84</v>
      </c>
      <c r="BK1964" s="231">
        <f>ROUND(I1964*H1964,2)</f>
        <v>0</v>
      </c>
      <c r="BL1964" s="18" t="s">
        <v>262</v>
      </c>
      <c r="BM1964" s="230" t="s">
        <v>2487</v>
      </c>
    </row>
    <row r="1965" s="13" customFormat="1">
      <c r="A1965" s="13"/>
      <c r="B1965" s="232"/>
      <c r="C1965" s="233"/>
      <c r="D1965" s="234" t="s">
        <v>184</v>
      </c>
      <c r="E1965" s="235" t="s">
        <v>1</v>
      </c>
      <c r="F1965" s="236" t="s">
        <v>2488</v>
      </c>
      <c r="G1965" s="233"/>
      <c r="H1965" s="237">
        <v>57.4</v>
      </c>
      <c r="I1965" s="238"/>
      <c r="J1965" s="233"/>
      <c r="K1965" s="233"/>
      <c r="L1965" s="239"/>
      <c r="M1965" s="240"/>
      <c r="N1965" s="241"/>
      <c r="O1965" s="241"/>
      <c r="P1965" s="241"/>
      <c r="Q1965" s="241"/>
      <c r="R1965" s="241"/>
      <c r="S1965" s="241"/>
      <c r="T1965" s="242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243" t="s">
        <v>184</v>
      </c>
      <c r="AU1965" s="243" t="s">
        <v>86</v>
      </c>
      <c r="AV1965" s="13" t="s">
        <v>86</v>
      </c>
      <c r="AW1965" s="13" t="s">
        <v>32</v>
      </c>
      <c r="AX1965" s="13" t="s">
        <v>84</v>
      </c>
      <c r="AY1965" s="243" t="s">
        <v>175</v>
      </c>
    </row>
    <row r="1966" s="2" customFormat="1" ht="16.5" customHeight="1">
      <c r="A1966" s="39"/>
      <c r="B1966" s="40"/>
      <c r="C1966" s="265" t="s">
        <v>2489</v>
      </c>
      <c r="D1966" s="265" t="s">
        <v>247</v>
      </c>
      <c r="E1966" s="266" t="s">
        <v>2490</v>
      </c>
      <c r="F1966" s="267" t="s">
        <v>2491</v>
      </c>
      <c r="G1966" s="268" t="s">
        <v>437</v>
      </c>
      <c r="H1966" s="269">
        <v>63.14</v>
      </c>
      <c r="I1966" s="270"/>
      <c r="J1966" s="271">
        <f>ROUND(I1966*H1966,2)</f>
        <v>0</v>
      </c>
      <c r="K1966" s="267" t="s">
        <v>181</v>
      </c>
      <c r="L1966" s="272"/>
      <c r="M1966" s="273" t="s">
        <v>1</v>
      </c>
      <c r="N1966" s="274" t="s">
        <v>41</v>
      </c>
      <c r="O1966" s="92"/>
      <c r="P1966" s="228">
        <f>O1966*H1966</f>
        <v>0</v>
      </c>
      <c r="Q1966" s="228">
        <v>0.00032</v>
      </c>
      <c r="R1966" s="228">
        <f>Q1966*H1966</f>
        <v>0.0202048</v>
      </c>
      <c r="S1966" s="228">
        <v>0</v>
      </c>
      <c r="T1966" s="229">
        <f>S1966*H1966</f>
        <v>0</v>
      </c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R1966" s="230" t="s">
        <v>372</v>
      </c>
      <c r="AT1966" s="230" t="s">
        <v>247</v>
      </c>
      <c r="AU1966" s="230" t="s">
        <v>86</v>
      </c>
      <c r="AY1966" s="18" t="s">
        <v>175</v>
      </c>
      <c r="BE1966" s="231">
        <f>IF(N1966="základní",J1966,0)</f>
        <v>0</v>
      </c>
      <c r="BF1966" s="231">
        <f>IF(N1966="snížená",J1966,0)</f>
        <v>0</v>
      </c>
      <c r="BG1966" s="231">
        <f>IF(N1966="zákl. přenesená",J1966,0)</f>
        <v>0</v>
      </c>
      <c r="BH1966" s="231">
        <f>IF(N1966="sníž. přenesená",J1966,0)</f>
        <v>0</v>
      </c>
      <c r="BI1966" s="231">
        <f>IF(N1966="nulová",J1966,0)</f>
        <v>0</v>
      </c>
      <c r="BJ1966" s="18" t="s">
        <v>84</v>
      </c>
      <c r="BK1966" s="231">
        <f>ROUND(I1966*H1966,2)</f>
        <v>0</v>
      </c>
      <c r="BL1966" s="18" t="s">
        <v>262</v>
      </c>
      <c r="BM1966" s="230" t="s">
        <v>2492</v>
      </c>
    </row>
    <row r="1967" s="13" customFormat="1">
      <c r="A1967" s="13"/>
      <c r="B1967" s="232"/>
      <c r="C1967" s="233"/>
      <c r="D1967" s="234" t="s">
        <v>184</v>
      </c>
      <c r="E1967" s="233"/>
      <c r="F1967" s="236" t="s">
        <v>2493</v>
      </c>
      <c r="G1967" s="233"/>
      <c r="H1967" s="237">
        <v>63.14</v>
      </c>
      <c r="I1967" s="238"/>
      <c r="J1967" s="233"/>
      <c r="K1967" s="233"/>
      <c r="L1967" s="239"/>
      <c r="M1967" s="240"/>
      <c r="N1967" s="241"/>
      <c r="O1967" s="241"/>
      <c r="P1967" s="241"/>
      <c r="Q1967" s="241"/>
      <c r="R1967" s="241"/>
      <c r="S1967" s="241"/>
      <c r="T1967" s="242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43" t="s">
        <v>184</v>
      </c>
      <c r="AU1967" s="243" t="s">
        <v>86</v>
      </c>
      <c r="AV1967" s="13" t="s">
        <v>86</v>
      </c>
      <c r="AW1967" s="13" t="s">
        <v>4</v>
      </c>
      <c r="AX1967" s="13" t="s">
        <v>84</v>
      </c>
      <c r="AY1967" s="243" t="s">
        <v>175</v>
      </c>
    </row>
    <row r="1968" s="2" customFormat="1" ht="24.15" customHeight="1">
      <c r="A1968" s="39"/>
      <c r="B1968" s="40"/>
      <c r="C1968" s="219" t="s">
        <v>2494</v>
      </c>
      <c r="D1968" s="219" t="s">
        <v>177</v>
      </c>
      <c r="E1968" s="220" t="s">
        <v>2495</v>
      </c>
      <c r="F1968" s="221" t="s">
        <v>2496</v>
      </c>
      <c r="G1968" s="222" t="s">
        <v>1336</v>
      </c>
      <c r="H1968" s="291"/>
      <c r="I1968" s="224"/>
      <c r="J1968" s="225">
        <f>ROUND(I1968*H1968,2)</f>
        <v>0</v>
      </c>
      <c r="K1968" s="221" t="s">
        <v>181</v>
      </c>
      <c r="L1968" s="45"/>
      <c r="M1968" s="226" t="s">
        <v>1</v>
      </c>
      <c r="N1968" s="227" t="s">
        <v>41</v>
      </c>
      <c r="O1968" s="92"/>
      <c r="P1968" s="228">
        <f>O1968*H1968</f>
        <v>0</v>
      </c>
      <c r="Q1968" s="228">
        <v>0</v>
      </c>
      <c r="R1968" s="228">
        <f>Q1968*H1968</f>
        <v>0</v>
      </c>
      <c r="S1968" s="228">
        <v>0</v>
      </c>
      <c r="T1968" s="229">
        <f>S1968*H1968</f>
        <v>0</v>
      </c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R1968" s="230" t="s">
        <v>262</v>
      </c>
      <c r="AT1968" s="230" t="s">
        <v>177</v>
      </c>
      <c r="AU1968" s="230" t="s">
        <v>86</v>
      </c>
      <c r="AY1968" s="18" t="s">
        <v>175</v>
      </c>
      <c r="BE1968" s="231">
        <f>IF(N1968="základní",J1968,0)</f>
        <v>0</v>
      </c>
      <c r="BF1968" s="231">
        <f>IF(N1968="snížená",J1968,0)</f>
        <v>0</v>
      </c>
      <c r="BG1968" s="231">
        <f>IF(N1968="zákl. přenesená",J1968,0)</f>
        <v>0</v>
      </c>
      <c r="BH1968" s="231">
        <f>IF(N1968="sníž. přenesená",J1968,0)</f>
        <v>0</v>
      </c>
      <c r="BI1968" s="231">
        <f>IF(N1968="nulová",J1968,0)</f>
        <v>0</v>
      </c>
      <c r="BJ1968" s="18" t="s">
        <v>84</v>
      </c>
      <c r="BK1968" s="231">
        <f>ROUND(I1968*H1968,2)</f>
        <v>0</v>
      </c>
      <c r="BL1968" s="18" t="s">
        <v>262</v>
      </c>
      <c r="BM1968" s="230" t="s">
        <v>2497</v>
      </c>
    </row>
    <row r="1969" s="12" customFormat="1" ht="22.8" customHeight="1">
      <c r="A1969" s="12"/>
      <c r="B1969" s="203"/>
      <c r="C1969" s="204"/>
      <c r="D1969" s="205" t="s">
        <v>75</v>
      </c>
      <c r="E1969" s="217" t="s">
        <v>2498</v>
      </c>
      <c r="F1969" s="217" t="s">
        <v>2499</v>
      </c>
      <c r="G1969" s="204"/>
      <c r="H1969" s="204"/>
      <c r="I1969" s="207"/>
      <c r="J1969" s="218">
        <f>BK1969</f>
        <v>0</v>
      </c>
      <c r="K1969" s="204"/>
      <c r="L1969" s="209"/>
      <c r="M1969" s="210"/>
      <c r="N1969" s="211"/>
      <c r="O1969" s="211"/>
      <c r="P1969" s="212">
        <f>SUM(P1970:P1971)</f>
        <v>0</v>
      </c>
      <c r="Q1969" s="211"/>
      <c r="R1969" s="212">
        <f>SUM(R1970:R1971)</f>
        <v>0</v>
      </c>
      <c r="S1969" s="211"/>
      <c r="T1969" s="213">
        <f>SUM(T1970:T1971)</f>
        <v>0</v>
      </c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R1969" s="214" t="s">
        <v>86</v>
      </c>
      <c r="AT1969" s="215" t="s">
        <v>75</v>
      </c>
      <c r="AU1969" s="215" t="s">
        <v>84</v>
      </c>
      <c r="AY1969" s="214" t="s">
        <v>175</v>
      </c>
      <c r="BK1969" s="216">
        <f>SUM(BK1970:BK1971)</f>
        <v>0</v>
      </c>
    </row>
    <row r="1970" s="2" customFormat="1" ht="24.15" customHeight="1">
      <c r="A1970" s="39"/>
      <c r="B1970" s="40"/>
      <c r="C1970" s="219" t="s">
        <v>2500</v>
      </c>
      <c r="D1970" s="219" t="s">
        <v>177</v>
      </c>
      <c r="E1970" s="220" t="s">
        <v>2501</v>
      </c>
      <c r="F1970" s="221" t="s">
        <v>2502</v>
      </c>
      <c r="G1970" s="222" t="s">
        <v>1336</v>
      </c>
      <c r="H1970" s="291"/>
      <c r="I1970" s="224"/>
      <c r="J1970" s="225">
        <f>ROUND(I1970*H1970,2)</f>
        <v>0</v>
      </c>
      <c r="K1970" s="221" t="s">
        <v>181</v>
      </c>
      <c r="L1970" s="45"/>
      <c r="M1970" s="226" t="s">
        <v>1</v>
      </c>
      <c r="N1970" s="227" t="s">
        <v>41</v>
      </c>
      <c r="O1970" s="92"/>
      <c r="P1970" s="228">
        <f>O1970*H1970</f>
        <v>0</v>
      </c>
      <c r="Q1970" s="228">
        <v>0</v>
      </c>
      <c r="R1970" s="228">
        <f>Q1970*H1970</f>
        <v>0</v>
      </c>
      <c r="S1970" s="228">
        <v>0</v>
      </c>
      <c r="T1970" s="229">
        <f>S1970*H1970</f>
        <v>0</v>
      </c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R1970" s="230" t="s">
        <v>262</v>
      </c>
      <c r="AT1970" s="230" t="s">
        <v>177</v>
      </c>
      <c r="AU1970" s="230" t="s">
        <v>86</v>
      </c>
      <c r="AY1970" s="18" t="s">
        <v>175</v>
      </c>
      <c r="BE1970" s="231">
        <f>IF(N1970="základní",J1970,0)</f>
        <v>0</v>
      </c>
      <c r="BF1970" s="231">
        <f>IF(N1970="snížená",J1970,0)</f>
        <v>0</v>
      </c>
      <c r="BG1970" s="231">
        <f>IF(N1970="zákl. přenesená",J1970,0)</f>
        <v>0</v>
      </c>
      <c r="BH1970" s="231">
        <f>IF(N1970="sníž. přenesená",J1970,0)</f>
        <v>0</v>
      </c>
      <c r="BI1970" s="231">
        <f>IF(N1970="nulová",J1970,0)</f>
        <v>0</v>
      </c>
      <c r="BJ1970" s="18" t="s">
        <v>84</v>
      </c>
      <c r="BK1970" s="231">
        <f>ROUND(I1970*H1970,2)</f>
        <v>0</v>
      </c>
      <c r="BL1970" s="18" t="s">
        <v>262</v>
      </c>
      <c r="BM1970" s="230" t="s">
        <v>2503</v>
      </c>
    </row>
    <row r="1971" s="2" customFormat="1" ht="24.15" customHeight="1">
      <c r="A1971" s="39"/>
      <c r="B1971" s="40"/>
      <c r="C1971" s="219" t="s">
        <v>2504</v>
      </c>
      <c r="D1971" s="219" t="s">
        <v>177</v>
      </c>
      <c r="E1971" s="220" t="s">
        <v>2505</v>
      </c>
      <c r="F1971" s="221" t="s">
        <v>2506</v>
      </c>
      <c r="G1971" s="222" t="s">
        <v>180</v>
      </c>
      <c r="H1971" s="223">
        <v>48</v>
      </c>
      <c r="I1971" s="224"/>
      <c r="J1971" s="225">
        <f>ROUND(I1971*H1971,2)</f>
        <v>0</v>
      </c>
      <c r="K1971" s="221" t="s">
        <v>1</v>
      </c>
      <c r="L1971" s="45"/>
      <c r="M1971" s="226" t="s">
        <v>1</v>
      </c>
      <c r="N1971" s="227" t="s">
        <v>41</v>
      </c>
      <c r="O1971" s="92"/>
      <c r="P1971" s="228">
        <f>O1971*H1971</f>
        <v>0</v>
      </c>
      <c r="Q1971" s="228">
        <v>0</v>
      </c>
      <c r="R1971" s="228">
        <f>Q1971*H1971</f>
        <v>0</v>
      </c>
      <c r="S1971" s="228">
        <v>0</v>
      </c>
      <c r="T1971" s="229">
        <f>S1971*H1971</f>
        <v>0</v>
      </c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R1971" s="230" t="s">
        <v>262</v>
      </c>
      <c r="AT1971" s="230" t="s">
        <v>177</v>
      </c>
      <c r="AU1971" s="230" t="s">
        <v>86</v>
      </c>
      <c r="AY1971" s="18" t="s">
        <v>175</v>
      </c>
      <c r="BE1971" s="231">
        <f>IF(N1971="základní",J1971,0)</f>
        <v>0</v>
      </c>
      <c r="BF1971" s="231">
        <f>IF(N1971="snížená",J1971,0)</f>
        <v>0</v>
      </c>
      <c r="BG1971" s="231">
        <f>IF(N1971="zákl. přenesená",J1971,0)</f>
        <v>0</v>
      </c>
      <c r="BH1971" s="231">
        <f>IF(N1971="sníž. přenesená",J1971,0)</f>
        <v>0</v>
      </c>
      <c r="BI1971" s="231">
        <f>IF(N1971="nulová",J1971,0)</f>
        <v>0</v>
      </c>
      <c r="BJ1971" s="18" t="s">
        <v>84</v>
      </c>
      <c r="BK1971" s="231">
        <f>ROUND(I1971*H1971,2)</f>
        <v>0</v>
      </c>
      <c r="BL1971" s="18" t="s">
        <v>262</v>
      </c>
      <c r="BM1971" s="230" t="s">
        <v>2507</v>
      </c>
    </row>
    <row r="1972" s="12" customFormat="1" ht="22.8" customHeight="1">
      <c r="A1972" s="12"/>
      <c r="B1972" s="203"/>
      <c r="C1972" s="204"/>
      <c r="D1972" s="205" t="s">
        <v>75</v>
      </c>
      <c r="E1972" s="217" t="s">
        <v>2508</v>
      </c>
      <c r="F1972" s="217" t="s">
        <v>2509</v>
      </c>
      <c r="G1972" s="204"/>
      <c r="H1972" s="204"/>
      <c r="I1972" s="207"/>
      <c r="J1972" s="218">
        <f>BK1972</f>
        <v>0</v>
      </c>
      <c r="K1972" s="204"/>
      <c r="L1972" s="209"/>
      <c r="M1972" s="210"/>
      <c r="N1972" s="211"/>
      <c r="O1972" s="211"/>
      <c r="P1972" s="212">
        <f>SUM(P1973:P1997)</f>
        <v>0</v>
      </c>
      <c r="Q1972" s="211"/>
      <c r="R1972" s="212">
        <f>SUM(R1973:R1997)</f>
        <v>0.92669484</v>
      </c>
      <c r="S1972" s="211"/>
      <c r="T1972" s="213">
        <f>SUM(T1973:T1997)</f>
        <v>0</v>
      </c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R1972" s="214" t="s">
        <v>86</v>
      </c>
      <c r="AT1972" s="215" t="s">
        <v>75</v>
      </c>
      <c r="AU1972" s="215" t="s">
        <v>84</v>
      </c>
      <c r="AY1972" s="214" t="s">
        <v>175</v>
      </c>
      <c r="BK1972" s="216">
        <f>SUM(BK1973:BK1997)</f>
        <v>0</v>
      </c>
    </row>
    <row r="1973" s="2" customFormat="1" ht="24.15" customHeight="1">
      <c r="A1973" s="39"/>
      <c r="B1973" s="40"/>
      <c r="C1973" s="219" t="s">
        <v>2510</v>
      </c>
      <c r="D1973" s="219" t="s">
        <v>177</v>
      </c>
      <c r="E1973" s="220" t="s">
        <v>2511</v>
      </c>
      <c r="F1973" s="221" t="s">
        <v>2512</v>
      </c>
      <c r="G1973" s="222" t="s">
        <v>180</v>
      </c>
      <c r="H1973" s="223">
        <v>1007.277</v>
      </c>
      <c r="I1973" s="224"/>
      <c r="J1973" s="225">
        <f>ROUND(I1973*H1973,2)</f>
        <v>0</v>
      </c>
      <c r="K1973" s="221" t="s">
        <v>181</v>
      </c>
      <c r="L1973" s="45"/>
      <c r="M1973" s="226" t="s">
        <v>1</v>
      </c>
      <c r="N1973" s="227" t="s">
        <v>41</v>
      </c>
      <c r="O1973" s="92"/>
      <c r="P1973" s="228">
        <f>O1973*H1973</f>
        <v>0</v>
      </c>
      <c r="Q1973" s="228">
        <v>0.00092000000000000016</v>
      </c>
      <c r="R1973" s="228">
        <f>Q1973*H1973</f>
        <v>0.92669484</v>
      </c>
      <c r="S1973" s="228">
        <v>0</v>
      </c>
      <c r="T1973" s="229">
        <f>S1973*H1973</f>
        <v>0</v>
      </c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R1973" s="230" t="s">
        <v>262</v>
      </c>
      <c r="AT1973" s="230" t="s">
        <v>177</v>
      </c>
      <c r="AU1973" s="230" t="s">
        <v>86</v>
      </c>
      <c r="AY1973" s="18" t="s">
        <v>175</v>
      </c>
      <c r="BE1973" s="231">
        <f>IF(N1973="základní",J1973,0)</f>
        <v>0</v>
      </c>
      <c r="BF1973" s="231">
        <f>IF(N1973="snížená",J1973,0)</f>
        <v>0</v>
      </c>
      <c r="BG1973" s="231">
        <f>IF(N1973="zákl. přenesená",J1973,0)</f>
        <v>0</v>
      </c>
      <c r="BH1973" s="231">
        <f>IF(N1973="sníž. přenesená",J1973,0)</f>
        <v>0</v>
      </c>
      <c r="BI1973" s="231">
        <f>IF(N1973="nulová",J1973,0)</f>
        <v>0</v>
      </c>
      <c r="BJ1973" s="18" t="s">
        <v>84</v>
      </c>
      <c r="BK1973" s="231">
        <f>ROUND(I1973*H1973,2)</f>
        <v>0</v>
      </c>
      <c r="BL1973" s="18" t="s">
        <v>262</v>
      </c>
      <c r="BM1973" s="230" t="s">
        <v>2513</v>
      </c>
    </row>
    <row r="1974" s="2" customFormat="1">
      <c r="A1974" s="39"/>
      <c r="B1974" s="40"/>
      <c r="C1974" s="41"/>
      <c r="D1974" s="234" t="s">
        <v>266</v>
      </c>
      <c r="E1974" s="41"/>
      <c r="F1974" s="275" t="s">
        <v>2514</v>
      </c>
      <c r="G1974" s="41"/>
      <c r="H1974" s="41"/>
      <c r="I1974" s="276"/>
      <c r="J1974" s="41"/>
      <c r="K1974" s="41"/>
      <c r="L1974" s="45"/>
      <c r="M1974" s="277"/>
      <c r="N1974" s="278"/>
      <c r="O1974" s="92"/>
      <c r="P1974" s="92"/>
      <c r="Q1974" s="92"/>
      <c r="R1974" s="92"/>
      <c r="S1974" s="92"/>
      <c r="T1974" s="93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T1974" s="18" t="s">
        <v>266</v>
      </c>
      <c r="AU1974" s="18" t="s">
        <v>86</v>
      </c>
    </row>
    <row r="1975" s="13" customFormat="1">
      <c r="A1975" s="13"/>
      <c r="B1975" s="232"/>
      <c r="C1975" s="233"/>
      <c r="D1975" s="234" t="s">
        <v>184</v>
      </c>
      <c r="E1975" s="235" t="s">
        <v>1</v>
      </c>
      <c r="F1975" s="236" t="s">
        <v>715</v>
      </c>
      <c r="G1975" s="233"/>
      <c r="H1975" s="237">
        <v>489.25</v>
      </c>
      <c r="I1975" s="238"/>
      <c r="J1975" s="233"/>
      <c r="K1975" s="233"/>
      <c r="L1975" s="239"/>
      <c r="M1975" s="240"/>
      <c r="N1975" s="241"/>
      <c r="O1975" s="241"/>
      <c r="P1975" s="241"/>
      <c r="Q1975" s="241"/>
      <c r="R1975" s="241"/>
      <c r="S1975" s="241"/>
      <c r="T1975" s="242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43" t="s">
        <v>184</v>
      </c>
      <c r="AU1975" s="243" t="s">
        <v>86</v>
      </c>
      <c r="AV1975" s="13" t="s">
        <v>86</v>
      </c>
      <c r="AW1975" s="13" t="s">
        <v>32</v>
      </c>
      <c r="AX1975" s="13" t="s">
        <v>76</v>
      </c>
      <c r="AY1975" s="243" t="s">
        <v>175</v>
      </c>
    </row>
    <row r="1976" s="13" customFormat="1">
      <c r="A1976" s="13"/>
      <c r="B1976" s="232"/>
      <c r="C1976" s="233"/>
      <c r="D1976" s="234" t="s">
        <v>184</v>
      </c>
      <c r="E1976" s="235" t="s">
        <v>1</v>
      </c>
      <c r="F1976" s="236" t="s">
        <v>716</v>
      </c>
      <c r="G1976" s="233"/>
      <c r="H1976" s="237">
        <v>-124.72</v>
      </c>
      <c r="I1976" s="238"/>
      <c r="J1976" s="233"/>
      <c r="K1976" s="233"/>
      <c r="L1976" s="239"/>
      <c r="M1976" s="240"/>
      <c r="N1976" s="241"/>
      <c r="O1976" s="241"/>
      <c r="P1976" s="241"/>
      <c r="Q1976" s="241"/>
      <c r="R1976" s="241"/>
      <c r="S1976" s="241"/>
      <c r="T1976" s="242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43" t="s">
        <v>184</v>
      </c>
      <c r="AU1976" s="243" t="s">
        <v>86</v>
      </c>
      <c r="AV1976" s="13" t="s">
        <v>86</v>
      </c>
      <c r="AW1976" s="13" t="s">
        <v>32</v>
      </c>
      <c r="AX1976" s="13" t="s">
        <v>76</v>
      </c>
      <c r="AY1976" s="243" t="s">
        <v>175</v>
      </c>
    </row>
    <row r="1977" s="13" customFormat="1">
      <c r="A1977" s="13"/>
      <c r="B1977" s="232"/>
      <c r="C1977" s="233"/>
      <c r="D1977" s="234" t="s">
        <v>184</v>
      </c>
      <c r="E1977" s="235" t="s">
        <v>1</v>
      </c>
      <c r="F1977" s="236" t="s">
        <v>717</v>
      </c>
      <c r="G1977" s="233"/>
      <c r="H1977" s="237">
        <v>9</v>
      </c>
      <c r="I1977" s="238"/>
      <c r="J1977" s="233"/>
      <c r="K1977" s="233"/>
      <c r="L1977" s="239"/>
      <c r="M1977" s="240"/>
      <c r="N1977" s="241"/>
      <c r="O1977" s="241"/>
      <c r="P1977" s="241"/>
      <c r="Q1977" s="241"/>
      <c r="R1977" s="241"/>
      <c r="S1977" s="241"/>
      <c r="T1977" s="242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T1977" s="243" t="s">
        <v>184</v>
      </c>
      <c r="AU1977" s="243" t="s">
        <v>86</v>
      </c>
      <c r="AV1977" s="13" t="s">
        <v>86</v>
      </c>
      <c r="AW1977" s="13" t="s">
        <v>32</v>
      </c>
      <c r="AX1977" s="13" t="s">
        <v>76</v>
      </c>
      <c r="AY1977" s="243" t="s">
        <v>175</v>
      </c>
    </row>
    <row r="1978" s="13" customFormat="1">
      <c r="A1978" s="13"/>
      <c r="B1978" s="232"/>
      <c r="C1978" s="233"/>
      <c r="D1978" s="234" t="s">
        <v>184</v>
      </c>
      <c r="E1978" s="235" t="s">
        <v>1</v>
      </c>
      <c r="F1978" s="236" t="s">
        <v>718</v>
      </c>
      <c r="G1978" s="233"/>
      <c r="H1978" s="237">
        <v>3.3</v>
      </c>
      <c r="I1978" s="238"/>
      <c r="J1978" s="233"/>
      <c r="K1978" s="233"/>
      <c r="L1978" s="239"/>
      <c r="M1978" s="240"/>
      <c r="N1978" s="241"/>
      <c r="O1978" s="241"/>
      <c r="P1978" s="241"/>
      <c r="Q1978" s="241"/>
      <c r="R1978" s="241"/>
      <c r="S1978" s="241"/>
      <c r="T1978" s="242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43" t="s">
        <v>184</v>
      </c>
      <c r="AU1978" s="243" t="s">
        <v>86</v>
      </c>
      <c r="AV1978" s="13" t="s">
        <v>86</v>
      </c>
      <c r="AW1978" s="13" t="s">
        <v>32</v>
      </c>
      <c r="AX1978" s="13" t="s">
        <v>76</v>
      </c>
      <c r="AY1978" s="243" t="s">
        <v>175</v>
      </c>
    </row>
    <row r="1979" s="13" customFormat="1">
      <c r="A1979" s="13"/>
      <c r="B1979" s="232"/>
      <c r="C1979" s="233"/>
      <c r="D1979" s="234" t="s">
        <v>184</v>
      </c>
      <c r="E1979" s="235" t="s">
        <v>1</v>
      </c>
      <c r="F1979" s="236" t="s">
        <v>719</v>
      </c>
      <c r="G1979" s="233"/>
      <c r="H1979" s="237">
        <v>3.3</v>
      </c>
      <c r="I1979" s="238"/>
      <c r="J1979" s="233"/>
      <c r="K1979" s="233"/>
      <c r="L1979" s="239"/>
      <c r="M1979" s="240"/>
      <c r="N1979" s="241"/>
      <c r="O1979" s="241"/>
      <c r="P1979" s="241"/>
      <c r="Q1979" s="241"/>
      <c r="R1979" s="241"/>
      <c r="S1979" s="241"/>
      <c r="T1979" s="242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43" t="s">
        <v>184</v>
      </c>
      <c r="AU1979" s="243" t="s">
        <v>86</v>
      </c>
      <c r="AV1979" s="13" t="s">
        <v>86</v>
      </c>
      <c r="AW1979" s="13" t="s">
        <v>32</v>
      </c>
      <c r="AX1979" s="13" t="s">
        <v>76</v>
      </c>
      <c r="AY1979" s="243" t="s">
        <v>175</v>
      </c>
    </row>
    <row r="1980" s="13" customFormat="1">
      <c r="A1980" s="13"/>
      <c r="B1980" s="232"/>
      <c r="C1980" s="233"/>
      <c r="D1980" s="234" t="s">
        <v>184</v>
      </c>
      <c r="E1980" s="235" t="s">
        <v>1</v>
      </c>
      <c r="F1980" s="236" t="s">
        <v>720</v>
      </c>
      <c r="G1980" s="233"/>
      <c r="H1980" s="237">
        <v>21.45</v>
      </c>
      <c r="I1980" s="238"/>
      <c r="J1980" s="233"/>
      <c r="K1980" s="233"/>
      <c r="L1980" s="239"/>
      <c r="M1980" s="240"/>
      <c r="N1980" s="241"/>
      <c r="O1980" s="241"/>
      <c r="P1980" s="241"/>
      <c r="Q1980" s="241"/>
      <c r="R1980" s="241"/>
      <c r="S1980" s="241"/>
      <c r="T1980" s="242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43" t="s">
        <v>184</v>
      </c>
      <c r="AU1980" s="243" t="s">
        <v>86</v>
      </c>
      <c r="AV1980" s="13" t="s">
        <v>86</v>
      </c>
      <c r="AW1980" s="13" t="s">
        <v>32</v>
      </c>
      <c r="AX1980" s="13" t="s">
        <v>76</v>
      </c>
      <c r="AY1980" s="243" t="s">
        <v>175</v>
      </c>
    </row>
    <row r="1981" s="13" customFormat="1">
      <c r="A1981" s="13"/>
      <c r="B1981" s="232"/>
      <c r="C1981" s="233"/>
      <c r="D1981" s="234" t="s">
        <v>184</v>
      </c>
      <c r="E1981" s="235" t="s">
        <v>1</v>
      </c>
      <c r="F1981" s="236" t="s">
        <v>721</v>
      </c>
      <c r="G1981" s="233"/>
      <c r="H1981" s="237">
        <v>9.375</v>
      </c>
      <c r="I1981" s="238"/>
      <c r="J1981" s="233"/>
      <c r="K1981" s="233"/>
      <c r="L1981" s="239"/>
      <c r="M1981" s="240"/>
      <c r="N1981" s="241"/>
      <c r="O1981" s="241"/>
      <c r="P1981" s="241"/>
      <c r="Q1981" s="241"/>
      <c r="R1981" s="241"/>
      <c r="S1981" s="241"/>
      <c r="T1981" s="242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43" t="s">
        <v>184</v>
      </c>
      <c r="AU1981" s="243" t="s">
        <v>86</v>
      </c>
      <c r="AV1981" s="13" t="s">
        <v>86</v>
      </c>
      <c r="AW1981" s="13" t="s">
        <v>32</v>
      </c>
      <c r="AX1981" s="13" t="s">
        <v>76</v>
      </c>
      <c r="AY1981" s="243" t="s">
        <v>175</v>
      </c>
    </row>
    <row r="1982" s="13" customFormat="1">
      <c r="A1982" s="13"/>
      <c r="B1982" s="232"/>
      <c r="C1982" s="233"/>
      <c r="D1982" s="234" t="s">
        <v>184</v>
      </c>
      <c r="E1982" s="235" t="s">
        <v>1</v>
      </c>
      <c r="F1982" s="236" t="s">
        <v>722</v>
      </c>
      <c r="G1982" s="233"/>
      <c r="H1982" s="237">
        <v>4.425</v>
      </c>
      <c r="I1982" s="238"/>
      <c r="J1982" s="233"/>
      <c r="K1982" s="233"/>
      <c r="L1982" s="239"/>
      <c r="M1982" s="240"/>
      <c r="N1982" s="241"/>
      <c r="O1982" s="241"/>
      <c r="P1982" s="241"/>
      <c r="Q1982" s="241"/>
      <c r="R1982" s="241"/>
      <c r="S1982" s="241"/>
      <c r="T1982" s="242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T1982" s="243" t="s">
        <v>184</v>
      </c>
      <c r="AU1982" s="243" t="s">
        <v>86</v>
      </c>
      <c r="AV1982" s="13" t="s">
        <v>86</v>
      </c>
      <c r="AW1982" s="13" t="s">
        <v>32</v>
      </c>
      <c r="AX1982" s="13" t="s">
        <v>76</v>
      </c>
      <c r="AY1982" s="243" t="s">
        <v>175</v>
      </c>
    </row>
    <row r="1983" s="13" customFormat="1">
      <c r="A1983" s="13"/>
      <c r="B1983" s="232"/>
      <c r="C1983" s="233"/>
      <c r="D1983" s="234" t="s">
        <v>184</v>
      </c>
      <c r="E1983" s="235" t="s">
        <v>1</v>
      </c>
      <c r="F1983" s="236" t="s">
        <v>723</v>
      </c>
      <c r="G1983" s="233"/>
      <c r="H1983" s="237">
        <v>1.525</v>
      </c>
      <c r="I1983" s="238"/>
      <c r="J1983" s="233"/>
      <c r="K1983" s="233"/>
      <c r="L1983" s="239"/>
      <c r="M1983" s="240"/>
      <c r="N1983" s="241"/>
      <c r="O1983" s="241"/>
      <c r="P1983" s="241"/>
      <c r="Q1983" s="241"/>
      <c r="R1983" s="241"/>
      <c r="S1983" s="241"/>
      <c r="T1983" s="242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43" t="s">
        <v>184</v>
      </c>
      <c r="AU1983" s="243" t="s">
        <v>86</v>
      </c>
      <c r="AV1983" s="13" t="s">
        <v>86</v>
      </c>
      <c r="AW1983" s="13" t="s">
        <v>32</v>
      </c>
      <c r="AX1983" s="13" t="s">
        <v>76</v>
      </c>
      <c r="AY1983" s="243" t="s">
        <v>175</v>
      </c>
    </row>
    <row r="1984" s="16" customFormat="1">
      <c r="A1984" s="16"/>
      <c r="B1984" s="279"/>
      <c r="C1984" s="280"/>
      <c r="D1984" s="234" t="s">
        <v>184</v>
      </c>
      <c r="E1984" s="281" t="s">
        <v>1</v>
      </c>
      <c r="F1984" s="282" t="s">
        <v>356</v>
      </c>
      <c r="G1984" s="280"/>
      <c r="H1984" s="283">
        <v>416.905</v>
      </c>
      <c r="I1984" s="284"/>
      <c r="J1984" s="280"/>
      <c r="K1984" s="280"/>
      <c r="L1984" s="285"/>
      <c r="M1984" s="286"/>
      <c r="N1984" s="287"/>
      <c r="O1984" s="287"/>
      <c r="P1984" s="287"/>
      <c r="Q1984" s="287"/>
      <c r="R1984" s="287"/>
      <c r="S1984" s="287"/>
      <c r="T1984" s="288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T1984" s="289" t="s">
        <v>184</v>
      </c>
      <c r="AU1984" s="289" t="s">
        <v>86</v>
      </c>
      <c r="AV1984" s="16" t="s">
        <v>189</v>
      </c>
      <c r="AW1984" s="16" t="s">
        <v>32</v>
      </c>
      <c r="AX1984" s="16" t="s">
        <v>76</v>
      </c>
      <c r="AY1984" s="289" t="s">
        <v>175</v>
      </c>
    </row>
    <row r="1985" s="13" customFormat="1">
      <c r="A1985" s="13"/>
      <c r="B1985" s="232"/>
      <c r="C1985" s="233"/>
      <c r="D1985" s="234" t="s">
        <v>184</v>
      </c>
      <c r="E1985" s="235" t="s">
        <v>1</v>
      </c>
      <c r="F1985" s="236" t="s">
        <v>724</v>
      </c>
      <c r="G1985" s="233"/>
      <c r="H1985" s="237">
        <v>374.55</v>
      </c>
      <c r="I1985" s="238"/>
      <c r="J1985" s="233"/>
      <c r="K1985" s="233"/>
      <c r="L1985" s="239"/>
      <c r="M1985" s="240"/>
      <c r="N1985" s="241"/>
      <c r="O1985" s="241"/>
      <c r="P1985" s="241"/>
      <c r="Q1985" s="241"/>
      <c r="R1985" s="241"/>
      <c r="S1985" s="241"/>
      <c r="T1985" s="242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43" t="s">
        <v>184</v>
      </c>
      <c r="AU1985" s="243" t="s">
        <v>86</v>
      </c>
      <c r="AV1985" s="13" t="s">
        <v>86</v>
      </c>
      <c r="AW1985" s="13" t="s">
        <v>32</v>
      </c>
      <c r="AX1985" s="13" t="s">
        <v>76</v>
      </c>
      <c r="AY1985" s="243" t="s">
        <v>175</v>
      </c>
    </row>
    <row r="1986" s="13" customFormat="1">
      <c r="A1986" s="13"/>
      <c r="B1986" s="232"/>
      <c r="C1986" s="233"/>
      <c r="D1986" s="234" t="s">
        <v>184</v>
      </c>
      <c r="E1986" s="235" t="s">
        <v>1</v>
      </c>
      <c r="F1986" s="236" t="s">
        <v>725</v>
      </c>
      <c r="G1986" s="233"/>
      <c r="H1986" s="237">
        <v>-158.1</v>
      </c>
      <c r="I1986" s="238"/>
      <c r="J1986" s="233"/>
      <c r="K1986" s="233"/>
      <c r="L1986" s="239"/>
      <c r="M1986" s="240"/>
      <c r="N1986" s="241"/>
      <c r="O1986" s="241"/>
      <c r="P1986" s="241"/>
      <c r="Q1986" s="241"/>
      <c r="R1986" s="241"/>
      <c r="S1986" s="241"/>
      <c r="T1986" s="242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43" t="s">
        <v>184</v>
      </c>
      <c r="AU1986" s="243" t="s">
        <v>86</v>
      </c>
      <c r="AV1986" s="13" t="s">
        <v>86</v>
      </c>
      <c r="AW1986" s="13" t="s">
        <v>32</v>
      </c>
      <c r="AX1986" s="13" t="s">
        <v>76</v>
      </c>
      <c r="AY1986" s="243" t="s">
        <v>175</v>
      </c>
    </row>
    <row r="1987" s="13" customFormat="1">
      <c r="A1987" s="13"/>
      <c r="B1987" s="232"/>
      <c r="C1987" s="233"/>
      <c r="D1987" s="234" t="s">
        <v>184</v>
      </c>
      <c r="E1987" s="235" t="s">
        <v>1</v>
      </c>
      <c r="F1987" s="236" t="s">
        <v>726</v>
      </c>
      <c r="G1987" s="233"/>
      <c r="H1987" s="237">
        <v>43.2</v>
      </c>
      <c r="I1987" s="238"/>
      <c r="J1987" s="233"/>
      <c r="K1987" s="233"/>
      <c r="L1987" s="239"/>
      <c r="M1987" s="240"/>
      <c r="N1987" s="241"/>
      <c r="O1987" s="241"/>
      <c r="P1987" s="241"/>
      <c r="Q1987" s="241"/>
      <c r="R1987" s="241"/>
      <c r="S1987" s="241"/>
      <c r="T1987" s="242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43" t="s">
        <v>184</v>
      </c>
      <c r="AU1987" s="243" t="s">
        <v>86</v>
      </c>
      <c r="AV1987" s="13" t="s">
        <v>86</v>
      </c>
      <c r="AW1987" s="13" t="s">
        <v>32</v>
      </c>
      <c r="AX1987" s="13" t="s">
        <v>76</v>
      </c>
      <c r="AY1987" s="243" t="s">
        <v>175</v>
      </c>
    </row>
    <row r="1988" s="13" customFormat="1">
      <c r="A1988" s="13"/>
      <c r="B1988" s="232"/>
      <c r="C1988" s="233"/>
      <c r="D1988" s="234" t="s">
        <v>184</v>
      </c>
      <c r="E1988" s="235" t="s">
        <v>1</v>
      </c>
      <c r="F1988" s="236" t="s">
        <v>727</v>
      </c>
      <c r="G1988" s="233"/>
      <c r="H1988" s="237">
        <v>15.3</v>
      </c>
      <c r="I1988" s="238"/>
      <c r="J1988" s="233"/>
      <c r="K1988" s="233"/>
      <c r="L1988" s="239"/>
      <c r="M1988" s="240"/>
      <c r="N1988" s="241"/>
      <c r="O1988" s="241"/>
      <c r="P1988" s="241"/>
      <c r="Q1988" s="241"/>
      <c r="R1988" s="241"/>
      <c r="S1988" s="241"/>
      <c r="T1988" s="242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43" t="s">
        <v>184</v>
      </c>
      <c r="AU1988" s="243" t="s">
        <v>86</v>
      </c>
      <c r="AV1988" s="13" t="s">
        <v>86</v>
      </c>
      <c r="AW1988" s="13" t="s">
        <v>32</v>
      </c>
      <c r="AX1988" s="13" t="s">
        <v>76</v>
      </c>
      <c r="AY1988" s="243" t="s">
        <v>175</v>
      </c>
    </row>
    <row r="1989" s="16" customFormat="1">
      <c r="A1989" s="16"/>
      <c r="B1989" s="279"/>
      <c r="C1989" s="280"/>
      <c r="D1989" s="234" t="s">
        <v>184</v>
      </c>
      <c r="E1989" s="281" t="s">
        <v>1</v>
      </c>
      <c r="F1989" s="282" t="s">
        <v>356</v>
      </c>
      <c r="G1989" s="280"/>
      <c r="H1989" s="283">
        <v>274.95000000000004</v>
      </c>
      <c r="I1989" s="284"/>
      <c r="J1989" s="280"/>
      <c r="K1989" s="280"/>
      <c r="L1989" s="285"/>
      <c r="M1989" s="286"/>
      <c r="N1989" s="287"/>
      <c r="O1989" s="287"/>
      <c r="P1989" s="287"/>
      <c r="Q1989" s="287"/>
      <c r="R1989" s="287"/>
      <c r="S1989" s="287"/>
      <c r="T1989" s="288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T1989" s="289" t="s">
        <v>184</v>
      </c>
      <c r="AU1989" s="289" t="s">
        <v>86</v>
      </c>
      <c r="AV1989" s="16" t="s">
        <v>189</v>
      </c>
      <c r="AW1989" s="16" t="s">
        <v>32</v>
      </c>
      <c r="AX1989" s="16" t="s">
        <v>76</v>
      </c>
      <c r="AY1989" s="289" t="s">
        <v>175</v>
      </c>
    </row>
    <row r="1990" s="13" customFormat="1">
      <c r="A1990" s="13"/>
      <c r="B1990" s="232"/>
      <c r="C1990" s="233"/>
      <c r="D1990" s="234" t="s">
        <v>184</v>
      </c>
      <c r="E1990" s="235" t="s">
        <v>1</v>
      </c>
      <c r="F1990" s="236" t="s">
        <v>728</v>
      </c>
      <c r="G1990" s="233"/>
      <c r="H1990" s="237">
        <v>107.25</v>
      </c>
      <c r="I1990" s="238"/>
      <c r="J1990" s="233"/>
      <c r="K1990" s="233"/>
      <c r="L1990" s="239"/>
      <c r="M1990" s="240"/>
      <c r="N1990" s="241"/>
      <c r="O1990" s="241"/>
      <c r="P1990" s="241"/>
      <c r="Q1990" s="241"/>
      <c r="R1990" s="241"/>
      <c r="S1990" s="241"/>
      <c r="T1990" s="242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43" t="s">
        <v>184</v>
      </c>
      <c r="AU1990" s="243" t="s">
        <v>86</v>
      </c>
      <c r="AV1990" s="13" t="s">
        <v>86</v>
      </c>
      <c r="AW1990" s="13" t="s">
        <v>32</v>
      </c>
      <c r="AX1990" s="13" t="s">
        <v>76</v>
      </c>
      <c r="AY1990" s="243" t="s">
        <v>175</v>
      </c>
    </row>
    <row r="1991" s="13" customFormat="1">
      <c r="A1991" s="13"/>
      <c r="B1991" s="232"/>
      <c r="C1991" s="233"/>
      <c r="D1991" s="234" t="s">
        <v>184</v>
      </c>
      <c r="E1991" s="235" t="s">
        <v>1</v>
      </c>
      <c r="F1991" s="236" t="s">
        <v>729</v>
      </c>
      <c r="G1991" s="233"/>
      <c r="H1991" s="237">
        <v>156.12</v>
      </c>
      <c r="I1991" s="238"/>
      <c r="J1991" s="233"/>
      <c r="K1991" s="233"/>
      <c r="L1991" s="239"/>
      <c r="M1991" s="240"/>
      <c r="N1991" s="241"/>
      <c r="O1991" s="241"/>
      <c r="P1991" s="241"/>
      <c r="Q1991" s="241"/>
      <c r="R1991" s="241"/>
      <c r="S1991" s="241"/>
      <c r="T1991" s="242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43" t="s">
        <v>184</v>
      </c>
      <c r="AU1991" s="243" t="s">
        <v>86</v>
      </c>
      <c r="AV1991" s="13" t="s">
        <v>86</v>
      </c>
      <c r="AW1991" s="13" t="s">
        <v>32</v>
      </c>
      <c r="AX1991" s="13" t="s">
        <v>76</v>
      </c>
      <c r="AY1991" s="243" t="s">
        <v>175</v>
      </c>
    </row>
    <row r="1992" s="16" customFormat="1">
      <c r="A1992" s="16"/>
      <c r="B1992" s="279"/>
      <c r="C1992" s="280"/>
      <c r="D1992" s="234" t="s">
        <v>184</v>
      </c>
      <c r="E1992" s="281" t="s">
        <v>1</v>
      </c>
      <c r="F1992" s="282" t="s">
        <v>356</v>
      </c>
      <c r="G1992" s="280"/>
      <c r="H1992" s="283">
        <v>263.37</v>
      </c>
      <c r="I1992" s="284"/>
      <c r="J1992" s="280"/>
      <c r="K1992" s="280"/>
      <c r="L1992" s="285"/>
      <c r="M1992" s="286"/>
      <c r="N1992" s="287"/>
      <c r="O1992" s="287"/>
      <c r="P1992" s="287"/>
      <c r="Q1992" s="287"/>
      <c r="R1992" s="287"/>
      <c r="S1992" s="287"/>
      <c r="T1992" s="288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T1992" s="289" t="s">
        <v>184</v>
      </c>
      <c r="AU1992" s="289" t="s">
        <v>86</v>
      </c>
      <c r="AV1992" s="16" t="s">
        <v>189</v>
      </c>
      <c r="AW1992" s="16" t="s">
        <v>32</v>
      </c>
      <c r="AX1992" s="16" t="s">
        <v>76</v>
      </c>
      <c r="AY1992" s="289" t="s">
        <v>175</v>
      </c>
    </row>
    <row r="1993" s="14" customFormat="1">
      <c r="A1993" s="14"/>
      <c r="B1993" s="244"/>
      <c r="C1993" s="245"/>
      <c r="D1993" s="234" t="s">
        <v>184</v>
      </c>
      <c r="E1993" s="246" t="s">
        <v>1</v>
      </c>
      <c r="F1993" s="247" t="s">
        <v>668</v>
      </c>
      <c r="G1993" s="245"/>
      <c r="H1993" s="246" t="s">
        <v>1</v>
      </c>
      <c r="I1993" s="248"/>
      <c r="J1993" s="245"/>
      <c r="K1993" s="245"/>
      <c r="L1993" s="249"/>
      <c r="M1993" s="250"/>
      <c r="N1993" s="251"/>
      <c r="O1993" s="251"/>
      <c r="P1993" s="251"/>
      <c r="Q1993" s="251"/>
      <c r="R1993" s="251"/>
      <c r="S1993" s="251"/>
      <c r="T1993" s="252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T1993" s="253" t="s">
        <v>184</v>
      </c>
      <c r="AU1993" s="253" t="s">
        <v>86</v>
      </c>
      <c r="AV1993" s="14" t="s">
        <v>84</v>
      </c>
      <c r="AW1993" s="14" t="s">
        <v>32</v>
      </c>
      <c r="AX1993" s="14" t="s">
        <v>76</v>
      </c>
      <c r="AY1993" s="253" t="s">
        <v>175</v>
      </c>
    </row>
    <row r="1994" s="13" customFormat="1">
      <c r="A1994" s="13"/>
      <c r="B1994" s="232"/>
      <c r="C1994" s="233"/>
      <c r="D1994" s="234" t="s">
        <v>184</v>
      </c>
      <c r="E1994" s="235" t="s">
        <v>1</v>
      </c>
      <c r="F1994" s="236" t="s">
        <v>738</v>
      </c>
      <c r="G1994" s="233"/>
      <c r="H1994" s="237">
        <v>14.612</v>
      </c>
      <c r="I1994" s="238"/>
      <c r="J1994" s="233"/>
      <c r="K1994" s="233"/>
      <c r="L1994" s="239"/>
      <c r="M1994" s="240"/>
      <c r="N1994" s="241"/>
      <c r="O1994" s="241"/>
      <c r="P1994" s="241"/>
      <c r="Q1994" s="241"/>
      <c r="R1994" s="241"/>
      <c r="S1994" s="241"/>
      <c r="T1994" s="242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43" t="s">
        <v>184</v>
      </c>
      <c r="AU1994" s="243" t="s">
        <v>86</v>
      </c>
      <c r="AV1994" s="13" t="s">
        <v>86</v>
      </c>
      <c r="AW1994" s="13" t="s">
        <v>32</v>
      </c>
      <c r="AX1994" s="13" t="s">
        <v>76</v>
      </c>
      <c r="AY1994" s="243" t="s">
        <v>175</v>
      </c>
    </row>
    <row r="1995" s="13" customFormat="1">
      <c r="A1995" s="13"/>
      <c r="B1995" s="232"/>
      <c r="C1995" s="233"/>
      <c r="D1995" s="234" t="s">
        <v>184</v>
      </c>
      <c r="E1995" s="235" t="s">
        <v>1</v>
      </c>
      <c r="F1995" s="236" t="s">
        <v>739</v>
      </c>
      <c r="G1995" s="233"/>
      <c r="H1995" s="237">
        <v>15.08</v>
      </c>
      <c r="I1995" s="238"/>
      <c r="J1995" s="233"/>
      <c r="K1995" s="233"/>
      <c r="L1995" s="239"/>
      <c r="M1995" s="240"/>
      <c r="N1995" s="241"/>
      <c r="O1995" s="241"/>
      <c r="P1995" s="241"/>
      <c r="Q1995" s="241"/>
      <c r="R1995" s="241"/>
      <c r="S1995" s="241"/>
      <c r="T1995" s="242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43" t="s">
        <v>184</v>
      </c>
      <c r="AU1995" s="243" t="s">
        <v>86</v>
      </c>
      <c r="AV1995" s="13" t="s">
        <v>86</v>
      </c>
      <c r="AW1995" s="13" t="s">
        <v>32</v>
      </c>
      <c r="AX1995" s="13" t="s">
        <v>76</v>
      </c>
      <c r="AY1995" s="243" t="s">
        <v>175</v>
      </c>
    </row>
    <row r="1996" s="13" customFormat="1">
      <c r="A1996" s="13"/>
      <c r="B1996" s="232"/>
      <c r="C1996" s="233"/>
      <c r="D1996" s="234" t="s">
        <v>184</v>
      </c>
      <c r="E1996" s="235" t="s">
        <v>1</v>
      </c>
      <c r="F1996" s="236" t="s">
        <v>740</v>
      </c>
      <c r="G1996" s="233"/>
      <c r="H1996" s="237">
        <v>22.36</v>
      </c>
      <c r="I1996" s="238"/>
      <c r="J1996" s="233"/>
      <c r="K1996" s="233"/>
      <c r="L1996" s="239"/>
      <c r="M1996" s="240"/>
      <c r="N1996" s="241"/>
      <c r="O1996" s="241"/>
      <c r="P1996" s="241"/>
      <c r="Q1996" s="241"/>
      <c r="R1996" s="241"/>
      <c r="S1996" s="241"/>
      <c r="T1996" s="242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43" t="s">
        <v>184</v>
      </c>
      <c r="AU1996" s="243" t="s">
        <v>86</v>
      </c>
      <c r="AV1996" s="13" t="s">
        <v>86</v>
      </c>
      <c r="AW1996" s="13" t="s">
        <v>32</v>
      </c>
      <c r="AX1996" s="13" t="s">
        <v>76</v>
      </c>
      <c r="AY1996" s="243" t="s">
        <v>175</v>
      </c>
    </row>
    <row r="1997" s="15" customFormat="1">
      <c r="A1997" s="15"/>
      <c r="B1997" s="254"/>
      <c r="C1997" s="255"/>
      <c r="D1997" s="234" t="s">
        <v>184</v>
      </c>
      <c r="E1997" s="256" t="s">
        <v>1</v>
      </c>
      <c r="F1997" s="257" t="s">
        <v>201</v>
      </c>
      <c r="G1997" s="255"/>
      <c r="H1997" s="258">
        <v>1007.277</v>
      </c>
      <c r="I1997" s="259"/>
      <c r="J1997" s="255"/>
      <c r="K1997" s="255"/>
      <c r="L1997" s="260"/>
      <c r="M1997" s="261"/>
      <c r="N1997" s="262"/>
      <c r="O1997" s="262"/>
      <c r="P1997" s="262"/>
      <c r="Q1997" s="262"/>
      <c r="R1997" s="262"/>
      <c r="S1997" s="262"/>
      <c r="T1997" s="263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T1997" s="264" t="s">
        <v>184</v>
      </c>
      <c r="AU1997" s="264" t="s">
        <v>86</v>
      </c>
      <c r="AV1997" s="15" t="s">
        <v>182</v>
      </c>
      <c r="AW1997" s="15" t="s">
        <v>32</v>
      </c>
      <c r="AX1997" s="15" t="s">
        <v>84</v>
      </c>
      <c r="AY1997" s="264" t="s">
        <v>175</v>
      </c>
    </row>
    <row r="1998" s="12" customFormat="1" ht="22.8" customHeight="1">
      <c r="A1998" s="12"/>
      <c r="B1998" s="203"/>
      <c r="C1998" s="204"/>
      <c r="D1998" s="205" t="s">
        <v>75</v>
      </c>
      <c r="E1998" s="217" t="s">
        <v>2515</v>
      </c>
      <c r="F1998" s="217" t="s">
        <v>2516</v>
      </c>
      <c r="G1998" s="204"/>
      <c r="H1998" s="204"/>
      <c r="I1998" s="207"/>
      <c r="J1998" s="218">
        <f>BK1998</f>
        <v>0</v>
      </c>
      <c r="K1998" s="204"/>
      <c r="L1998" s="209"/>
      <c r="M1998" s="210"/>
      <c r="N1998" s="211"/>
      <c r="O1998" s="211"/>
      <c r="P1998" s="212">
        <f>SUM(P1999:P2262)</f>
        <v>0</v>
      </c>
      <c r="Q1998" s="211"/>
      <c r="R1998" s="212">
        <f>SUM(R1999:R2262)</f>
        <v>4.1595794</v>
      </c>
      <c r="S1998" s="211"/>
      <c r="T1998" s="213">
        <f>SUM(T1999:T2262)</f>
        <v>0</v>
      </c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R1998" s="214" t="s">
        <v>86</v>
      </c>
      <c r="AT1998" s="215" t="s">
        <v>75</v>
      </c>
      <c r="AU1998" s="215" t="s">
        <v>84</v>
      </c>
      <c r="AY1998" s="214" t="s">
        <v>175</v>
      </c>
      <c r="BK1998" s="216">
        <f>SUM(BK1999:BK2262)</f>
        <v>0</v>
      </c>
    </row>
    <row r="1999" s="2" customFormat="1" ht="24.15" customHeight="1">
      <c r="A1999" s="39"/>
      <c r="B1999" s="40"/>
      <c r="C1999" s="219" t="s">
        <v>2517</v>
      </c>
      <c r="D1999" s="219" t="s">
        <v>177</v>
      </c>
      <c r="E1999" s="220" t="s">
        <v>2518</v>
      </c>
      <c r="F1999" s="221" t="s">
        <v>2519</v>
      </c>
      <c r="G1999" s="222" t="s">
        <v>180</v>
      </c>
      <c r="H1999" s="223">
        <v>8649.6299999999984</v>
      </c>
      <c r="I1999" s="224"/>
      <c r="J1999" s="225">
        <f>ROUND(I1999*H1999,2)</f>
        <v>0</v>
      </c>
      <c r="K1999" s="221" t="s">
        <v>181</v>
      </c>
      <c r="L1999" s="45"/>
      <c r="M1999" s="226" t="s">
        <v>1</v>
      </c>
      <c r="N1999" s="227" t="s">
        <v>41</v>
      </c>
      <c r="O1999" s="92"/>
      <c r="P1999" s="228">
        <f>O1999*H1999</f>
        <v>0</v>
      </c>
      <c r="Q1999" s="228">
        <v>0</v>
      </c>
      <c r="R1999" s="228">
        <f>Q1999*H1999</f>
        <v>0</v>
      </c>
      <c r="S1999" s="228">
        <v>0</v>
      </c>
      <c r="T1999" s="229">
        <f>S1999*H1999</f>
        <v>0</v>
      </c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39"/>
      <c r="AE1999" s="39"/>
      <c r="AR1999" s="230" t="s">
        <v>262</v>
      </c>
      <c r="AT1999" s="230" t="s">
        <v>177</v>
      </c>
      <c r="AU1999" s="230" t="s">
        <v>86</v>
      </c>
      <c r="AY1999" s="18" t="s">
        <v>175</v>
      </c>
      <c r="BE1999" s="231">
        <f>IF(N1999="základní",J1999,0)</f>
        <v>0</v>
      </c>
      <c r="BF1999" s="231">
        <f>IF(N1999="snížená",J1999,0)</f>
        <v>0</v>
      </c>
      <c r="BG1999" s="231">
        <f>IF(N1999="zákl. přenesená",J1999,0)</f>
        <v>0</v>
      </c>
      <c r="BH1999" s="231">
        <f>IF(N1999="sníž. přenesená",J1999,0)</f>
        <v>0</v>
      </c>
      <c r="BI1999" s="231">
        <f>IF(N1999="nulová",J1999,0)</f>
        <v>0</v>
      </c>
      <c r="BJ1999" s="18" t="s">
        <v>84</v>
      </c>
      <c r="BK1999" s="231">
        <f>ROUND(I1999*H1999,2)</f>
        <v>0</v>
      </c>
      <c r="BL1999" s="18" t="s">
        <v>262</v>
      </c>
      <c r="BM1999" s="230" t="s">
        <v>2520</v>
      </c>
    </row>
    <row r="2000" s="13" customFormat="1">
      <c r="A2000" s="13"/>
      <c r="B2000" s="232"/>
      <c r="C2000" s="233"/>
      <c r="D2000" s="234" t="s">
        <v>184</v>
      </c>
      <c r="E2000" s="235" t="s">
        <v>1</v>
      </c>
      <c r="F2000" s="236" t="s">
        <v>2521</v>
      </c>
      <c r="G2000" s="233"/>
      <c r="H2000" s="237">
        <v>73.39</v>
      </c>
      <c r="I2000" s="238"/>
      <c r="J2000" s="233"/>
      <c r="K2000" s="233"/>
      <c r="L2000" s="239"/>
      <c r="M2000" s="240"/>
      <c r="N2000" s="241"/>
      <c r="O2000" s="241"/>
      <c r="P2000" s="241"/>
      <c r="Q2000" s="241"/>
      <c r="R2000" s="241"/>
      <c r="S2000" s="241"/>
      <c r="T2000" s="242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43" t="s">
        <v>184</v>
      </c>
      <c r="AU2000" s="243" t="s">
        <v>86</v>
      </c>
      <c r="AV2000" s="13" t="s">
        <v>86</v>
      </c>
      <c r="AW2000" s="13" t="s">
        <v>32</v>
      </c>
      <c r="AX2000" s="13" t="s">
        <v>76</v>
      </c>
      <c r="AY2000" s="243" t="s">
        <v>175</v>
      </c>
    </row>
    <row r="2001" s="14" customFormat="1">
      <c r="A2001" s="14"/>
      <c r="B2001" s="244"/>
      <c r="C2001" s="245"/>
      <c r="D2001" s="234" t="s">
        <v>184</v>
      </c>
      <c r="E2001" s="246" t="s">
        <v>1</v>
      </c>
      <c r="F2001" s="247" t="s">
        <v>2522</v>
      </c>
      <c r="G2001" s="245"/>
      <c r="H2001" s="246" t="s">
        <v>1</v>
      </c>
      <c r="I2001" s="248"/>
      <c r="J2001" s="245"/>
      <c r="K2001" s="245"/>
      <c r="L2001" s="249"/>
      <c r="M2001" s="250"/>
      <c r="N2001" s="251"/>
      <c r="O2001" s="251"/>
      <c r="P2001" s="251"/>
      <c r="Q2001" s="251"/>
      <c r="R2001" s="251"/>
      <c r="S2001" s="251"/>
      <c r="T2001" s="252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T2001" s="253" t="s">
        <v>184</v>
      </c>
      <c r="AU2001" s="253" t="s">
        <v>86</v>
      </c>
      <c r="AV2001" s="14" t="s">
        <v>84</v>
      </c>
      <c r="AW2001" s="14" t="s">
        <v>32</v>
      </c>
      <c r="AX2001" s="14" t="s">
        <v>76</v>
      </c>
      <c r="AY2001" s="253" t="s">
        <v>175</v>
      </c>
    </row>
    <row r="2002" s="13" customFormat="1">
      <c r="A2002" s="13"/>
      <c r="B2002" s="232"/>
      <c r="C2002" s="233"/>
      <c r="D2002" s="234" t="s">
        <v>184</v>
      </c>
      <c r="E2002" s="235" t="s">
        <v>1</v>
      </c>
      <c r="F2002" s="236" t="s">
        <v>603</v>
      </c>
      <c r="G2002" s="233"/>
      <c r="H2002" s="237">
        <v>240.01</v>
      </c>
      <c r="I2002" s="238"/>
      <c r="J2002" s="233"/>
      <c r="K2002" s="233"/>
      <c r="L2002" s="239"/>
      <c r="M2002" s="240"/>
      <c r="N2002" s="241"/>
      <c r="O2002" s="241"/>
      <c r="P2002" s="241"/>
      <c r="Q2002" s="241"/>
      <c r="R2002" s="241"/>
      <c r="S2002" s="241"/>
      <c r="T2002" s="242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43" t="s">
        <v>184</v>
      </c>
      <c r="AU2002" s="243" t="s">
        <v>86</v>
      </c>
      <c r="AV2002" s="13" t="s">
        <v>86</v>
      </c>
      <c r="AW2002" s="13" t="s">
        <v>32</v>
      </c>
      <c r="AX2002" s="13" t="s">
        <v>76</v>
      </c>
      <c r="AY2002" s="243" t="s">
        <v>175</v>
      </c>
    </row>
    <row r="2003" s="13" customFormat="1">
      <c r="A2003" s="13"/>
      <c r="B2003" s="232"/>
      <c r="C2003" s="233"/>
      <c r="D2003" s="234" t="s">
        <v>184</v>
      </c>
      <c r="E2003" s="235" t="s">
        <v>1</v>
      </c>
      <c r="F2003" s="236" t="s">
        <v>604</v>
      </c>
      <c r="G2003" s="233"/>
      <c r="H2003" s="237">
        <v>149.23</v>
      </c>
      <c r="I2003" s="238"/>
      <c r="J2003" s="233"/>
      <c r="K2003" s="233"/>
      <c r="L2003" s="239"/>
      <c r="M2003" s="240"/>
      <c r="N2003" s="241"/>
      <c r="O2003" s="241"/>
      <c r="P2003" s="241"/>
      <c r="Q2003" s="241"/>
      <c r="R2003" s="241"/>
      <c r="S2003" s="241"/>
      <c r="T2003" s="242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43" t="s">
        <v>184</v>
      </c>
      <c r="AU2003" s="243" t="s">
        <v>86</v>
      </c>
      <c r="AV2003" s="13" t="s">
        <v>86</v>
      </c>
      <c r="AW2003" s="13" t="s">
        <v>32</v>
      </c>
      <c r="AX2003" s="13" t="s">
        <v>76</v>
      </c>
      <c r="AY2003" s="243" t="s">
        <v>175</v>
      </c>
    </row>
    <row r="2004" s="13" customFormat="1">
      <c r="A2004" s="13"/>
      <c r="B2004" s="232"/>
      <c r="C2004" s="233"/>
      <c r="D2004" s="234" t="s">
        <v>184</v>
      </c>
      <c r="E2004" s="235" t="s">
        <v>1</v>
      </c>
      <c r="F2004" s="236" t="s">
        <v>605</v>
      </c>
      <c r="G2004" s="233"/>
      <c r="H2004" s="237">
        <v>93.37</v>
      </c>
      <c r="I2004" s="238"/>
      <c r="J2004" s="233"/>
      <c r="K2004" s="233"/>
      <c r="L2004" s="239"/>
      <c r="M2004" s="240"/>
      <c r="N2004" s="241"/>
      <c r="O2004" s="241"/>
      <c r="P2004" s="241"/>
      <c r="Q2004" s="241"/>
      <c r="R2004" s="241"/>
      <c r="S2004" s="241"/>
      <c r="T2004" s="242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T2004" s="243" t="s">
        <v>184</v>
      </c>
      <c r="AU2004" s="243" t="s">
        <v>86</v>
      </c>
      <c r="AV2004" s="13" t="s">
        <v>86</v>
      </c>
      <c r="AW2004" s="13" t="s">
        <v>32</v>
      </c>
      <c r="AX2004" s="13" t="s">
        <v>76</v>
      </c>
      <c r="AY2004" s="243" t="s">
        <v>175</v>
      </c>
    </row>
    <row r="2005" s="13" customFormat="1">
      <c r="A2005" s="13"/>
      <c r="B2005" s="232"/>
      <c r="C2005" s="233"/>
      <c r="D2005" s="234" t="s">
        <v>184</v>
      </c>
      <c r="E2005" s="235" t="s">
        <v>1</v>
      </c>
      <c r="F2005" s="236" t="s">
        <v>606</v>
      </c>
      <c r="G2005" s="233"/>
      <c r="H2005" s="237">
        <v>94.08</v>
      </c>
      <c r="I2005" s="238"/>
      <c r="J2005" s="233"/>
      <c r="K2005" s="233"/>
      <c r="L2005" s="239"/>
      <c r="M2005" s="240"/>
      <c r="N2005" s="241"/>
      <c r="O2005" s="241"/>
      <c r="P2005" s="241"/>
      <c r="Q2005" s="241"/>
      <c r="R2005" s="241"/>
      <c r="S2005" s="241"/>
      <c r="T2005" s="242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T2005" s="243" t="s">
        <v>184</v>
      </c>
      <c r="AU2005" s="243" t="s">
        <v>86</v>
      </c>
      <c r="AV2005" s="13" t="s">
        <v>86</v>
      </c>
      <c r="AW2005" s="13" t="s">
        <v>32</v>
      </c>
      <c r="AX2005" s="13" t="s">
        <v>76</v>
      </c>
      <c r="AY2005" s="243" t="s">
        <v>175</v>
      </c>
    </row>
    <row r="2006" s="13" customFormat="1">
      <c r="A2006" s="13"/>
      <c r="B2006" s="232"/>
      <c r="C2006" s="233"/>
      <c r="D2006" s="234" t="s">
        <v>184</v>
      </c>
      <c r="E2006" s="235" t="s">
        <v>1</v>
      </c>
      <c r="F2006" s="236" t="s">
        <v>607</v>
      </c>
      <c r="G2006" s="233"/>
      <c r="H2006" s="237">
        <v>101.87</v>
      </c>
      <c r="I2006" s="238"/>
      <c r="J2006" s="233"/>
      <c r="K2006" s="233"/>
      <c r="L2006" s="239"/>
      <c r="M2006" s="240"/>
      <c r="N2006" s="241"/>
      <c r="O2006" s="241"/>
      <c r="P2006" s="241"/>
      <c r="Q2006" s="241"/>
      <c r="R2006" s="241"/>
      <c r="S2006" s="241"/>
      <c r="T2006" s="242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T2006" s="243" t="s">
        <v>184</v>
      </c>
      <c r="AU2006" s="243" t="s">
        <v>86</v>
      </c>
      <c r="AV2006" s="13" t="s">
        <v>86</v>
      </c>
      <c r="AW2006" s="13" t="s">
        <v>32</v>
      </c>
      <c r="AX2006" s="13" t="s">
        <v>76</v>
      </c>
      <c r="AY2006" s="243" t="s">
        <v>175</v>
      </c>
    </row>
    <row r="2007" s="13" customFormat="1">
      <c r="A2007" s="13"/>
      <c r="B2007" s="232"/>
      <c r="C2007" s="233"/>
      <c r="D2007" s="234" t="s">
        <v>184</v>
      </c>
      <c r="E2007" s="235" t="s">
        <v>1</v>
      </c>
      <c r="F2007" s="236" t="s">
        <v>608</v>
      </c>
      <c r="G2007" s="233"/>
      <c r="H2007" s="237">
        <v>28.48</v>
      </c>
      <c r="I2007" s="238"/>
      <c r="J2007" s="233"/>
      <c r="K2007" s="233"/>
      <c r="L2007" s="239"/>
      <c r="M2007" s="240"/>
      <c r="N2007" s="241"/>
      <c r="O2007" s="241"/>
      <c r="P2007" s="241"/>
      <c r="Q2007" s="241"/>
      <c r="R2007" s="241"/>
      <c r="S2007" s="241"/>
      <c r="T2007" s="242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T2007" s="243" t="s">
        <v>184</v>
      </c>
      <c r="AU2007" s="243" t="s">
        <v>86</v>
      </c>
      <c r="AV2007" s="13" t="s">
        <v>86</v>
      </c>
      <c r="AW2007" s="13" t="s">
        <v>32</v>
      </c>
      <c r="AX2007" s="13" t="s">
        <v>76</v>
      </c>
      <c r="AY2007" s="243" t="s">
        <v>175</v>
      </c>
    </row>
    <row r="2008" s="13" customFormat="1">
      <c r="A2008" s="13"/>
      <c r="B2008" s="232"/>
      <c r="C2008" s="233"/>
      <c r="D2008" s="234" t="s">
        <v>184</v>
      </c>
      <c r="E2008" s="235" t="s">
        <v>1</v>
      </c>
      <c r="F2008" s="236" t="s">
        <v>1556</v>
      </c>
      <c r="G2008" s="233"/>
      <c r="H2008" s="237">
        <v>23.87</v>
      </c>
      <c r="I2008" s="238"/>
      <c r="J2008" s="233"/>
      <c r="K2008" s="233"/>
      <c r="L2008" s="239"/>
      <c r="M2008" s="240"/>
      <c r="N2008" s="241"/>
      <c r="O2008" s="241"/>
      <c r="P2008" s="241"/>
      <c r="Q2008" s="241"/>
      <c r="R2008" s="241"/>
      <c r="S2008" s="241"/>
      <c r="T2008" s="242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43" t="s">
        <v>184</v>
      </c>
      <c r="AU2008" s="243" t="s">
        <v>86</v>
      </c>
      <c r="AV2008" s="13" t="s">
        <v>86</v>
      </c>
      <c r="AW2008" s="13" t="s">
        <v>32</v>
      </c>
      <c r="AX2008" s="13" t="s">
        <v>76</v>
      </c>
      <c r="AY2008" s="243" t="s">
        <v>175</v>
      </c>
    </row>
    <row r="2009" s="13" customFormat="1">
      <c r="A2009" s="13"/>
      <c r="B2009" s="232"/>
      <c r="C2009" s="233"/>
      <c r="D2009" s="234" t="s">
        <v>184</v>
      </c>
      <c r="E2009" s="235" t="s">
        <v>1</v>
      </c>
      <c r="F2009" s="236" t="s">
        <v>1557</v>
      </c>
      <c r="G2009" s="233"/>
      <c r="H2009" s="237">
        <v>30.27</v>
      </c>
      <c r="I2009" s="238"/>
      <c r="J2009" s="233"/>
      <c r="K2009" s="233"/>
      <c r="L2009" s="239"/>
      <c r="M2009" s="240"/>
      <c r="N2009" s="241"/>
      <c r="O2009" s="241"/>
      <c r="P2009" s="241"/>
      <c r="Q2009" s="241"/>
      <c r="R2009" s="241"/>
      <c r="S2009" s="241"/>
      <c r="T2009" s="242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T2009" s="243" t="s">
        <v>184</v>
      </c>
      <c r="AU2009" s="243" t="s">
        <v>86</v>
      </c>
      <c r="AV2009" s="13" t="s">
        <v>86</v>
      </c>
      <c r="AW2009" s="13" t="s">
        <v>32</v>
      </c>
      <c r="AX2009" s="13" t="s">
        <v>76</v>
      </c>
      <c r="AY2009" s="243" t="s">
        <v>175</v>
      </c>
    </row>
    <row r="2010" s="13" customFormat="1">
      <c r="A2010" s="13"/>
      <c r="B2010" s="232"/>
      <c r="C2010" s="233"/>
      <c r="D2010" s="234" t="s">
        <v>184</v>
      </c>
      <c r="E2010" s="235" t="s">
        <v>1</v>
      </c>
      <c r="F2010" s="236" t="s">
        <v>1558</v>
      </c>
      <c r="G2010" s="233"/>
      <c r="H2010" s="237">
        <v>24.02</v>
      </c>
      <c r="I2010" s="238"/>
      <c r="J2010" s="233"/>
      <c r="K2010" s="233"/>
      <c r="L2010" s="239"/>
      <c r="M2010" s="240"/>
      <c r="N2010" s="241"/>
      <c r="O2010" s="241"/>
      <c r="P2010" s="241"/>
      <c r="Q2010" s="241"/>
      <c r="R2010" s="241"/>
      <c r="S2010" s="241"/>
      <c r="T2010" s="242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43" t="s">
        <v>184</v>
      </c>
      <c r="AU2010" s="243" t="s">
        <v>86</v>
      </c>
      <c r="AV2010" s="13" t="s">
        <v>86</v>
      </c>
      <c r="AW2010" s="13" t="s">
        <v>32</v>
      </c>
      <c r="AX2010" s="13" t="s">
        <v>76</v>
      </c>
      <c r="AY2010" s="243" t="s">
        <v>175</v>
      </c>
    </row>
    <row r="2011" s="13" customFormat="1">
      <c r="A2011" s="13"/>
      <c r="B2011" s="232"/>
      <c r="C2011" s="233"/>
      <c r="D2011" s="234" t="s">
        <v>184</v>
      </c>
      <c r="E2011" s="235" t="s">
        <v>1</v>
      </c>
      <c r="F2011" s="236" t="s">
        <v>1559</v>
      </c>
      <c r="G2011" s="233"/>
      <c r="H2011" s="237">
        <v>23.2</v>
      </c>
      <c r="I2011" s="238"/>
      <c r="J2011" s="233"/>
      <c r="K2011" s="233"/>
      <c r="L2011" s="239"/>
      <c r="M2011" s="240"/>
      <c r="N2011" s="241"/>
      <c r="O2011" s="241"/>
      <c r="P2011" s="241"/>
      <c r="Q2011" s="241"/>
      <c r="R2011" s="241"/>
      <c r="S2011" s="241"/>
      <c r="T2011" s="242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T2011" s="243" t="s">
        <v>184</v>
      </c>
      <c r="AU2011" s="243" t="s">
        <v>86</v>
      </c>
      <c r="AV2011" s="13" t="s">
        <v>86</v>
      </c>
      <c r="AW2011" s="13" t="s">
        <v>32</v>
      </c>
      <c r="AX2011" s="13" t="s">
        <v>76</v>
      </c>
      <c r="AY2011" s="243" t="s">
        <v>175</v>
      </c>
    </row>
    <row r="2012" s="13" customFormat="1">
      <c r="A2012" s="13"/>
      <c r="B2012" s="232"/>
      <c r="C2012" s="233"/>
      <c r="D2012" s="234" t="s">
        <v>184</v>
      </c>
      <c r="E2012" s="235" t="s">
        <v>1</v>
      </c>
      <c r="F2012" s="236" t="s">
        <v>1560</v>
      </c>
      <c r="G2012" s="233"/>
      <c r="H2012" s="237">
        <v>19.4</v>
      </c>
      <c r="I2012" s="238"/>
      <c r="J2012" s="233"/>
      <c r="K2012" s="233"/>
      <c r="L2012" s="239"/>
      <c r="M2012" s="240"/>
      <c r="N2012" s="241"/>
      <c r="O2012" s="241"/>
      <c r="P2012" s="241"/>
      <c r="Q2012" s="241"/>
      <c r="R2012" s="241"/>
      <c r="S2012" s="241"/>
      <c r="T2012" s="242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T2012" s="243" t="s">
        <v>184</v>
      </c>
      <c r="AU2012" s="243" t="s">
        <v>86</v>
      </c>
      <c r="AV2012" s="13" t="s">
        <v>86</v>
      </c>
      <c r="AW2012" s="13" t="s">
        <v>32</v>
      </c>
      <c r="AX2012" s="13" t="s">
        <v>76</v>
      </c>
      <c r="AY2012" s="243" t="s">
        <v>175</v>
      </c>
    </row>
    <row r="2013" s="13" customFormat="1">
      <c r="A2013" s="13"/>
      <c r="B2013" s="232"/>
      <c r="C2013" s="233"/>
      <c r="D2013" s="234" t="s">
        <v>184</v>
      </c>
      <c r="E2013" s="235" t="s">
        <v>1</v>
      </c>
      <c r="F2013" s="236" t="s">
        <v>1565</v>
      </c>
      <c r="G2013" s="233"/>
      <c r="H2013" s="237">
        <v>415</v>
      </c>
      <c r="I2013" s="238"/>
      <c r="J2013" s="233"/>
      <c r="K2013" s="233"/>
      <c r="L2013" s="239"/>
      <c r="M2013" s="240"/>
      <c r="N2013" s="241"/>
      <c r="O2013" s="241"/>
      <c r="P2013" s="241"/>
      <c r="Q2013" s="241"/>
      <c r="R2013" s="241"/>
      <c r="S2013" s="241"/>
      <c r="T2013" s="242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43" t="s">
        <v>184</v>
      </c>
      <c r="AU2013" s="243" t="s">
        <v>86</v>
      </c>
      <c r="AV2013" s="13" t="s">
        <v>86</v>
      </c>
      <c r="AW2013" s="13" t="s">
        <v>32</v>
      </c>
      <c r="AX2013" s="13" t="s">
        <v>76</v>
      </c>
      <c r="AY2013" s="243" t="s">
        <v>175</v>
      </c>
    </row>
    <row r="2014" s="13" customFormat="1">
      <c r="A2014" s="13"/>
      <c r="B2014" s="232"/>
      <c r="C2014" s="233"/>
      <c r="D2014" s="234" t="s">
        <v>184</v>
      </c>
      <c r="E2014" s="235" t="s">
        <v>1</v>
      </c>
      <c r="F2014" s="236" t="s">
        <v>1570</v>
      </c>
      <c r="G2014" s="233"/>
      <c r="H2014" s="237">
        <v>58</v>
      </c>
      <c r="I2014" s="238"/>
      <c r="J2014" s="233"/>
      <c r="K2014" s="233"/>
      <c r="L2014" s="239"/>
      <c r="M2014" s="240"/>
      <c r="N2014" s="241"/>
      <c r="O2014" s="241"/>
      <c r="P2014" s="241"/>
      <c r="Q2014" s="241"/>
      <c r="R2014" s="241"/>
      <c r="S2014" s="241"/>
      <c r="T2014" s="242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43" t="s">
        <v>184</v>
      </c>
      <c r="AU2014" s="243" t="s">
        <v>86</v>
      </c>
      <c r="AV2014" s="13" t="s">
        <v>86</v>
      </c>
      <c r="AW2014" s="13" t="s">
        <v>32</v>
      </c>
      <c r="AX2014" s="13" t="s">
        <v>76</v>
      </c>
      <c r="AY2014" s="243" t="s">
        <v>175</v>
      </c>
    </row>
    <row r="2015" s="13" customFormat="1">
      <c r="A2015" s="13"/>
      <c r="B2015" s="232"/>
      <c r="C2015" s="233"/>
      <c r="D2015" s="234" t="s">
        <v>184</v>
      </c>
      <c r="E2015" s="235" t="s">
        <v>1</v>
      </c>
      <c r="F2015" s="236" t="s">
        <v>2523</v>
      </c>
      <c r="G2015" s="233"/>
      <c r="H2015" s="237">
        <v>20.71</v>
      </c>
      <c r="I2015" s="238"/>
      <c r="J2015" s="233"/>
      <c r="K2015" s="233"/>
      <c r="L2015" s="239"/>
      <c r="M2015" s="240"/>
      <c r="N2015" s="241"/>
      <c r="O2015" s="241"/>
      <c r="P2015" s="241"/>
      <c r="Q2015" s="241"/>
      <c r="R2015" s="241"/>
      <c r="S2015" s="241"/>
      <c r="T2015" s="242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43" t="s">
        <v>184</v>
      </c>
      <c r="AU2015" s="243" t="s">
        <v>86</v>
      </c>
      <c r="AV2015" s="13" t="s">
        <v>86</v>
      </c>
      <c r="AW2015" s="13" t="s">
        <v>32</v>
      </c>
      <c r="AX2015" s="13" t="s">
        <v>76</v>
      </c>
      <c r="AY2015" s="243" t="s">
        <v>175</v>
      </c>
    </row>
    <row r="2016" s="13" customFormat="1">
      <c r="A2016" s="13"/>
      <c r="B2016" s="232"/>
      <c r="C2016" s="233"/>
      <c r="D2016" s="234" t="s">
        <v>184</v>
      </c>
      <c r="E2016" s="235" t="s">
        <v>1</v>
      </c>
      <c r="F2016" s="236" t="s">
        <v>2524</v>
      </c>
      <c r="G2016" s="233"/>
      <c r="H2016" s="237">
        <v>20.74</v>
      </c>
      <c r="I2016" s="238"/>
      <c r="J2016" s="233"/>
      <c r="K2016" s="233"/>
      <c r="L2016" s="239"/>
      <c r="M2016" s="240"/>
      <c r="N2016" s="241"/>
      <c r="O2016" s="241"/>
      <c r="P2016" s="241"/>
      <c r="Q2016" s="241"/>
      <c r="R2016" s="241"/>
      <c r="S2016" s="241"/>
      <c r="T2016" s="242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43" t="s">
        <v>184</v>
      </c>
      <c r="AU2016" s="243" t="s">
        <v>86</v>
      </c>
      <c r="AV2016" s="13" t="s">
        <v>86</v>
      </c>
      <c r="AW2016" s="13" t="s">
        <v>32</v>
      </c>
      <c r="AX2016" s="13" t="s">
        <v>76</v>
      </c>
      <c r="AY2016" s="243" t="s">
        <v>175</v>
      </c>
    </row>
    <row r="2017" s="13" customFormat="1">
      <c r="A2017" s="13"/>
      <c r="B2017" s="232"/>
      <c r="C2017" s="233"/>
      <c r="D2017" s="234" t="s">
        <v>184</v>
      </c>
      <c r="E2017" s="235" t="s">
        <v>1</v>
      </c>
      <c r="F2017" s="236" t="s">
        <v>2525</v>
      </c>
      <c r="G2017" s="233"/>
      <c r="H2017" s="237">
        <v>20.74</v>
      </c>
      <c r="I2017" s="238"/>
      <c r="J2017" s="233"/>
      <c r="K2017" s="233"/>
      <c r="L2017" s="239"/>
      <c r="M2017" s="240"/>
      <c r="N2017" s="241"/>
      <c r="O2017" s="241"/>
      <c r="P2017" s="241"/>
      <c r="Q2017" s="241"/>
      <c r="R2017" s="241"/>
      <c r="S2017" s="241"/>
      <c r="T2017" s="242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T2017" s="243" t="s">
        <v>184</v>
      </c>
      <c r="AU2017" s="243" t="s">
        <v>86</v>
      </c>
      <c r="AV2017" s="13" t="s">
        <v>86</v>
      </c>
      <c r="AW2017" s="13" t="s">
        <v>32</v>
      </c>
      <c r="AX2017" s="13" t="s">
        <v>76</v>
      </c>
      <c r="AY2017" s="243" t="s">
        <v>175</v>
      </c>
    </row>
    <row r="2018" s="13" customFormat="1">
      <c r="A2018" s="13"/>
      <c r="B2018" s="232"/>
      <c r="C2018" s="233"/>
      <c r="D2018" s="234" t="s">
        <v>184</v>
      </c>
      <c r="E2018" s="235" t="s">
        <v>1</v>
      </c>
      <c r="F2018" s="236" t="s">
        <v>2526</v>
      </c>
      <c r="G2018" s="233"/>
      <c r="H2018" s="237">
        <v>24.74</v>
      </c>
      <c r="I2018" s="238"/>
      <c r="J2018" s="233"/>
      <c r="K2018" s="233"/>
      <c r="L2018" s="239"/>
      <c r="M2018" s="240"/>
      <c r="N2018" s="241"/>
      <c r="O2018" s="241"/>
      <c r="P2018" s="241"/>
      <c r="Q2018" s="241"/>
      <c r="R2018" s="241"/>
      <c r="S2018" s="241"/>
      <c r="T2018" s="242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243" t="s">
        <v>184</v>
      </c>
      <c r="AU2018" s="243" t="s">
        <v>86</v>
      </c>
      <c r="AV2018" s="13" t="s">
        <v>86</v>
      </c>
      <c r="AW2018" s="13" t="s">
        <v>32</v>
      </c>
      <c r="AX2018" s="13" t="s">
        <v>76</v>
      </c>
      <c r="AY2018" s="243" t="s">
        <v>175</v>
      </c>
    </row>
    <row r="2019" s="13" customFormat="1">
      <c r="A2019" s="13"/>
      <c r="B2019" s="232"/>
      <c r="C2019" s="233"/>
      <c r="D2019" s="234" t="s">
        <v>184</v>
      </c>
      <c r="E2019" s="235" t="s">
        <v>1</v>
      </c>
      <c r="F2019" s="236" t="s">
        <v>1548</v>
      </c>
      <c r="G2019" s="233"/>
      <c r="H2019" s="237">
        <v>44.5</v>
      </c>
      <c r="I2019" s="238"/>
      <c r="J2019" s="233"/>
      <c r="K2019" s="233"/>
      <c r="L2019" s="239"/>
      <c r="M2019" s="240"/>
      <c r="N2019" s="241"/>
      <c r="O2019" s="241"/>
      <c r="P2019" s="241"/>
      <c r="Q2019" s="241"/>
      <c r="R2019" s="241"/>
      <c r="S2019" s="241"/>
      <c r="T2019" s="242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43" t="s">
        <v>184</v>
      </c>
      <c r="AU2019" s="243" t="s">
        <v>86</v>
      </c>
      <c r="AV2019" s="13" t="s">
        <v>86</v>
      </c>
      <c r="AW2019" s="13" t="s">
        <v>32</v>
      </c>
      <c r="AX2019" s="13" t="s">
        <v>76</v>
      </c>
      <c r="AY2019" s="243" t="s">
        <v>175</v>
      </c>
    </row>
    <row r="2020" s="13" customFormat="1">
      <c r="A2020" s="13"/>
      <c r="B2020" s="232"/>
      <c r="C2020" s="233"/>
      <c r="D2020" s="234" t="s">
        <v>184</v>
      </c>
      <c r="E2020" s="235" t="s">
        <v>1</v>
      </c>
      <c r="F2020" s="236" t="s">
        <v>1549</v>
      </c>
      <c r="G2020" s="233"/>
      <c r="H2020" s="237">
        <v>61.44</v>
      </c>
      <c r="I2020" s="238"/>
      <c r="J2020" s="233"/>
      <c r="K2020" s="233"/>
      <c r="L2020" s="239"/>
      <c r="M2020" s="240"/>
      <c r="N2020" s="241"/>
      <c r="O2020" s="241"/>
      <c r="P2020" s="241"/>
      <c r="Q2020" s="241"/>
      <c r="R2020" s="241"/>
      <c r="S2020" s="241"/>
      <c r="T2020" s="242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243" t="s">
        <v>184</v>
      </c>
      <c r="AU2020" s="243" t="s">
        <v>86</v>
      </c>
      <c r="AV2020" s="13" t="s">
        <v>86</v>
      </c>
      <c r="AW2020" s="13" t="s">
        <v>32</v>
      </c>
      <c r="AX2020" s="13" t="s">
        <v>76</v>
      </c>
      <c r="AY2020" s="243" t="s">
        <v>175</v>
      </c>
    </row>
    <row r="2021" s="13" customFormat="1">
      <c r="A2021" s="13"/>
      <c r="B2021" s="232"/>
      <c r="C2021" s="233"/>
      <c r="D2021" s="234" t="s">
        <v>184</v>
      </c>
      <c r="E2021" s="235" t="s">
        <v>1</v>
      </c>
      <c r="F2021" s="236" t="s">
        <v>1550</v>
      </c>
      <c r="G2021" s="233"/>
      <c r="H2021" s="237">
        <v>100.87</v>
      </c>
      <c r="I2021" s="238"/>
      <c r="J2021" s="233"/>
      <c r="K2021" s="233"/>
      <c r="L2021" s="239"/>
      <c r="M2021" s="240"/>
      <c r="N2021" s="241"/>
      <c r="O2021" s="241"/>
      <c r="P2021" s="241"/>
      <c r="Q2021" s="241"/>
      <c r="R2021" s="241"/>
      <c r="S2021" s="241"/>
      <c r="T2021" s="242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43" t="s">
        <v>184</v>
      </c>
      <c r="AU2021" s="243" t="s">
        <v>86</v>
      </c>
      <c r="AV2021" s="13" t="s">
        <v>86</v>
      </c>
      <c r="AW2021" s="13" t="s">
        <v>32</v>
      </c>
      <c r="AX2021" s="13" t="s">
        <v>76</v>
      </c>
      <c r="AY2021" s="243" t="s">
        <v>175</v>
      </c>
    </row>
    <row r="2022" s="13" customFormat="1">
      <c r="A2022" s="13"/>
      <c r="B2022" s="232"/>
      <c r="C2022" s="233"/>
      <c r="D2022" s="234" t="s">
        <v>184</v>
      </c>
      <c r="E2022" s="235" t="s">
        <v>1</v>
      </c>
      <c r="F2022" s="236" t="s">
        <v>1551</v>
      </c>
      <c r="G2022" s="233"/>
      <c r="H2022" s="237">
        <v>69.260000000000008</v>
      </c>
      <c r="I2022" s="238"/>
      <c r="J2022" s="233"/>
      <c r="K2022" s="233"/>
      <c r="L2022" s="239"/>
      <c r="M2022" s="240"/>
      <c r="N2022" s="241"/>
      <c r="O2022" s="241"/>
      <c r="P2022" s="241"/>
      <c r="Q2022" s="241"/>
      <c r="R2022" s="241"/>
      <c r="S2022" s="241"/>
      <c r="T2022" s="242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43" t="s">
        <v>184</v>
      </c>
      <c r="AU2022" s="243" t="s">
        <v>86</v>
      </c>
      <c r="AV2022" s="13" t="s">
        <v>86</v>
      </c>
      <c r="AW2022" s="13" t="s">
        <v>32</v>
      </c>
      <c r="AX2022" s="13" t="s">
        <v>76</v>
      </c>
      <c r="AY2022" s="243" t="s">
        <v>175</v>
      </c>
    </row>
    <row r="2023" s="16" customFormat="1">
      <c r="A2023" s="16"/>
      <c r="B2023" s="279"/>
      <c r="C2023" s="280"/>
      <c r="D2023" s="234" t="s">
        <v>184</v>
      </c>
      <c r="E2023" s="281" t="s">
        <v>1</v>
      </c>
      <c r="F2023" s="282" t="s">
        <v>356</v>
      </c>
      <c r="G2023" s="280"/>
      <c r="H2023" s="283">
        <v>1737.1900000000003</v>
      </c>
      <c r="I2023" s="284"/>
      <c r="J2023" s="280"/>
      <c r="K2023" s="280"/>
      <c r="L2023" s="285"/>
      <c r="M2023" s="286"/>
      <c r="N2023" s="287"/>
      <c r="O2023" s="287"/>
      <c r="P2023" s="287"/>
      <c r="Q2023" s="287"/>
      <c r="R2023" s="287"/>
      <c r="S2023" s="287"/>
      <c r="T2023" s="288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T2023" s="289" t="s">
        <v>184</v>
      </c>
      <c r="AU2023" s="289" t="s">
        <v>86</v>
      </c>
      <c r="AV2023" s="16" t="s">
        <v>189</v>
      </c>
      <c r="AW2023" s="16" t="s">
        <v>32</v>
      </c>
      <c r="AX2023" s="16" t="s">
        <v>76</v>
      </c>
      <c r="AY2023" s="289" t="s">
        <v>175</v>
      </c>
    </row>
    <row r="2024" s="14" customFormat="1">
      <c r="A2024" s="14"/>
      <c r="B2024" s="244"/>
      <c r="C2024" s="245"/>
      <c r="D2024" s="234" t="s">
        <v>184</v>
      </c>
      <c r="E2024" s="246" t="s">
        <v>1</v>
      </c>
      <c r="F2024" s="247" t="s">
        <v>2527</v>
      </c>
      <c r="G2024" s="245"/>
      <c r="H2024" s="246" t="s">
        <v>1</v>
      </c>
      <c r="I2024" s="248"/>
      <c r="J2024" s="245"/>
      <c r="K2024" s="245"/>
      <c r="L2024" s="249"/>
      <c r="M2024" s="250"/>
      <c r="N2024" s="251"/>
      <c r="O2024" s="251"/>
      <c r="P2024" s="251"/>
      <c r="Q2024" s="251"/>
      <c r="R2024" s="251"/>
      <c r="S2024" s="251"/>
      <c r="T2024" s="252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T2024" s="253" t="s">
        <v>184</v>
      </c>
      <c r="AU2024" s="253" t="s">
        <v>86</v>
      </c>
      <c r="AV2024" s="14" t="s">
        <v>84</v>
      </c>
      <c r="AW2024" s="14" t="s">
        <v>32</v>
      </c>
      <c r="AX2024" s="14" t="s">
        <v>76</v>
      </c>
      <c r="AY2024" s="253" t="s">
        <v>175</v>
      </c>
    </row>
    <row r="2025" s="14" customFormat="1">
      <c r="A2025" s="14"/>
      <c r="B2025" s="244"/>
      <c r="C2025" s="245"/>
      <c r="D2025" s="234" t="s">
        <v>184</v>
      </c>
      <c r="E2025" s="246" t="s">
        <v>1</v>
      </c>
      <c r="F2025" s="247" t="s">
        <v>627</v>
      </c>
      <c r="G2025" s="245"/>
      <c r="H2025" s="246" t="s">
        <v>1</v>
      </c>
      <c r="I2025" s="248"/>
      <c r="J2025" s="245"/>
      <c r="K2025" s="245"/>
      <c r="L2025" s="249"/>
      <c r="M2025" s="250"/>
      <c r="N2025" s="251"/>
      <c r="O2025" s="251"/>
      <c r="P2025" s="251"/>
      <c r="Q2025" s="251"/>
      <c r="R2025" s="251"/>
      <c r="S2025" s="251"/>
      <c r="T2025" s="252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T2025" s="253" t="s">
        <v>184</v>
      </c>
      <c r="AU2025" s="253" t="s">
        <v>86</v>
      </c>
      <c r="AV2025" s="14" t="s">
        <v>84</v>
      </c>
      <c r="AW2025" s="14" t="s">
        <v>32</v>
      </c>
      <c r="AX2025" s="14" t="s">
        <v>76</v>
      </c>
      <c r="AY2025" s="253" t="s">
        <v>175</v>
      </c>
    </row>
    <row r="2026" s="13" customFormat="1">
      <c r="A2026" s="13"/>
      <c r="B2026" s="232"/>
      <c r="C2026" s="233"/>
      <c r="D2026" s="234" t="s">
        <v>184</v>
      </c>
      <c r="E2026" s="235" t="s">
        <v>1</v>
      </c>
      <c r="F2026" s="236" t="s">
        <v>628</v>
      </c>
      <c r="G2026" s="233"/>
      <c r="H2026" s="237">
        <v>1133.5999999999998</v>
      </c>
      <c r="I2026" s="238"/>
      <c r="J2026" s="233"/>
      <c r="K2026" s="233"/>
      <c r="L2026" s="239"/>
      <c r="M2026" s="240"/>
      <c r="N2026" s="241"/>
      <c r="O2026" s="241"/>
      <c r="P2026" s="241"/>
      <c r="Q2026" s="241"/>
      <c r="R2026" s="241"/>
      <c r="S2026" s="241"/>
      <c r="T2026" s="242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T2026" s="243" t="s">
        <v>184</v>
      </c>
      <c r="AU2026" s="243" t="s">
        <v>86</v>
      </c>
      <c r="AV2026" s="13" t="s">
        <v>86</v>
      </c>
      <c r="AW2026" s="13" t="s">
        <v>32</v>
      </c>
      <c r="AX2026" s="13" t="s">
        <v>76</v>
      </c>
      <c r="AY2026" s="243" t="s">
        <v>175</v>
      </c>
    </row>
    <row r="2027" s="13" customFormat="1">
      <c r="A2027" s="13"/>
      <c r="B2027" s="232"/>
      <c r="C2027" s="233"/>
      <c r="D2027" s="234" t="s">
        <v>184</v>
      </c>
      <c r="E2027" s="235" t="s">
        <v>1</v>
      </c>
      <c r="F2027" s="236" t="s">
        <v>629</v>
      </c>
      <c r="G2027" s="233"/>
      <c r="H2027" s="237">
        <v>1068</v>
      </c>
      <c r="I2027" s="238"/>
      <c r="J2027" s="233"/>
      <c r="K2027" s="233"/>
      <c r="L2027" s="239"/>
      <c r="M2027" s="240"/>
      <c r="N2027" s="241"/>
      <c r="O2027" s="241"/>
      <c r="P2027" s="241"/>
      <c r="Q2027" s="241"/>
      <c r="R2027" s="241"/>
      <c r="S2027" s="241"/>
      <c r="T2027" s="242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T2027" s="243" t="s">
        <v>184</v>
      </c>
      <c r="AU2027" s="243" t="s">
        <v>86</v>
      </c>
      <c r="AV2027" s="13" t="s">
        <v>86</v>
      </c>
      <c r="AW2027" s="13" t="s">
        <v>32</v>
      </c>
      <c r="AX2027" s="13" t="s">
        <v>76</v>
      </c>
      <c r="AY2027" s="243" t="s">
        <v>175</v>
      </c>
    </row>
    <row r="2028" s="13" customFormat="1">
      <c r="A2028" s="13"/>
      <c r="B2028" s="232"/>
      <c r="C2028" s="233"/>
      <c r="D2028" s="234" t="s">
        <v>184</v>
      </c>
      <c r="E2028" s="235" t="s">
        <v>1</v>
      </c>
      <c r="F2028" s="236" t="s">
        <v>630</v>
      </c>
      <c r="G2028" s="233"/>
      <c r="H2028" s="237">
        <v>952.2</v>
      </c>
      <c r="I2028" s="238"/>
      <c r="J2028" s="233"/>
      <c r="K2028" s="233"/>
      <c r="L2028" s="239"/>
      <c r="M2028" s="240"/>
      <c r="N2028" s="241"/>
      <c r="O2028" s="241"/>
      <c r="P2028" s="241"/>
      <c r="Q2028" s="241"/>
      <c r="R2028" s="241"/>
      <c r="S2028" s="241"/>
      <c r="T2028" s="242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T2028" s="243" t="s">
        <v>184</v>
      </c>
      <c r="AU2028" s="243" t="s">
        <v>86</v>
      </c>
      <c r="AV2028" s="13" t="s">
        <v>86</v>
      </c>
      <c r="AW2028" s="13" t="s">
        <v>32</v>
      </c>
      <c r="AX2028" s="13" t="s">
        <v>76</v>
      </c>
      <c r="AY2028" s="243" t="s">
        <v>175</v>
      </c>
    </row>
    <row r="2029" s="13" customFormat="1">
      <c r="A2029" s="13"/>
      <c r="B2029" s="232"/>
      <c r="C2029" s="233"/>
      <c r="D2029" s="234" t="s">
        <v>184</v>
      </c>
      <c r="E2029" s="235" t="s">
        <v>1</v>
      </c>
      <c r="F2029" s="236" t="s">
        <v>631</v>
      </c>
      <c r="G2029" s="233"/>
      <c r="H2029" s="237">
        <v>1010</v>
      </c>
      <c r="I2029" s="238"/>
      <c r="J2029" s="233"/>
      <c r="K2029" s="233"/>
      <c r="L2029" s="239"/>
      <c r="M2029" s="240"/>
      <c r="N2029" s="241"/>
      <c r="O2029" s="241"/>
      <c r="P2029" s="241"/>
      <c r="Q2029" s="241"/>
      <c r="R2029" s="241"/>
      <c r="S2029" s="241"/>
      <c r="T2029" s="242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T2029" s="243" t="s">
        <v>184</v>
      </c>
      <c r="AU2029" s="243" t="s">
        <v>86</v>
      </c>
      <c r="AV2029" s="13" t="s">
        <v>86</v>
      </c>
      <c r="AW2029" s="13" t="s">
        <v>32</v>
      </c>
      <c r="AX2029" s="13" t="s">
        <v>76</v>
      </c>
      <c r="AY2029" s="243" t="s">
        <v>175</v>
      </c>
    </row>
    <row r="2030" s="13" customFormat="1">
      <c r="A2030" s="13"/>
      <c r="B2030" s="232"/>
      <c r="C2030" s="233"/>
      <c r="D2030" s="234" t="s">
        <v>184</v>
      </c>
      <c r="E2030" s="235" t="s">
        <v>1</v>
      </c>
      <c r="F2030" s="236" t="s">
        <v>632</v>
      </c>
      <c r="G2030" s="233"/>
      <c r="H2030" s="237">
        <v>985.6</v>
      </c>
      <c r="I2030" s="238"/>
      <c r="J2030" s="233"/>
      <c r="K2030" s="233"/>
      <c r="L2030" s="239"/>
      <c r="M2030" s="240"/>
      <c r="N2030" s="241"/>
      <c r="O2030" s="241"/>
      <c r="P2030" s="241"/>
      <c r="Q2030" s="241"/>
      <c r="R2030" s="241"/>
      <c r="S2030" s="241"/>
      <c r="T2030" s="242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T2030" s="243" t="s">
        <v>184</v>
      </c>
      <c r="AU2030" s="243" t="s">
        <v>86</v>
      </c>
      <c r="AV2030" s="13" t="s">
        <v>86</v>
      </c>
      <c r="AW2030" s="13" t="s">
        <v>32</v>
      </c>
      <c r="AX2030" s="13" t="s">
        <v>76</v>
      </c>
      <c r="AY2030" s="243" t="s">
        <v>175</v>
      </c>
    </row>
    <row r="2031" s="13" customFormat="1">
      <c r="A2031" s="13"/>
      <c r="B2031" s="232"/>
      <c r="C2031" s="233"/>
      <c r="D2031" s="234" t="s">
        <v>184</v>
      </c>
      <c r="E2031" s="235" t="s">
        <v>1</v>
      </c>
      <c r="F2031" s="236" t="s">
        <v>633</v>
      </c>
      <c r="G2031" s="233"/>
      <c r="H2031" s="237">
        <v>258</v>
      </c>
      <c r="I2031" s="238"/>
      <c r="J2031" s="233"/>
      <c r="K2031" s="233"/>
      <c r="L2031" s="239"/>
      <c r="M2031" s="240"/>
      <c r="N2031" s="241"/>
      <c r="O2031" s="241"/>
      <c r="P2031" s="241"/>
      <c r="Q2031" s="241"/>
      <c r="R2031" s="241"/>
      <c r="S2031" s="241"/>
      <c r="T2031" s="242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43" t="s">
        <v>184</v>
      </c>
      <c r="AU2031" s="243" t="s">
        <v>86</v>
      </c>
      <c r="AV2031" s="13" t="s">
        <v>86</v>
      </c>
      <c r="AW2031" s="13" t="s">
        <v>32</v>
      </c>
      <c r="AX2031" s="13" t="s">
        <v>76</v>
      </c>
      <c r="AY2031" s="243" t="s">
        <v>175</v>
      </c>
    </row>
    <row r="2032" s="13" customFormat="1">
      <c r="A2032" s="13"/>
      <c r="B2032" s="232"/>
      <c r="C2032" s="233"/>
      <c r="D2032" s="234" t="s">
        <v>184</v>
      </c>
      <c r="E2032" s="235" t="s">
        <v>1</v>
      </c>
      <c r="F2032" s="236" t="s">
        <v>653</v>
      </c>
      <c r="G2032" s="233"/>
      <c r="H2032" s="237">
        <v>-284.02800000000004</v>
      </c>
      <c r="I2032" s="238"/>
      <c r="J2032" s="233"/>
      <c r="K2032" s="233"/>
      <c r="L2032" s="239"/>
      <c r="M2032" s="240"/>
      <c r="N2032" s="241"/>
      <c r="O2032" s="241"/>
      <c r="P2032" s="241"/>
      <c r="Q2032" s="241"/>
      <c r="R2032" s="241"/>
      <c r="S2032" s="241"/>
      <c r="T2032" s="242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T2032" s="243" t="s">
        <v>184</v>
      </c>
      <c r="AU2032" s="243" t="s">
        <v>86</v>
      </c>
      <c r="AV2032" s="13" t="s">
        <v>86</v>
      </c>
      <c r="AW2032" s="13" t="s">
        <v>32</v>
      </c>
      <c r="AX2032" s="13" t="s">
        <v>76</v>
      </c>
      <c r="AY2032" s="243" t="s">
        <v>175</v>
      </c>
    </row>
    <row r="2033" s="13" customFormat="1">
      <c r="A2033" s="13"/>
      <c r="B2033" s="232"/>
      <c r="C2033" s="233"/>
      <c r="D2033" s="234" t="s">
        <v>184</v>
      </c>
      <c r="E2033" s="235" t="s">
        <v>1</v>
      </c>
      <c r="F2033" s="236" t="s">
        <v>2528</v>
      </c>
      <c r="G2033" s="233"/>
      <c r="H2033" s="237">
        <v>8.8030000000000016</v>
      </c>
      <c r="I2033" s="238"/>
      <c r="J2033" s="233"/>
      <c r="K2033" s="233"/>
      <c r="L2033" s="239"/>
      <c r="M2033" s="240"/>
      <c r="N2033" s="241"/>
      <c r="O2033" s="241"/>
      <c r="P2033" s="241"/>
      <c r="Q2033" s="241"/>
      <c r="R2033" s="241"/>
      <c r="S2033" s="241"/>
      <c r="T2033" s="242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T2033" s="243" t="s">
        <v>184</v>
      </c>
      <c r="AU2033" s="243" t="s">
        <v>86</v>
      </c>
      <c r="AV2033" s="13" t="s">
        <v>86</v>
      </c>
      <c r="AW2033" s="13" t="s">
        <v>32</v>
      </c>
      <c r="AX2033" s="13" t="s">
        <v>76</v>
      </c>
      <c r="AY2033" s="243" t="s">
        <v>175</v>
      </c>
    </row>
    <row r="2034" s="13" customFormat="1">
      <c r="A2034" s="13"/>
      <c r="B2034" s="232"/>
      <c r="C2034" s="233"/>
      <c r="D2034" s="234" t="s">
        <v>184</v>
      </c>
      <c r="E2034" s="235" t="s">
        <v>1</v>
      </c>
      <c r="F2034" s="236" t="s">
        <v>2529</v>
      </c>
      <c r="G2034" s="233"/>
      <c r="H2034" s="237">
        <v>28.465</v>
      </c>
      <c r="I2034" s="238"/>
      <c r="J2034" s="233"/>
      <c r="K2034" s="233"/>
      <c r="L2034" s="239"/>
      <c r="M2034" s="240"/>
      <c r="N2034" s="241"/>
      <c r="O2034" s="241"/>
      <c r="P2034" s="241"/>
      <c r="Q2034" s="241"/>
      <c r="R2034" s="241"/>
      <c r="S2034" s="241"/>
      <c r="T2034" s="242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43" t="s">
        <v>184</v>
      </c>
      <c r="AU2034" s="243" t="s">
        <v>86</v>
      </c>
      <c r="AV2034" s="13" t="s">
        <v>86</v>
      </c>
      <c r="AW2034" s="13" t="s">
        <v>32</v>
      </c>
      <c r="AX2034" s="13" t="s">
        <v>76</v>
      </c>
      <c r="AY2034" s="243" t="s">
        <v>175</v>
      </c>
    </row>
    <row r="2035" s="13" customFormat="1">
      <c r="A2035" s="13"/>
      <c r="B2035" s="232"/>
      <c r="C2035" s="233"/>
      <c r="D2035" s="234" t="s">
        <v>184</v>
      </c>
      <c r="E2035" s="235" t="s">
        <v>1</v>
      </c>
      <c r="F2035" s="236" t="s">
        <v>2530</v>
      </c>
      <c r="G2035" s="233"/>
      <c r="H2035" s="237">
        <v>52</v>
      </c>
      <c r="I2035" s="238"/>
      <c r="J2035" s="233"/>
      <c r="K2035" s="233"/>
      <c r="L2035" s="239"/>
      <c r="M2035" s="240"/>
      <c r="N2035" s="241"/>
      <c r="O2035" s="241"/>
      <c r="P2035" s="241"/>
      <c r="Q2035" s="241"/>
      <c r="R2035" s="241"/>
      <c r="S2035" s="241"/>
      <c r="T2035" s="242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43" t="s">
        <v>184</v>
      </c>
      <c r="AU2035" s="243" t="s">
        <v>86</v>
      </c>
      <c r="AV2035" s="13" t="s">
        <v>86</v>
      </c>
      <c r="AW2035" s="13" t="s">
        <v>32</v>
      </c>
      <c r="AX2035" s="13" t="s">
        <v>76</v>
      </c>
      <c r="AY2035" s="243" t="s">
        <v>175</v>
      </c>
    </row>
    <row r="2036" s="13" customFormat="1">
      <c r="A2036" s="13"/>
      <c r="B2036" s="232"/>
      <c r="C2036" s="233"/>
      <c r="D2036" s="234" t="s">
        <v>184</v>
      </c>
      <c r="E2036" s="235" t="s">
        <v>1</v>
      </c>
      <c r="F2036" s="236" t="s">
        <v>2531</v>
      </c>
      <c r="G2036" s="233"/>
      <c r="H2036" s="237">
        <v>165.165</v>
      </c>
      <c r="I2036" s="238"/>
      <c r="J2036" s="233"/>
      <c r="K2036" s="233"/>
      <c r="L2036" s="239"/>
      <c r="M2036" s="240"/>
      <c r="N2036" s="241"/>
      <c r="O2036" s="241"/>
      <c r="P2036" s="241"/>
      <c r="Q2036" s="241"/>
      <c r="R2036" s="241"/>
      <c r="S2036" s="241"/>
      <c r="T2036" s="242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43" t="s">
        <v>184</v>
      </c>
      <c r="AU2036" s="243" t="s">
        <v>86</v>
      </c>
      <c r="AV2036" s="13" t="s">
        <v>86</v>
      </c>
      <c r="AW2036" s="13" t="s">
        <v>32</v>
      </c>
      <c r="AX2036" s="13" t="s">
        <v>76</v>
      </c>
      <c r="AY2036" s="243" t="s">
        <v>175</v>
      </c>
    </row>
    <row r="2037" s="13" customFormat="1">
      <c r="A2037" s="13"/>
      <c r="B2037" s="232"/>
      <c r="C2037" s="233"/>
      <c r="D2037" s="234" t="s">
        <v>184</v>
      </c>
      <c r="E2037" s="235" t="s">
        <v>1</v>
      </c>
      <c r="F2037" s="236" t="s">
        <v>2532</v>
      </c>
      <c r="G2037" s="233"/>
      <c r="H2037" s="237">
        <v>16.16</v>
      </c>
      <c r="I2037" s="238"/>
      <c r="J2037" s="233"/>
      <c r="K2037" s="233"/>
      <c r="L2037" s="239"/>
      <c r="M2037" s="240"/>
      <c r="N2037" s="241"/>
      <c r="O2037" s="241"/>
      <c r="P2037" s="241"/>
      <c r="Q2037" s="241"/>
      <c r="R2037" s="241"/>
      <c r="S2037" s="241"/>
      <c r="T2037" s="242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243" t="s">
        <v>184</v>
      </c>
      <c r="AU2037" s="243" t="s">
        <v>86</v>
      </c>
      <c r="AV2037" s="13" t="s">
        <v>86</v>
      </c>
      <c r="AW2037" s="13" t="s">
        <v>32</v>
      </c>
      <c r="AX2037" s="13" t="s">
        <v>76</v>
      </c>
      <c r="AY2037" s="243" t="s">
        <v>175</v>
      </c>
    </row>
    <row r="2038" s="13" customFormat="1">
      <c r="A2038" s="13"/>
      <c r="B2038" s="232"/>
      <c r="C2038" s="233"/>
      <c r="D2038" s="234" t="s">
        <v>184</v>
      </c>
      <c r="E2038" s="235" t="s">
        <v>1</v>
      </c>
      <c r="F2038" s="236" t="s">
        <v>2533</v>
      </c>
      <c r="G2038" s="233"/>
      <c r="H2038" s="237">
        <v>37.76</v>
      </c>
      <c r="I2038" s="238"/>
      <c r="J2038" s="233"/>
      <c r="K2038" s="233"/>
      <c r="L2038" s="239"/>
      <c r="M2038" s="240"/>
      <c r="N2038" s="241"/>
      <c r="O2038" s="241"/>
      <c r="P2038" s="241"/>
      <c r="Q2038" s="241"/>
      <c r="R2038" s="241"/>
      <c r="S2038" s="241"/>
      <c r="T2038" s="242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43" t="s">
        <v>184</v>
      </c>
      <c r="AU2038" s="243" t="s">
        <v>86</v>
      </c>
      <c r="AV2038" s="13" t="s">
        <v>86</v>
      </c>
      <c r="AW2038" s="13" t="s">
        <v>32</v>
      </c>
      <c r="AX2038" s="13" t="s">
        <v>76</v>
      </c>
      <c r="AY2038" s="243" t="s">
        <v>175</v>
      </c>
    </row>
    <row r="2039" s="16" customFormat="1">
      <c r="A2039" s="16"/>
      <c r="B2039" s="279"/>
      <c r="C2039" s="280"/>
      <c r="D2039" s="234" t="s">
        <v>184</v>
      </c>
      <c r="E2039" s="281" t="s">
        <v>1</v>
      </c>
      <c r="F2039" s="282" t="s">
        <v>356</v>
      </c>
      <c r="G2039" s="280"/>
      <c r="H2039" s="283">
        <v>5431.725</v>
      </c>
      <c r="I2039" s="284"/>
      <c r="J2039" s="280"/>
      <c r="K2039" s="280"/>
      <c r="L2039" s="285"/>
      <c r="M2039" s="286"/>
      <c r="N2039" s="287"/>
      <c r="O2039" s="287"/>
      <c r="P2039" s="287"/>
      <c r="Q2039" s="287"/>
      <c r="R2039" s="287"/>
      <c r="S2039" s="287"/>
      <c r="T2039" s="288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T2039" s="289" t="s">
        <v>184</v>
      </c>
      <c r="AU2039" s="289" t="s">
        <v>86</v>
      </c>
      <c r="AV2039" s="16" t="s">
        <v>189</v>
      </c>
      <c r="AW2039" s="16" t="s">
        <v>32</v>
      </c>
      <c r="AX2039" s="16" t="s">
        <v>76</v>
      </c>
      <c r="AY2039" s="289" t="s">
        <v>175</v>
      </c>
    </row>
    <row r="2040" s="13" customFormat="1">
      <c r="A2040" s="13"/>
      <c r="B2040" s="232"/>
      <c r="C2040" s="233"/>
      <c r="D2040" s="234" t="s">
        <v>184</v>
      </c>
      <c r="E2040" s="235" t="s">
        <v>1</v>
      </c>
      <c r="F2040" s="236" t="s">
        <v>1489</v>
      </c>
      <c r="G2040" s="233"/>
      <c r="H2040" s="237">
        <v>38.56</v>
      </c>
      <c r="I2040" s="238"/>
      <c r="J2040" s="233"/>
      <c r="K2040" s="233"/>
      <c r="L2040" s="239"/>
      <c r="M2040" s="240"/>
      <c r="N2040" s="241"/>
      <c r="O2040" s="241"/>
      <c r="P2040" s="241"/>
      <c r="Q2040" s="241"/>
      <c r="R2040" s="241"/>
      <c r="S2040" s="241"/>
      <c r="T2040" s="242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43" t="s">
        <v>184</v>
      </c>
      <c r="AU2040" s="243" t="s">
        <v>86</v>
      </c>
      <c r="AV2040" s="13" t="s">
        <v>86</v>
      </c>
      <c r="AW2040" s="13" t="s">
        <v>32</v>
      </c>
      <c r="AX2040" s="13" t="s">
        <v>76</v>
      </c>
      <c r="AY2040" s="243" t="s">
        <v>175</v>
      </c>
    </row>
    <row r="2041" s="16" customFormat="1">
      <c r="A2041" s="16"/>
      <c r="B2041" s="279"/>
      <c r="C2041" s="280"/>
      <c r="D2041" s="234" t="s">
        <v>184</v>
      </c>
      <c r="E2041" s="281" t="s">
        <v>1</v>
      </c>
      <c r="F2041" s="282" t="s">
        <v>356</v>
      </c>
      <c r="G2041" s="280"/>
      <c r="H2041" s="283">
        <v>38.56</v>
      </c>
      <c r="I2041" s="284"/>
      <c r="J2041" s="280"/>
      <c r="K2041" s="280"/>
      <c r="L2041" s="285"/>
      <c r="M2041" s="286"/>
      <c r="N2041" s="287"/>
      <c r="O2041" s="287"/>
      <c r="P2041" s="287"/>
      <c r="Q2041" s="287"/>
      <c r="R2041" s="287"/>
      <c r="S2041" s="287"/>
      <c r="T2041" s="288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T2041" s="289" t="s">
        <v>184</v>
      </c>
      <c r="AU2041" s="289" t="s">
        <v>86</v>
      </c>
      <c r="AV2041" s="16" t="s">
        <v>189</v>
      </c>
      <c r="AW2041" s="16" t="s">
        <v>32</v>
      </c>
      <c r="AX2041" s="16" t="s">
        <v>76</v>
      </c>
      <c r="AY2041" s="289" t="s">
        <v>175</v>
      </c>
    </row>
    <row r="2042" s="13" customFormat="1">
      <c r="A2042" s="13"/>
      <c r="B2042" s="232"/>
      <c r="C2042" s="233"/>
      <c r="D2042" s="234" t="s">
        <v>184</v>
      </c>
      <c r="E2042" s="235" t="s">
        <v>1</v>
      </c>
      <c r="F2042" s="236" t="s">
        <v>2534</v>
      </c>
      <c r="G2042" s="233"/>
      <c r="H2042" s="237">
        <v>78.8</v>
      </c>
      <c r="I2042" s="238"/>
      <c r="J2042" s="233"/>
      <c r="K2042" s="233"/>
      <c r="L2042" s="239"/>
      <c r="M2042" s="240"/>
      <c r="N2042" s="241"/>
      <c r="O2042" s="241"/>
      <c r="P2042" s="241"/>
      <c r="Q2042" s="241"/>
      <c r="R2042" s="241"/>
      <c r="S2042" s="241"/>
      <c r="T2042" s="242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43" t="s">
        <v>184</v>
      </c>
      <c r="AU2042" s="243" t="s">
        <v>86</v>
      </c>
      <c r="AV2042" s="13" t="s">
        <v>86</v>
      </c>
      <c r="AW2042" s="13" t="s">
        <v>32</v>
      </c>
      <c r="AX2042" s="13" t="s">
        <v>76</v>
      </c>
      <c r="AY2042" s="243" t="s">
        <v>175</v>
      </c>
    </row>
    <row r="2043" s="13" customFormat="1">
      <c r="A2043" s="13"/>
      <c r="B2043" s="232"/>
      <c r="C2043" s="233"/>
      <c r="D2043" s="234" t="s">
        <v>184</v>
      </c>
      <c r="E2043" s="235" t="s">
        <v>1</v>
      </c>
      <c r="F2043" s="236" t="s">
        <v>2535</v>
      </c>
      <c r="G2043" s="233"/>
      <c r="H2043" s="237">
        <v>163.68</v>
      </c>
      <c r="I2043" s="238"/>
      <c r="J2043" s="233"/>
      <c r="K2043" s="233"/>
      <c r="L2043" s="239"/>
      <c r="M2043" s="240"/>
      <c r="N2043" s="241"/>
      <c r="O2043" s="241"/>
      <c r="P2043" s="241"/>
      <c r="Q2043" s="241"/>
      <c r="R2043" s="241"/>
      <c r="S2043" s="241"/>
      <c r="T2043" s="242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T2043" s="243" t="s">
        <v>184</v>
      </c>
      <c r="AU2043" s="243" t="s">
        <v>86</v>
      </c>
      <c r="AV2043" s="13" t="s">
        <v>86</v>
      </c>
      <c r="AW2043" s="13" t="s">
        <v>32</v>
      </c>
      <c r="AX2043" s="13" t="s">
        <v>76</v>
      </c>
      <c r="AY2043" s="243" t="s">
        <v>175</v>
      </c>
    </row>
    <row r="2044" s="16" customFormat="1">
      <c r="A2044" s="16"/>
      <c r="B2044" s="279"/>
      <c r="C2044" s="280"/>
      <c r="D2044" s="234" t="s">
        <v>184</v>
      </c>
      <c r="E2044" s="281" t="s">
        <v>1</v>
      </c>
      <c r="F2044" s="282" t="s">
        <v>356</v>
      </c>
      <c r="G2044" s="280"/>
      <c r="H2044" s="283">
        <v>242.48000000000003</v>
      </c>
      <c r="I2044" s="284"/>
      <c r="J2044" s="280"/>
      <c r="K2044" s="280"/>
      <c r="L2044" s="285"/>
      <c r="M2044" s="286"/>
      <c r="N2044" s="287"/>
      <c r="O2044" s="287"/>
      <c r="P2044" s="287"/>
      <c r="Q2044" s="287"/>
      <c r="R2044" s="287"/>
      <c r="S2044" s="287"/>
      <c r="T2044" s="288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T2044" s="289" t="s">
        <v>184</v>
      </c>
      <c r="AU2044" s="289" t="s">
        <v>86</v>
      </c>
      <c r="AV2044" s="16" t="s">
        <v>189</v>
      </c>
      <c r="AW2044" s="16" t="s">
        <v>32</v>
      </c>
      <c r="AX2044" s="16" t="s">
        <v>76</v>
      </c>
      <c r="AY2044" s="289" t="s">
        <v>175</v>
      </c>
    </row>
    <row r="2045" s="13" customFormat="1">
      <c r="A2045" s="13"/>
      <c r="B2045" s="232"/>
      <c r="C2045" s="233"/>
      <c r="D2045" s="234" t="s">
        <v>184</v>
      </c>
      <c r="E2045" s="235" t="s">
        <v>1</v>
      </c>
      <c r="F2045" s="236" t="s">
        <v>2536</v>
      </c>
      <c r="G2045" s="233"/>
      <c r="H2045" s="237">
        <v>40.4</v>
      </c>
      <c r="I2045" s="238"/>
      <c r="J2045" s="233"/>
      <c r="K2045" s="233"/>
      <c r="L2045" s="239"/>
      <c r="M2045" s="240"/>
      <c r="N2045" s="241"/>
      <c r="O2045" s="241"/>
      <c r="P2045" s="241"/>
      <c r="Q2045" s="241"/>
      <c r="R2045" s="241"/>
      <c r="S2045" s="241"/>
      <c r="T2045" s="242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43" t="s">
        <v>184</v>
      </c>
      <c r="AU2045" s="243" t="s">
        <v>86</v>
      </c>
      <c r="AV2045" s="13" t="s">
        <v>86</v>
      </c>
      <c r="AW2045" s="13" t="s">
        <v>32</v>
      </c>
      <c r="AX2045" s="13" t="s">
        <v>76</v>
      </c>
      <c r="AY2045" s="243" t="s">
        <v>175</v>
      </c>
    </row>
    <row r="2046" s="16" customFormat="1">
      <c r="A2046" s="16"/>
      <c r="B2046" s="279"/>
      <c r="C2046" s="280"/>
      <c r="D2046" s="234" t="s">
        <v>184</v>
      </c>
      <c r="E2046" s="281" t="s">
        <v>1</v>
      </c>
      <c r="F2046" s="282" t="s">
        <v>356</v>
      </c>
      <c r="G2046" s="280"/>
      <c r="H2046" s="283">
        <v>40.4</v>
      </c>
      <c r="I2046" s="284"/>
      <c r="J2046" s="280"/>
      <c r="K2046" s="280"/>
      <c r="L2046" s="285"/>
      <c r="M2046" s="286"/>
      <c r="N2046" s="287"/>
      <c r="O2046" s="287"/>
      <c r="P2046" s="287"/>
      <c r="Q2046" s="287"/>
      <c r="R2046" s="287"/>
      <c r="S2046" s="287"/>
      <c r="T2046" s="288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T2046" s="289" t="s">
        <v>184</v>
      </c>
      <c r="AU2046" s="289" t="s">
        <v>86</v>
      </c>
      <c r="AV2046" s="16" t="s">
        <v>189</v>
      </c>
      <c r="AW2046" s="16" t="s">
        <v>32</v>
      </c>
      <c r="AX2046" s="16" t="s">
        <v>76</v>
      </c>
      <c r="AY2046" s="289" t="s">
        <v>175</v>
      </c>
    </row>
    <row r="2047" s="13" customFormat="1">
      <c r="A2047" s="13"/>
      <c r="B2047" s="232"/>
      <c r="C2047" s="233"/>
      <c r="D2047" s="234" t="s">
        <v>184</v>
      </c>
      <c r="E2047" s="235" t="s">
        <v>1</v>
      </c>
      <c r="F2047" s="236" t="s">
        <v>2537</v>
      </c>
      <c r="G2047" s="233"/>
      <c r="H2047" s="237">
        <v>102.927</v>
      </c>
      <c r="I2047" s="238"/>
      <c r="J2047" s="233"/>
      <c r="K2047" s="233"/>
      <c r="L2047" s="239"/>
      <c r="M2047" s="240"/>
      <c r="N2047" s="241"/>
      <c r="O2047" s="241"/>
      <c r="P2047" s="241"/>
      <c r="Q2047" s="241"/>
      <c r="R2047" s="241"/>
      <c r="S2047" s="241"/>
      <c r="T2047" s="242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43" t="s">
        <v>184</v>
      </c>
      <c r="AU2047" s="243" t="s">
        <v>86</v>
      </c>
      <c r="AV2047" s="13" t="s">
        <v>86</v>
      </c>
      <c r="AW2047" s="13" t="s">
        <v>32</v>
      </c>
      <c r="AX2047" s="13" t="s">
        <v>76</v>
      </c>
      <c r="AY2047" s="243" t="s">
        <v>175</v>
      </c>
    </row>
    <row r="2048" s="16" customFormat="1">
      <c r="A2048" s="16"/>
      <c r="B2048" s="279"/>
      <c r="C2048" s="280"/>
      <c r="D2048" s="234" t="s">
        <v>184</v>
      </c>
      <c r="E2048" s="281" t="s">
        <v>1</v>
      </c>
      <c r="F2048" s="282" t="s">
        <v>356</v>
      </c>
      <c r="G2048" s="280"/>
      <c r="H2048" s="283">
        <v>102.927</v>
      </c>
      <c r="I2048" s="284"/>
      <c r="J2048" s="280"/>
      <c r="K2048" s="280"/>
      <c r="L2048" s="285"/>
      <c r="M2048" s="286"/>
      <c r="N2048" s="287"/>
      <c r="O2048" s="287"/>
      <c r="P2048" s="287"/>
      <c r="Q2048" s="287"/>
      <c r="R2048" s="287"/>
      <c r="S2048" s="287"/>
      <c r="T2048" s="288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T2048" s="289" t="s">
        <v>184</v>
      </c>
      <c r="AU2048" s="289" t="s">
        <v>86</v>
      </c>
      <c r="AV2048" s="16" t="s">
        <v>189</v>
      </c>
      <c r="AW2048" s="16" t="s">
        <v>32</v>
      </c>
      <c r="AX2048" s="16" t="s">
        <v>76</v>
      </c>
      <c r="AY2048" s="289" t="s">
        <v>175</v>
      </c>
    </row>
    <row r="2049" s="13" customFormat="1">
      <c r="A2049" s="13"/>
      <c r="B2049" s="232"/>
      <c r="C2049" s="233"/>
      <c r="D2049" s="234" t="s">
        <v>184</v>
      </c>
      <c r="E2049" s="235" t="s">
        <v>1</v>
      </c>
      <c r="F2049" s="236" t="s">
        <v>2538</v>
      </c>
      <c r="G2049" s="233"/>
      <c r="H2049" s="237">
        <v>247.467</v>
      </c>
      <c r="I2049" s="238"/>
      <c r="J2049" s="233"/>
      <c r="K2049" s="233"/>
      <c r="L2049" s="239"/>
      <c r="M2049" s="240"/>
      <c r="N2049" s="241"/>
      <c r="O2049" s="241"/>
      <c r="P2049" s="241"/>
      <c r="Q2049" s="241"/>
      <c r="R2049" s="241"/>
      <c r="S2049" s="241"/>
      <c r="T2049" s="242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43" t="s">
        <v>184</v>
      </c>
      <c r="AU2049" s="243" t="s">
        <v>86</v>
      </c>
      <c r="AV2049" s="13" t="s">
        <v>86</v>
      </c>
      <c r="AW2049" s="13" t="s">
        <v>32</v>
      </c>
      <c r="AX2049" s="13" t="s">
        <v>76</v>
      </c>
      <c r="AY2049" s="243" t="s">
        <v>175</v>
      </c>
    </row>
    <row r="2050" s="13" customFormat="1">
      <c r="A2050" s="13"/>
      <c r="B2050" s="232"/>
      <c r="C2050" s="233"/>
      <c r="D2050" s="234" t="s">
        <v>184</v>
      </c>
      <c r="E2050" s="235" t="s">
        <v>1</v>
      </c>
      <c r="F2050" s="236" t="s">
        <v>2539</v>
      </c>
      <c r="G2050" s="233"/>
      <c r="H2050" s="237">
        <v>66</v>
      </c>
      <c r="I2050" s="238"/>
      <c r="J2050" s="233"/>
      <c r="K2050" s="233"/>
      <c r="L2050" s="239"/>
      <c r="M2050" s="240"/>
      <c r="N2050" s="241"/>
      <c r="O2050" s="241"/>
      <c r="P2050" s="241"/>
      <c r="Q2050" s="241"/>
      <c r="R2050" s="241"/>
      <c r="S2050" s="241"/>
      <c r="T2050" s="242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43" t="s">
        <v>184</v>
      </c>
      <c r="AU2050" s="243" t="s">
        <v>86</v>
      </c>
      <c r="AV2050" s="13" t="s">
        <v>86</v>
      </c>
      <c r="AW2050" s="13" t="s">
        <v>32</v>
      </c>
      <c r="AX2050" s="13" t="s">
        <v>76</v>
      </c>
      <c r="AY2050" s="243" t="s">
        <v>175</v>
      </c>
    </row>
    <row r="2051" s="13" customFormat="1">
      <c r="A2051" s="13"/>
      <c r="B2051" s="232"/>
      <c r="C2051" s="233"/>
      <c r="D2051" s="234" t="s">
        <v>184</v>
      </c>
      <c r="E2051" s="235" t="s">
        <v>1</v>
      </c>
      <c r="F2051" s="236" t="s">
        <v>2540</v>
      </c>
      <c r="G2051" s="233"/>
      <c r="H2051" s="237">
        <v>16.399999999999998</v>
      </c>
      <c r="I2051" s="238"/>
      <c r="J2051" s="233"/>
      <c r="K2051" s="233"/>
      <c r="L2051" s="239"/>
      <c r="M2051" s="240"/>
      <c r="N2051" s="241"/>
      <c r="O2051" s="241"/>
      <c r="P2051" s="241"/>
      <c r="Q2051" s="241"/>
      <c r="R2051" s="241"/>
      <c r="S2051" s="241"/>
      <c r="T2051" s="242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43" t="s">
        <v>184</v>
      </c>
      <c r="AU2051" s="243" t="s">
        <v>86</v>
      </c>
      <c r="AV2051" s="13" t="s">
        <v>86</v>
      </c>
      <c r="AW2051" s="13" t="s">
        <v>32</v>
      </c>
      <c r="AX2051" s="13" t="s">
        <v>76</v>
      </c>
      <c r="AY2051" s="243" t="s">
        <v>175</v>
      </c>
    </row>
    <row r="2052" s="13" customFormat="1">
      <c r="A2052" s="13"/>
      <c r="B2052" s="232"/>
      <c r="C2052" s="233"/>
      <c r="D2052" s="234" t="s">
        <v>184</v>
      </c>
      <c r="E2052" s="235" t="s">
        <v>1</v>
      </c>
      <c r="F2052" s="236" t="s">
        <v>2541</v>
      </c>
      <c r="G2052" s="233"/>
      <c r="H2052" s="237">
        <v>16.399999999999998</v>
      </c>
      <c r="I2052" s="238"/>
      <c r="J2052" s="233"/>
      <c r="K2052" s="233"/>
      <c r="L2052" s="239"/>
      <c r="M2052" s="240"/>
      <c r="N2052" s="241"/>
      <c r="O2052" s="241"/>
      <c r="P2052" s="241"/>
      <c r="Q2052" s="241"/>
      <c r="R2052" s="241"/>
      <c r="S2052" s="241"/>
      <c r="T2052" s="242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43" t="s">
        <v>184</v>
      </c>
      <c r="AU2052" s="243" t="s">
        <v>86</v>
      </c>
      <c r="AV2052" s="13" t="s">
        <v>86</v>
      </c>
      <c r="AW2052" s="13" t="s">
        <v>32</v>
      </c>
      <c r="AX2052" s="13" t="s">
        <v>76</v>
      </c>
      <c r="AY2052" s="243" t="s">
        <v>175</v>
      </c>
    </row>
    <row r="2053" s="13" customFormat="1">
      <c r="A2053" s="13"/>
      <c r="B2053" s="232"/>
      <c r="C2053" s="233"/>
      <c r="D2053" s="234" t="s">
        <v>184</v>
      </c>
      <c r="E2053" s="235" t="s">
        <v>1</v>
      </c>
      <c r="F2053" s="236" t="s">
        <v>2542</v>
      </c>
      <c r="G2053" s="233"/>
      <c r="H2053" s="237">
        <v>118.76</v>
      </c>
      <c r="I2053" s="238"/>
      <c r="J2053" s="233"/>
      <c r="K2053" s="233"/>
      <c r="L2053" s="239"/>
      <c r="M2053" s="240"/>
      <c r="N2053" s="241"/>
      <c r="O2053" s="241"/>
      <c r="P2053" s="241"/>
      <c r="Q2053" s="241"/>
      <c r="R2053" s="241"/>
      <c r="S2053" s="241"/>
      <c r="T2053" s="242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T2053" s="243" t="s">
        <v>184</v>
      </c>
      <c r="AU2053" s="243" t="s">
        <v>86</v>
      </c>
      <c r="AV2053" s="13" t="s">
        <v>86</v>
      </c>
      <c r="AW2053" s="13" t="s">
        <v>32</v>
      </c>
      <c r="AX2053" s="13" t="s">
        <v>76</v>
      </c>
      <c r="AY2053" s="243" t="s">
        <v>175</v>
      </c>
    </row>
    <row r="2054" s="13" customFormat="1">
      <c r="A2054" s="13"/>
      <c r="B2054" s="232"/>
      <c r="C2054" s="233"/>
      <c r="D2054" s="234" t="s">
        <v>184</v>
      </c>
      <c r="E2054" s="235" t="s">
        <v>1</v>
      </c>
      <c r="F2054" s="236" t="s">
        <v>2540</v>
      </c>
      <c r="G2054" s="233"/>
      <c r="H2054" s="237">
        <v>16.399999999999998</v>
      </c>
      <c r="I2054" s="238"/>
      <c r="J2054" s="233"/>
      <c r="K2054" s="233"/>
      <c r="L2054" s="239"/>
      <c r="M2054" s="240"/>
      <c r="N2054" s="241"/>
      <c r="O2054" s="241"/>
      <c r="P2054" s="241"/>
      <c r="Q2054" s="241"/>
      <c r="R2054" s="241"/>
      <c r="S2054" s="241"/>
      <c r="T2054" s="242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43" t="s">
        <v>184</v>
      </c>
      <c r="AU2054" s="243" t="s">
        <v>86</v>
      </c>
      <c r="AV2054" s="13" t="s">
        <v>86</v>
      </c>
      <c r="AW2054" s="13" t="s">
        <v>32</v>
      </c>
      <c r="AX2054" s="13" t="s">
        <v>76</v>
      </c>
      <c r="AY2054" s="243" t="s">
        <v>175</v>
      </c>
    </row>
    <row r="2055" s="13" customFormat="1">
      <c r="A2055" s="13"/>
      <c r="B2055" s="232"/>
      <c r="C2055" s="233"/>
      <c r="D2055" s="234" t="s">
        <v>184</v>
      </c>
      <c r="E2055" s="235" t="s">
        <v>1</v>
      </c>
      <c r="F2055" s="236" t="s">
        <v>2541</v>
      </c>
      <c r="G2055" s="233"/>
      <c r="H2055" s="237">
        <v>16.399999999999998</v>
      </c>
      <c r="I2055" s="238"/>
      <c r="J2055" s="233"/>
      <c r="K2055" s="233"/>
      <c r="L2055" s="239"/>
      <c r="M2055" s="240"/>
      <c r="N2055" s="241"/>
      <c r="O2055" s="241"/>
      <c r="P2055" s="241"/>
      <c r="Q2055" s="241"/>
      <c r="R2055" s="241"/>
      <c r="S2055" s="241"/>
      <c r="T2055" s="242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43" t="s">
        <v>184</v>
      </c>
      <c r="AU2055" s="243" t="s">
        <v>86</v>
      </c>
      <c r="AV2055" s="13" t="s">
        <v>86</v>
      </c>
      <c r="AW2055" s="13" t="s">
        <v>32</v>
      </c>
      <c r="AX2055" s="13" t="s">
        <v>76</v>
      </c>
      <c r="AY2055" s="243" t="s">
        <v>175</v>
      </c>
    </row>
    <row r="2056" s="13" customFormat="1">
      <c r="A2056" s="13"/>
      <c r="B2056" s="232"/>
      <c r="C2056" s="233"/>
      <c r="D2056" s="234" t="s">
        <v>184</v>
      </c>
      <c r="E2056" s="235" t="s">
        <v>1</v>
      </c>
      <c r="F2056" s="236" t="s">
        <v>2542</v>
      </c>
      <c r="G2056" s="233"/>
      <c r="H2056" s="237">
        <v>118.76</v>
      </c>
      <c r="I2056" s="238"/>
      <c r="J2056" s="233"/>
      <c r="K2056" s="233"/>
      <c r="L2056" s="239"/>
      <c r="M2056" s="240"/>
      <c r="N2056" s="241"/>
      <c r="O2056" s="241"/>
      <c r="P2056" s="241"/>
      <c r="Q2056" s="241"/>
      <c r="R2056" s="241"/>
      <c r="S2056" s="241"/>
      <c r="T2056" s="242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T2056" s="243" t="s">
        <v>184</v>
      </c>
      <c r="AU2056" s="243" t="s">
        <v>86</v>
      </c>
      <c r="AV2056" s="13" t="s">
        <v>86</v>
      </c>
      <c r="AW2056" s="13" t="s">
        <v>32</v>
      </c>
      <c r="AX2056" s="13" t="s">
        <v>76</v>
      </c>
      <c r="AY2056" s="243" t="s">
        <v>175</v>
      </c>
    </row>
    <row r="2057" s="13" customFormat="1">
      <c r="A2057" s="13"/>
      <c r="B2057" s="232"/>
      <c r="C2057" s="233"/>
      <c r="D2057" s="234" t="s">
        <v>184</v>
      </c>
      <c r="E2057" s="235" t="s">
        <v>1</v>
      </c>
      <c r="F2057" s="236" t="s">
        <v>2543</v>
      </c>
      <c r="G2057" s="233"/>
      <c r="H2057" s="237">
        <v>23.4</v>
      </c>
      <c r="I2057" s="238"/>
      <c r="J2057" s="233"/>
      <c r="K2057" s="233"/>
      <c r="L2057" s="239"/>
      <c r="M2057" s="240"/>
      <c r="N2057" s="241"/>
      <c r="O2057" s="241"/>
      <c r="P2057" s="241"/>
      <c r="Q2057" s="241"/>
      <c r="R2057" s="241"/>
      <c r="S2057" s="241"/>
      <c r="T2057" s="242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T2057" s="243" t="s">
        <v>184</v>
      </c>
      <c r="AU2057" s="243" t="s">
        <v>86</v>
      </c>
      <c r="AV2057" s="13" t="s">
        <v>86</v>
      </c>
      <c r="AW2057" s="13" t="s">
        <v>32</v>
      </c>
      <c r="AX2057" s="13" t="s">
        <v>76</v>
      </c>
      <c r="AY2057" s="243" t="s">
        <v>175</v>
      </c>
    </row>
    <row r="2058" s="13" customFormat="1">
      <c r="A2058" s="13"/>
      <c r="B2058" s="232"/>
      <c r="C2058" s="233"/>
      <c r="D2058" s="234" t="s">
        <v>184</v>
      </c>
      <c r="E2058" s="235" t="s">
        <v>1</v>
      </c>
      <c r="F2058" s="236" t="s">
        <v>2544</v>
      </c>
      <c r="G2058" s="233"/>
      <c r="H2058" s="237">
        <v>23.08</v>
      </c>
      <c r="I2058" s="238"/>
      <c r="J2058" s="233"/>
      <c r="K2058" s="233"/>
      <c r="L2058" s="239"/>
      <c r="M2058" s="240"/>
      <c r="N2058" s="241"/>
      <c r="O2058" s="241"/>
      <c r="P2058" s="241"/>
      <c r="Q2058" s="241"/>
      <c r="R2058" s="241"/>
      <c r="S2058" s="241"/>
      <c r="T2058" s="242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43" t="s">
        <v>184</v>
      </c>
      <c r="AU2058" s="243" t="s">
        <v>86</v>
      </c>
      <c r="AV2058" s="13" t="s">
        <v>86</v>
      </c>
      <c r="AW2058" s="13" t="s">
        <v>32</v>
      </c>
      <c r="AX2058" s="13" t="s">
        <v>76</v>
      </c>
      <c r="AY2058" s="243" t="s">
        <v>175</v>
      </c>
    </row>
    <row r="2059" s="13" customFormat="1">
      <c r="A2059" s="13"/>
      <c r="B2059" s="232"/>
      <c r="C2059" s="233"/>
      <c r="D2059" s="234" t="s">
        <v>184</v>
      </c>
      <c r="E2059" s="235" t="s">
        <v>1</v>
      </c>
      <c r="F2059" s="236" t="s">
        <v>2545</v>
      </c>
      <c r="G2059" s="233"/>
      <c r="H2059" s="237">
        <v>50.96</v>
      </c>
      <c r="I2059" s="238"/>
      <c r="J2059" s="233"/>
      <c r="K2059" s="233"/>
      <c r="L2059" s="239"/>
      <c r="M2059" s="240"/>
      <c r="N2059" s="241"/>
      <c r="O2059" s="241"/>
      <c r="P2059" s="241"/>
      <c r="Q2059" s="241"/>
      <c r="R2059" s="241"/>
      <c r="S2059" s="241"/>
      <c r="T2059" s="242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43" t="s">
        <v>184</v>
      </c>
      <c r="AU2059" s="243" t="s">
        <v>86</v>
      </c>
      <c r="AV2059" s="13" t="s">
        <v>86</v>
      </c>
      <c r="AW2059" s="13" t="s">
        <v>32</v>
      </c>
      <c r="AX2059" s="13" t="s">
        <v>76</v>
      </c>
      <c r="AY2059" s="243" t="s">
        <v>175</v>
      </c>
    </row>
    <row r="2060" s="13" customFormat="1">
      <c r="A2060" s="13"/>
      <c r="B2060" s="232"/>
      <c r="C2060" s="233"/>
      <c r="D2060" s="234" t="s">
        <v>184</v>
      </c>
      <c r="E2060" s="235" t="s">
        <v>1</v>
      </c>
      <c r="F2060" s="236" t="s">
        <v>2546</v>
      </c>
      <c r="G2060" s="233"/>
      <c r="H2060" s="237">
        <v>22.64</v>
      </c>
      <c r="I2060" s="238"/>
      <c r="J2060" s="233"/>
      <c r="K2060" s="233"/>
      <c r="L2060" s="239"/>
      <c r="M2060" s="240"/>
      <c r="N2060" s="241"/>
      <c r="O2060" s="241"/>
      <c r="P2060" s="241"/>
      <c r="Q2060" s="241"/>
      <c r="R2060" s="241"/>
      <c r="S2060" s="241"/>
      <c r="T2060" s="242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43" t="s">
        <v>184</v>
      </c>
      <c r="AU2060" s="243" t="s">
        <v>86</v>
      </c>
      <c r="AV2060" s="13" t="s">
        <v>86</v>
      </c>
      <c r="AW2060" s="13" t="s">
        <v>32</v>
      </c>
      <c r="AX2060" s="13" t="s">
        <v>76</v>
      </c>
      <c r="AY2060" s="243" t="s">
        <v>175</v>
      </c>
    </row>
    <row r="2061" s="13" customFormat="1">
      <c r="A2061" s="13"/>
      <c r="B2061" s="232"/>
      <c r="C2061" s="233"/>
      <c r="D2061" s="234" t="s">
        <v>184</v>
      </c>
      <c r="E2061" s="235" t="s">
        <v>1</v>
      </c>
      <c r="F2061" s="236" t="s">
        <v>2547</v>
      </c>
      <c r="G2061" s="233"/>
      <c r="H2061" s="237">
        <v>50.275</v>
      </c>
      <c r="I2061" s="238"/>
      <c r="J2061" s="233"/>
      <c r="K2061" s="233"/>
      <c r="L2061" s="239"/>
      <c r="M2061" s="240"/>
      <c r="N2061" s="241"/>
      <c r="O2061" s="241"/>
      <c r="P2061" s="241"/>
      <c r="Q2061" s="241"/>
      <c r="R2061" s="241"/>
      <c r="S2061" s="241"/>
      <c r="T2061" s="242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43" t="s">
        <v>184</v>
      </c>
      <c r="AU2061" s="243" t="s">
        <v>86</v>
      </c>
      <c r="AV2061" s="13" t="s">
        <v>86</v>
      </c>
      <c r="AW2061" s="13" t="s">
        <v>32</v>
      </c>
      <c r="AX2061" s="13" t="s">
        <v>76</v>
      </c>
      <c r="AY2061" s="243" t="s">
        <v>175</v>
      </c>
    </row>
    <row r="2062" s="13" customFormat="1">
      <c r="A2062" s="13"/>
      <c r="B2062" s="232"/>
      <c r="C2062" s="233"/>
      <c r="D2062" s="234" t="s">
        <v>184</v>
      </c>
      <c r="E2062" s="235" t="s">
        <v>1</v>
      </c>
      <c r="F2062" s="236" t="s">
        <v>2548</v>
      </c>
      <c r="G2062" s="233"/>
      <c r="H2062" s="237">
        <v>33.53</v>
      </c>
      <c r="I2062" s="238"/>
      <c r="J2062" s="233"/>
      <c r="K2062" s="233"/>
      <c r="L2062" s="239"/>
      <c r="M2062" s="240"/>
      <c r="N2062" s="241"/>
      <c r="O2062" s="241"/>
      <c r="P2062" s="241"/>
      <c r="Q2062" s="241"/>
      <c r="R2062" s="241"/>
      <c r="S2062" s="241"/>
      <c r="T2062" s="242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43" t="s">
        <v>184</v>
      </c>
      <c r="AU2062" s="243" t="s">
        <v>86</v>
      </c>
      <c r="AV2062" s="13" t="s">
        <v>86</v>
      </c>
      <c r="AW2062" s="13" t="s">
        <v>32</v>
      </c>
      <c r="AX2062" s="13" t="s">
        <v>76</v>
      </c>
      <c r="AY2062" s="243" t="s">
        <v>175</v>
      </c>
    </row>
    <row r="2063" s="13" customFormat="1">
      <c r="A2063" s="13"/>
      <c r="B2063" s="232"/>
      <c r="C2063" s="233"/>
      <c r="D2063" s="234" t="s">
        <v>184</v>
      </c>
      <c r="E2063" s="235" t="s">
        <v>1</v>
      </c>
      <c r="F2063" s="236" t="s">
        <v>2549</v>
      </c>
      <c r="G2063" s="233"/>
      <c r="H2063" s="237">
        <v>40.986</v>
      </c>
      <c r="I2063" s="238"/>
      <c r="J2063" s="233"/>
      <c r="K2063" s="233"/>
      <c r="L2063" s="239"/>
      <c r="M2063" s="240"/>
      <c r="N2063" s="241"/>
      <c r="O2063" s="241"/>
      <c r="P2063" s="241"/>
      <c r="Q2063" s="241"/>
      <c r="R2063" s="241"/>
      <c r="S2063" s="241"/>
      <c r="T2063" s="242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43" t="s">
        <v>184</v>
      </c>
      <c r="AU2063" s="243" t="s">
        <v>86</v>
      </c>
      <c r="AV2063" s="13" t="s">
        <v>86</v>
      </c>
      <c r="AW2063" s="13" t="s">
        <v>32</v>
      </c>
      <c r="AX2063" s="13" t="s">
        <v>76</v>
      </c>
      <c r="AY2063" s="243" t="s">
        <v>175</v>
      </c>
    </row>
    <row r="2064" s="13" customFormat="1">
      <c r="A2064" s="13"/>
      <c r="B2064" s="232"/>
      <c r="C2064" s="233"/>
      <c r="D2064" s="234" t="s">
        <v>184</v>
      </c>
      <c r="E2064" s="235" t="s">
        <v>1</v>
      </c>
      <c r="F2064" s="236" t="s">
        <v>2550</v>
      </c>
      <c r="G2064" s="233"/>
      <c r="H2064" s="237">
        <v>50.96</v>
      </c>
      <c r="I2064" s="238"/>
      <c r="J2064" s="233"/>
      <c r="K2064" s="233"/>
      <c r="L2064" s="239"/>
      <c r="M2064" s="240"/>
      <c r="N2064" s="241"/>
      <c r="O2064" s="241"/>
      <c r="P2064" s="241"/>
      <c r="Q2064" s="241"/>
      <c r="R2064" s="241"/>
      <c r="S2064" s="241"/>
      <c r="T2064" s="242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43" t="s">
        <v>184</v>
      </c>
      <c r="AU2064" s="243" t="s">
        <v>86</v>
      </c>
      <c r="AV2064" s="13" t="s">
        <v>86</v>
      </c>
      <c r="AW2064" s="13" t="s">
        <v>32</v>
      </c>
      <c r="AX2064" s="13" t="s">
        <v>76</v>
      </c>
      <c r="AY2064" s="243" t="s">
        <v>175</v>
      </c>
    </row>
    <row r="2065" s="13" customFormat="1">
      <c r="A2065" s="13"/>
      <c r="B2065" s="232"/>
      <c r="C2065" s="233"/>
      <c r="D2065" s="234" t="s">
        <v>184</v>
      </c>
      <c r="E2065" s="235" t="s">
        <v>1</v>
      </c>
      <c r="F2065" s="236" t="s">
        <v>2551</v>
      </c>
      <c r="G2065" s="233"/>
      <c r="H2065" s="237">
        <v>50.96</v>
      </c>
      <c r="I2065" s="238"/>
      <c r="J2065" s="233"/>
      <c r="K2065" s="233"/>
      <c r="L2065" s="239"/>
      <c r="M2065" s="240"/>
      <c r="N2065" s="241"/>
      <c r="O2065" s="241"/>
      <c r="P2065" s="241"/>
      <c r="Q2065" s="241"/>
      <c r="R2065" s="241"/>
      <c r="S2065" s="241"/>
      <c r="T2065" s="242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43" t="s">
        <v>184</v>
      </c>
      <c r="AU2065" s="243" t="s">
        <v>86</v>
      </c>
      <c r="AV2065" s="13" t="s">
        <v>86</v>
      </c>
      <c r="AW2065" s="13" t="s">
        <v>32</v>
      </c>
      <c r="AX2065" s="13" t="s">
        <v>76</v>
      </c>
      <c r="AY2065" s="243" t="s">
        <v>175</v>
      </c>
    </row>
    <row r="2066" s="13" customFormat="1">
      <c r="A2066" s="13"/>
      <c r="B2066" s="232"/>
      <c r="C2066" s="233"/>
      <c r="D2066" s="234" t="s">
        <v>184</v>
      </c>
      <c r="E2066" s="235" t="s">
        <v>1</v>
      </c>
      <c r="F2066" s="236" t="s">
        <v>2552</v>
      </c>
      <c r="G2066" s="233"/>
      <c r="H2066" s="237">
        <v>47.76</v>
      </c>
      <c r="I2066" s="238"/>
      <c r="J2066" s="233"/>
      <c r="K2066" s="233"/>
      <c r="L2066" s="239"/>
      <c r="M2066" s="240"/>
      <c r="N2066" s="241"/>
      <c r="O2066" s="241"/>
      <c r="P2066" s="241"/>
      <c r="Q2066" s="241"/>
      <c r="R2066" s="241"/>
      <c r="S2066" s="241"/>
      <c r="T2066" s="242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T2066" s="243" t="s">
        <v>184</v>
      </c>
      <c r="AU2066" s="243" t="s">
        <v>86</v>
      </c>
      <c r="AV2066" s="13" t="s">
        <v>86</v>
      </c>
      <c r="AW2066" s="13" t="s">
        <v>32</v>
      </c>
      <c r="AX2066" s="13" t="s">
        <v>76</v>
      </c>
      <c r="AY2066" s="243" t="s">
        <v>175</v>
      </c>
    </row>
    <row r="2067" s="13" customFormat="1">
      <c r="A2067" s="13"/>
      <c r="B2067" s="232"/>
      <c r="C2067" s="233"/>
      <c r="D2067" s="234" t="s">
        <v>184</v>
      </c>
      <c r="E2067" s="235" t="s">
        <v>1</v>
      </c>
      <c r="F2067" s="236" t="s">
        <v>2553</v>
      </c>
      <c r="G2067" s="233"/>
      <c r="H2067" s="237">
        <v>45.21</v>
      </c>
      <c r="I2067" s="238"/>
      <c r="J2067" s="233"/>
      <c r="K2067" s="233"/>
      <c r="L2067" s="239"/>
      <c r="M2067" s="240"/>
      <c r="N2067" s="241"/>
      <c r="O2067" s="241"/>
      <c r="P2067" s="241"/>
      <c r="Q2067" s="241"/>
      <c r="R2067" s="241"/>
      <c r="S2067" s="241"/>
      <c r="T2067" s="242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T2067" s="243" t="s">
        <v>184</v>
      </c>
      <c r="AU2067" s="243" t="s">
        <v>86</v>
      </c>
      <c r="AV2067" s="13" t="s">
        <v>86</v>
      </c>
      <c r="AW2067" s="13" t="s">
        <v>32</v>
      </c>
      <c r="AX2067" s="13" t="s">
        <v>76</v>
      </c>
      <c r="AY2067" s="243" t="s">
        <v>175</v>
      </c>
    </row>
    <row r="2068" s="15" customFormat="1">
      <c r="A2068" s="15"/>
      <c r="B2068" s="254"/>
      <c r="C2068" s="255"/>
      <c r="D2068" s="234" t="s">
        <v>184</v>
      </c>
      <c r="E2068" s="256" t="s">
        <v>1</v>
      </c>
      <c r="F2068" s="257" t="s">
        <v>201</v>
      </c>
      <c r="G2068" s="255"/>
      <c r="H2068" s="258">
        <v>8649.6299999999952</v>
      </c>
      <c r="I2068" s="259"/>
      <c r="J2068" s="255"/>
      <c r="K2068" s="255"/>
      <c r="L2068" s="260"/>
      <c r="M2068" s="261"/>
      <c r="N2068" s="262"/>
      <c r="O2068" s="262"/>
      <c r="P2068" s="262"/>
      <c r="Q2068" s="262"/>
      <c r="R2068" s="262"/>
      <c r="S2068" s="262"/>
      <c r="T2068" s="263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T2068" s="264" t="s">
        <v>184</v>
      </c>
      <c r="AU2068" s="264" t="s">
        <v>86</v>
      </c>
      <c r="AV2068" s="15" t="s">
        <v>182</v>
      </c>
      <c r="AW2068" s="15" t="s">
        <v>32</v>
      </c>
      <c r="AX2068" s="15" t="s">
        <v>84</v>
      </c>
      <c r="AY2068" s="264" t="s">
        <v>175</v>
      </c>
    </row>
    <row r="2069" s="2" customFormat="1" ht="24.15" customHeight="1">
      <c r="A2069" s="39"/>
      <c r="B2069" s="40"/>
      <c r="C2069" s="219" t="s">
        <v>2554</v>
      </c>
      <c r="D2069" s="219" t="s">
        <v>177</v>
      </c>
      <c r="E2069" s="220" t="s">
        <v>2555</v>
      </c>
      <c r="F2069" s="221" t="s">
        <v>2556</v>
      </c>
      <c r="G2069" s="222" t="s">
        <v>180</v>
      </c>
      <c r="H2069" s="223">
        <v>8649.6299999999984</v>
      </c>
      <c r="I2069" s="224"/>
      <c r="J2069" s="225">
        <f>ROUND(I2069*H2069,2)</f>
        <v>0</v>
      </c>
      <c r="K2069" s="221" t="s">
        <v>181</v>
      </c>
      <c r="L2069" s="45"/>
      <c r="M2069" s="226" t="s">
        <v>1</v>
      </c>
      <c r="N2069" s="227" t="s">
        <v>41</v>
      </c>
      <c r="O2069" s="92"/>
      <c r="P2069" s="228">
        <f>O2069*H2069</f>
        <v>0</v>
      </c>
      <c r="Q2069" s="228">
        <v>0.00021</v>
      </c>
      <c r="R2069" s="228">
        <f>Q2069*H2069</f>
        <v>1.8164223</v>
      </c>
      <c r="S2069" s="228">
        <v>0</v>
      </c>
      <c r="T2069" s="229">
        <f>S2069*H2069</f>
        <v>0</v>
      </c>
      <c r="U2069" s="39"/>
      <c r="V2069" s="39"/>
      <c r="W2069" s="39"/>
      <c r="X2069" s="39"/>
      <c r="Y2069" s="39"/>
      <c r="Z2069" s="39"/>
      <c r="AA2069" s="39"/>
      <c r="AB2069" s="39"/>
      <c r="AC2069" s="39"/>
      <c r="AD2069" s="39"/>
      <c r="AE2069" s="39"/>
      <c r="AR2069" s="230" t="s">
        <v>262</v>
      </c>
      <c r="AT2069" s="230" t="s">
        <v>177</v>
      </c>
      <c r="AU2069" s="230" t="s">
        <v>86</v>
      </c>
      <c r="AY2069" s="18" t="s">
        <v>175</v>
      </c>
      <c r="BE2069" s="231">
        <f>IF(N2069="základní",J2069,0)</f>
        <v>0</v>
      </c>
      <c r="BF2069" s="231">
        <f>IF(N2069="snížená",J2069,0)</f>
        <v>0</v>
      </c>
      <c r="BG2069" s="231">
        <f>IF(N2069="zákl. přenesená",J2069,0)</f>
        <v>0</v>
      </c>
      <c r="BH2069" s="231">
        <f>IF(N2069="sníž. přenesená",J2069,0)</f>
        <v>0</v>
      </c>
      <c r="BI2069" s="231">
        <f>IF(N2069="nulová",J2069,0)</f>
        <v>0</v>
      </c>
      <c r="BJ2069" s="18" t="s">
        <v>84</v>
      </c>
      <c r="BK2069" s="231">
        <f>ROUND(I2069*H2069,2)</f>
        <v>0</v>
      </c>
      <c r="BL2069" s="18" t="s">
        <v>262</v>
      </c>
      <c r="BM2069" s="230" t="s">
        <v>2557</v>
      </c>
    </row>
    <row r="2070" s="13" customFormat="1">
      <c r="A2070" s="13"/>
      <c r="B2070" s="232"/>
      <c r="C2070" s="233"/>
      <c r="D2070" s="234" t="s">
        <v>184</v>
      </c>
      <c r="E2070" s="235" t="s">
        <v>1</v>
      </c>
      <c r="F2070" s="236" t="s">
        <v>2521</v>
      </c>
      <c r="G2070" s="233"/>
      <c r="H2070" s="237">
        <v>73.39</v>
      </c>
      <c r="I2070" s="238"/>
      <c r="J2070" s="233"/>
      <c r="K2070" s="233"/>
      <c r="L2070" s="239"/>
      <c r="M2070" s="240"/>
      <c r="N2070" s="241"/>
      <c r="O2070" s="241"/>
      <c r="P2070" s="241"/>
      <c r="Q2070" s="241"/>
      <c r="R2070" s="241"/>
      <c r="S2070" s="241"/>
      <c r="T2070" s="242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43" t="s">
        <v>184</v>
      </c>
      <c r="AU2070" s="243" t="s">
        <v>86</v>
      </c>
      <c r="AV2070" s="13" t="s">
        <v>86</v>
      </c>
      <c r="AW2070" s="13" t="s">
        <v>32</v>
      </c>
      <c r="AX2070" s="13" t="s">
        <v>76</v>
      </c>
      <c r="AY2070" s="243" t="s">
        <v>175</v>
      </c>
    </row>
    <row r="2071" s="14" customFormat="1">
      <c r="A2071" s="14"/>
      <c r="B2071" s="244"/>
      <c r="C2071" s="245"/>
      <c r="D2071" s="234" t="s">
        <v>184</v>
      </c>
      <c r="E2071" s="246" t="s">
        <v>1</v>
      </c>
      <c r="F2071" s="247" t="s">
        <v>2522</v>
      </c>
      <c r="G2071" s="245"/>
      <c r="H2071" s="246" t="s">
        <v>1</v>
      </c>
      <c r="I2071" s="248"/>
      <c r="J2071" s="245"/>
      <c r="K2071" s="245"/>
      <c r="L2071" s="249"/>
      <c r="M2071" s="250"/>
      <c r="N2071" s="251"/>
      <c r="O2071" s="251"/>
      <c r="P2071" s="251"/>
      <c r="Q2071" s="251"/>
      <c r="R2071" s="251"/>
      <c r="S2071" s="251"/>
      <c r="T2071" s="252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53" t="s">
        <v>184</v>
      </c>
      <c r="AU2071" s="253" t="s">
        <v>86</v>
      </c>
      <c r="AV2071" s="14" t="s">
        <v>84</v>
      </c>
      <c r="AW2071" s="14" t="s">
        <v>32</v>
      </c>
      <c r="AX2071" s="14" t="s">
        <v>76</v>
      </c>
      <c r="AY2071" s="253" t="s">
        <v>175</v>
      </c>
    </row>
    <row r="2072" s="13" customFormat="1">
      <c r="A2072" s="13"/>
      <c r="B2072" s="232"/>
      <c r="C2072" s="233"/>
      <c r="D2072" s="234" t="s">
        <v>184</v>
      </c>
      <c r="E2072" s="235" t="s">
        <v>1</v>
      </c>
      <c r="F2072" s="236" t="s">
        <v>603</v>
      </c>
      <c r="G2072" s="233"/>
      <c r="H2072" s="237">
        <v>240.01</v>
      </c>
      <c r="I2072" s="238"/>
      <c r="J2072" s="233"/>
      <c r="K2072" s="233"/>
      <c r="L2072" s="239"/>
      <c r="M2072" s="240"/>
      <c r="N2072" s="241"/>
      <c r="O2072" s="241"/>
      <c r="P2072" s="241"/>
      <c r="Q2072" s="241"/>
      <c r="R2072" s="241"/>
      <c r="S2072" s="241"/>
      <c r="T2072" s="242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43" t="s">
        <v>184</v>
      </c>
      <c r="AU2072" s="243" t="s">
        <v>86</v>
      </c>
      <c r="AV2072" s="13" t="s">
        <v>86</v>
      </c>
      <c r="AW2072" s="13" t="s">
        <v>32</v>
      </c>
      <c r="AX2072" s="13" t="s">
        <v>76</v>
      </c>
      <c r="AY2072" s="243" t="s">
        <v>175</v>
      </c>
    </row>
    <row r="2073" s="13" customFormat="1">
      <c r="A2073" s="13"/>
      <c r="B2073" s="232"/>
      <c r="C2073" s="233"/>
      <c r="D2073" s="234" t="s">
        <v>184</v>
      </c>
      <c r="E2073" s="235" t="s">
        <v>1</v>
      </c>
      <c r="F2073" s="236" t="s">
        <v>604</v>
      </c>
      <c r="G2073" s="233"/>
      <c r="H2073" s="237">
        <v>149.23</v>
      </c>
      <c r="I2073" s="238"/>
      <c r="J2073" s="233"/>
      <c r="K2073" s="233"/>
      <c r="L2073" s="239"/>
      <c r="M2073" s="240"/>
      <c r="N2073" s="241"/>
      <c r="O2073" s="241"/>
      <c r="P2073" s="241"/>
      <c r="Q2073" s="241"/>
      <c r="R2073" s="241"/>
      <c r="S2073" s="241"/>
      <c r="T2073" s="242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T2073" s="243" t="s">
        <v>184</v>
      </c>
      <c r="AU2073" s="243" t="s">
        <v>86</v>
      </c>
      <c r="AV2073" s="13" t="s">
        <v>86</v>
      </c>
      <c r="AW2073" s="13" t="s">
        <v>32</v>
      </c>
      <c r="AX2073" s="13" t="s">
        <v>76</v>
      </c>
      <c r="AY2073" s="243" t="s">
        <v>175</v>
      </c>
    </row>
    <row r="2074" s="13" customFormat="1">
      <c r="A2074" s="13"/>
      <c r="B2074" s="232"/>
      <c r="C2074" s="233"/>
      <c r="D2074" s="234" t="s">
        <v>184</v>
      </c>
      <c r="E2074" s="235" t="s">
        <v>1</v>
      </c>
      <c r="F2074" s="236" t="s">
        <v>605</v>
      </c>
      <c r="G2074" s="233"/>
      <c r="H2074" s="237">
        <v>93.37</v>
      </c>
      <c r="I2074" s="238"/>
      <c r="J2074" s="233"/>
      <c r="K2074" s="233"/>
      <c r="L2074" s="239"/>
      <c r="M2074" s="240"/>
      <c r="N2074" s="241"/>
      <c r="O2074" s="241"/>
      <c r="P2074" s="241"/>
      <c r="Q2074" s="241"/>
      <c r="R2074" s="241"/>
      <c r="S2074" s="241"/>
      <c r="T2074" s="242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43" t="s">
        <v>184</v>
      </c>
      <c r="AU2074" s="243" t="s">
        <v>86</v>
      </c>
      <c r="AV2074" s="13" t="s">
        <v>86</v>
      </c>
      <c r="AW2074" s="13" t="s">
        <v>32</v>
      </c>
      <c r="AX2074" s="13" t="s">
        <v>76</v>
      </c>
      <c r="AY2074" s="243" t="s">
        <v>175</v>
      </c>
    </row>
    <row r="2075" s="13" customFormat="1">
      <c r="A2075" s="13"/>
      <c r="B2075" s="232"/>
      <c r="C2075" s="233"/>
      <c r="D2075" s="234" t="s">
        <v>184</v>
      </c>
      <c r="E2075" s="235" t="s">
        <v>1</v>
      </c>
      <c r="F2075" s="236" t="s">
        <v>606</v>
      </c>
      <c r="G2075" s="233"/>
      <c r="H2075" s="237">
        <v>94.08</v>
      </c>
      <c r="I2075" s="238"/>
      <c r="J2075" s="233"/>
      <c r="K2075" s="233"/>
      <c r="L2075" s="239"/>
      <c r="M2075" s="240"/>
      <c r="N2075" s="241"/>
      <c r="O2075" s="241"/>
      <c r="P2075" s="241"/>
      <c r="Q2075" s="241"/>
      <c r="R2075" s="241"/>
      <c r="S2075" s="241"/>
      <c r="T2075" s="242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T2075" s="243" t="s">
        <v>184</v>
      </c>
      <c r="AU2075" s="243" t="s">
        <v>86</v>
      </c>
      <c r="AV2075" s="13" t="s">
        <v>86</v>
      </c>
      <c r="AW2075" s="13" t="s">
        <v>32</v>
      </c>
      <c r="AX2075" s="13" t="s">
        <v>76</v>
      </c>
      <c r="AY2075" s="243" t="s">
        <v>175</v>
      </c>
    </row>
    <row r="2076" s="13" customFormat="1">
      <c r="A2076" s="13"/>
      <c r="B2076" s="232"/>
      <c r="C2076" s="233"/>
      <c r="D2076" s="234" t="s">
        <v>184</v>
      </c>
      <c r="E2076" s="235" t="s">
        <v>1</v>
      </c>
      <c r="F2076" s="236" t="s">
        <v>607</v>
      </c>
      <c r="G2076" s="233"/>
      <c r="H2076" s="237">
        <v>101.87</v>
      </c>
      <c r="I2076" s="238"/>
      <c r="J2076" s="233"/>
      <c r="K2076" s="233"/>
      <c r="L2076" s="239"/>
      <c r="M2076" s="240"/>
      <c r="N2076" s="241"/>
      <c r="O2076" s="241"/>
      <c r="P2076" s="241"/>
      <c r="Q2076" s="241"/>
      <c r="R2076" s="241"/>
      <c r="S2076" s="241"/>
      <c r="T2076" s="242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43" t="s">
        <v>184</v>
      </c>
      <c r="AU2076" s="243" t="s">
        <v>86</v>
      </c>
      <c r="AV2076" s="13" t="s">
        <v>86</v>
      </c>
      <c r="AW2076" s="13" t="s">
        <v>32</v>
      </c>
      <c r="AX2076" s="13" t="s">
        <v>76</v>
      </c>
      <c r="AY2076" s="243" t="s">
        <v>175</v>
      </c>
    </row>
    <row r="2077" s="13" customFormat="1">
      <c r="A2077" s="13"/>
      <c r="B2077" s="232"/>
      <c r="C2077" s="233"/>
      <c r="D2077" s="234" t="s">
        <v>184</v>
      </c>
      <c r="E2077" s="235" t="s">
        <v>1</v>
      </c>
      <c r="F2077" s="236" t="s">
        <v>608</v>
      </c>
      <c r="G2077" s="233"/>
      <c r="H2077" s="237">
        <v>28.48</v>
      </c>
      <c r="I2077" s="238"/>
      <c r="J2077" s="233"/>
      <c r="K2077" s="233"/>
      <c r="L2077" s="239"/>
      <c r="M2077" s="240"/>
      <c r="N2077" s="241"/>
      <c r="O2077" s="241"/>
      <c r="P2077" s="241"/>
      <c r="Q2077" s="241"/>
      <c r="R2077" s="241"/>
      <c r="S2077" s="241"/>
      <c r="T2077" s="242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T2077" s="243" t="s">
        <v>184</v>
      </c>
      <c r="AU2077" s="243" t="s">
        <v>86</v>
      </c>
      <c r="AV2077" s="13" t="s">
        <v>86</v>
      </c>
      <c r="AW2077" s="13" t="s">
        <v>32</v>
      </c>
      <c r="AX2077" s="13" t="s">
        <v>76</v>
      </c>
      <c r="AY2077" s="243" t="s">
        <v>175</v>
      </c>
    </row>
    <row r="2078" s="13" customFormat="1">
      <c r="A2078" s="13"/>
      <c r="B2078" s="232"/>
      <c r="C2078" s="233"/>
      <c r="D2078" s="234" t="s">
        <v>184</v>
      </c>
      <c r="E2078" s="235" t="s">
        <v>1</v>
      </c>
      <c r="F2078" s="236" t="s">
        <v>1556</v>
      </c>
      <c r="G2078" s="233"/>
      <c r="H2078" s="237">
        <v>23.87</v>
      </c>
      <c r="I2078" s="238"/>
      <c r="J2078" s="233"/>
      <c r="K2078" s="233"/>
      <c r="L2078" s="239"/>
      <c r="M2078" s="240"/>
      <c r="N2078" s="241"/>
      <c r="O2078" s="241"/>
      <c r="P2078" s="241"/>
      <c r="Q2078" s="241"/>
      <c r="R2078" s="241"/>
      <c r="S2078" s="241"/>
      <c r="T2078" s="242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43" t="s">
        <v>184</v>
      </c>
      <c r="AU2078" s="243" t="s">
        <v>86</v>
      </c>
      <c r="AV2078" s="13" t="s">
        <v>86</v>
      </c>
      <c r="AW2078" s="13" t="s">
        <v>32</v>
      </c>
      <c r="AX2078" s="13" t="s">
        <v>76</v>
      </c>
      <c r="AY2078" s="243" t="s">
        <v>175</v>
      </c>
    </row>
    <row r="2079" s="13" customFormat="1">
      <c r="A2079" s="13"/>
      <c r="B2079" s="232"/>
      <c r="C2079" s="233"/>
      <c r="D2079" s="234" t="s">
        <v>184</v>
      </c>
      <c r="E2079" s="235" t="s">
        <v>1</v>
      </c>
      <c r="F2079" s="236" t="s">
        <v>1557</v>
      </c>
      <c r="G2079" s="233"/>
      <c r="H2079" s="237">
        <v>30.27</v>
      </c>
      <c r="I2079" s="238"/>
      <c r="J2079" s="233"/>
      <c r="K2079" s="233"/>
      <c r="L2079" s="239"/>
      <c r="M2079" s="240"/>
      <c r="N2079" s="241"/>
      <c r="O2079" s="241"/>
      <c r="P2079" s="241"/>
      <c r="Q2079" s="241"/>
      <c r="R2079" s="241"/>
      <c r="S2079" s="241"/>
      <c r="T2079" s="242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T2079" s="243" t="s">
        <v>184</v>
      </c>
      <c r="AU2079" s="243" t="s">
        <v>86</v>
      </c>
      <c r="AV2079" s="13" t="s">
        <v>86</v>
      </c>
      <c r="AW2079" s="13" t="s">
        <v>32</v>
      </c>
      <c r="AX2079" s="13" t="s">
        <v>76</v>
      </c>
      <c r="AY2079" s="243" t="s">
        <v>175</v>
      </c>
    </row>
    <row r="2080" s="13" customFormat="1">
      <c r="A2080" s="13"/>
      <c r="B2080" s="232"/>
      <c r="C2080" s="233"/>
      <c r="D2080" s="234" t="s">
        <v>184</v>
      </c>
      <c r="E2080" s="235" t="s">
        <v>1</v>
      </c>
      <c r="F2080" s="236" t="s">
        <v>1558</v>
      </c>
      <c r="G2080" s="233"/>
      <c r="H2080" s="237">
        <v>24.02</v>
      </c>
      <c r="I2080" s="238"/>
      <c r="J2080" s="233"/>
      <c r="K2080" s="233"/>
      <c r="L2080" s="239"/>
      <c r="M2080" s="240"/>
      <c r="N2080" s="241"/>
      <c r="O2080" s="241"/>
      <c r="P2080" s="241"/>
      <c r="Q2080" s="241"/>
      <c r="R2080" s="241"/>
      <c r="S2080" s="241"/>
      <c r="T2080" s="242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43" t="s">
        <v>184</v>
      </c>
      <c r="AU2080" s="243" t="s">
        <v>86</v>
      </c>
      <c r="AV2080" s="13" t="s">
        <v>86</v>
      </c>
      <c r="AW2080" s="13" t="s">
        <v>32</v>
      </c>
      <c r="AX2080" s="13" t="s">
        <v>76</v>
      </c>
      <c r="AY2080" s="243" t="s">
        <v>175</v>
      </c>
    </row>
    <row r="2081" s="13" customFormat="1">
      <c r="A2081" s="13"/>
      <c r="B2081" s="232"/>
      <c r="C2081" s="233"/>
      <c r="D2081" s="234" t="s">
        <v>184</v>
      </c>
      <c r="E2081" s="235" t="s">
        <v>1</v>
      </c>
      <c r="F2081" s="236" t="s">
        <v>1559</v>
      </c>
      <c r="G2081" s="233"/>
      <c r="H2081" s="237">
        <v>23.2</v>
      </c>
      <c r="I2081" s="238"/>
      <c r="J2081" s="233"/>
      <c r="K2081" s="233"/>
      <c r="L2081" s="239"/>
      <c r="M2081" s="240"/>
      <c r="N2081" s="241"/>
      <c r="O2081" s="241"/>
      <c r="P2081" s="241"/>
      <c r="Q2081" s="241"/>
      <c r="R2081" s="241"/>
      <c r="S2081" s="241"/>
      <c r="T2081" s="242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243" t="s">
        <v>184</v>
      </c>
      <c r="AU2081" s="243" t="s">
        <v>86</v>
      </c>
      <c r="AV2081" s="13" t="s">
        <v>86</v>
      </c>
      <c r="AW2081" s="13" t="s">
        <v>32</v>
      </c>
      <c r="AX2081" s="13" t="s">
        <v>76</v>
      </c>
      <c r="AY2081" s="243" t="s">
        <v>175</v>
      </c>
    </row>
    <row r="2082" s="13" customFormat="1">
      <c r="A2082" s="13"/>
      <c r="B2082" s="232"/>
      <c r="C2082" s="233"/>
      <c r="D2082" s="234" t="s">
        <v>184</v>
      </c>
      <c r="E2082" s="235" t="s">
        <v>1</v>
      </c>
      <c r="F2082" s="236" t="s">
        <v>1560</v>
      </c>
      <c r="G2082" s="233"/>
      <c r="H2082" s="237">
        <v>19.4</v>
      </c>
      <c r="I2082" s="238"/>
      <c r="J2082" s="233"/>
      <c r="K2082" s="233"/>
      <c r="L2082" s="239"/>
      <c r="M2082" s="240"/>
      <c r="N2082" s="241"/>
      <c r="O2082" s="241"/>
      <c r="P2082" s="241"/>
      <c r="Q2082" s="241"/>
      <c r="R2082" s="241"/>
      <c r="S2082" s="241"/>
      <c r="T2082" s="242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T2082" s="243" t="s">
        <v>184</v>
      </c>
      <c r="AU2082" s="243" t="s">
        <v>86</v>
      </c>
      <c r="AV2082" s="13" t="s">
        <v>86</v>
      </c>
      <c r="AW2082" s="13" t="s">
        <v>32</v>
      </c>
      <c r="AX2082" s="13" t="s">
        <v>76</v>
      </c>
      <c r="AY2082" s="243" t="s">
        <v>175</v>
      </c>
    </row>
    <row r="2083" s="13" customFormat="1">
      <c r="A2083" s="13"/>
      <c r="B2083" s="232"/>
      <c r="C2083" s="233"/>
      <c r="D2083" s="234" t="s">
        <v>184</v>
      </c>
      <c r="E2083" s="235" t="s">
        <v>1</v>
      </c>
      <c r="F2083" s="236" t="s">
        <v>1565</v>
      </c>
      <c r="G2083" s="233"/>
      <c r="H2083" s="237">
        <v>415</v>
      </c>
      <c r="I2083" s="238"/>
      <c r="J2083" s="233"/>
      <c r="K2083" s="233"/>
      <c r="L2083" s="239"/>
      <c r="M2083" s="240"/>
      <c r="N2083" s="241"/>
      <c r="O2083" s="241"/>
      <c r="P2083" s="241"/>
      <c r="Q2083" s="241"/>
      <c r="R2083" s="241"/>
      <c r="S2083" s="241"/>
      <c r="T2083" s="242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43" t="s">
        <v>184</v>
      </c>
      <c r="AU2083" s="243" t="s">
        <v>86</v>
      </c>
      <c r="AV2083" s="13" t="s">
        <v>86</v>
      </c>
      <c r="AW2083" s="13" t="s">
        <v>32</v>
      </c>
      <c r="AX2083" s="13" t="s">
        <v>76</v>
      </c>
      <c r="AY2083" s="243" t="s">
        <v>175</v>
      </c>
    </row>
    <row r="2084" s="13" customFormat="1">
      <c r="A2084" s="13"/>
      <c r="B2084" s="232"/>
      <c r="C2084" s="233"/>
      <c r="D2084" s="234" t="s">
        <v>184</v>
      </c>
      <c r="E2084" s="235" t="s">
        <v>1</v>
      </c>
      <c r="F2084" s="236" t="s">
        <v>1570</v>
      </c>
      <c r="G2084" s="233"/>
      <c r="H2084" s="237">
        <v>58</v>
      </c>
      <c r="I2084" s="238"/>
      <c r="J2084" s="233"/>
      <c r="K2084" s="233"/>
      <c r="L2084" s="239"/>
      <c r="M2084" s="240"/>
      <c r="N2084" s="241"/>
      <c r="O2084" s="241"/>
      <c r="P2084" s="241"/>
      <c r="Q2084" s="241"/>
      <c r="R2084" s="241"/>
      <c r="S2084" s="241"/>
      <c r="T2084" s="242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243" t="s">
        <v>184</v>
      </c>
      <c r="AU2084" s="243" t="s">
        <v>86</v>
      </c>
      <c r="AV2084" s="13" t="s">
        <v>86</v>
      </c>
      <c r="AW2084" s="13" t="s">
        <v>32</v>
      </c>
      <c r="AX2084" s="13" t="s">
        <v>76</v>
      </c>
      <c r="AY2084" s="243" t="s">
        <v>175</v>
      </c>
    </row>
    <row r="2085" s="13" customFormat="1">
      <c r="A2085" s="13"/>
      <c r="B2085" s="232"/>
      <c r="C2085" s="233"/>
      <c r="D2085" s="234" t="s">
        <v>184</v>
      </c>
      <c r="E2085" s="235" t="s">
        <v>1</v>
      </c>
      <c r="F2085" s="236" t="s">
        <v>2523</v>
      </c>
      <c r="G2085" s="233"/>
      <c r="H2085" s="237">
        <v>20.71</v>
      </c>
      <c r="I2085" s="238"/>
      <c r="J2085" s="233"/>
      <c r="K2085" s="233"/>
      <c r="L2085" s="239"/>
      <c r="M2085" s="240"/>
      <c r="N2085" s="241"/>
      <c r="O2085" s="241"/>
      <c r="P2085" s="241"/>
      <c r="Q2085" s="241"/>
      <c r="R2085" s="241"/>
      <c r="S2085" s="241"/>
      <c r="T2085" s="242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43" t="s">
        <v>184</v>
      </c>
      <c r="AU2085" s="243" t="s">
        <v>86</v>
      </c>
      <c r="AV2085" s="13" t="s">
        <v>86</v>
      </c>
      <c r="AW2085" s="13" t="s">
        <v>32</v>
      </c>
      <c r="AX2085" s="13" t="s">
        <v>76</v>
      </c>
      <c r="AY2085" s="243" t="s">
        <v>175</v>
      </c>
    </row>
    <row r="2086" s="13" customFormat="1">
      <c r="A2086" s="13"/>
      <c r="B2086" s="232"/>
      <c r="C2086" s="233"/>
      <c r="D2086" s="234" t="s">
        <v>184</v>
      </c>
      <c r="E2086" s="235" t="s">
        <v>1</v>
      </c>
      <c r="F2086" s="236" t="s">
        <v>2524</v>
      </c>
      <c r="G2086" s="233"/>
      <c r="H2086" s="237">
        <v>20.74</v>
      </c>
      <c r="I2086" s="238"/>
      <c r="J2086" s="233"/>
      <c r="K2086" s="233"/>
      <c r="L2086" s="239"/>
      <c r="M2086" s="240"/>
      <c r="N2086" s="241"/>
      <c r="O2086" s="241"/>
      <c r="P2086" s="241"/>
      <c r="Q2086" s="241"/>
      <c r="R2086" s="241"/>
      <c r="S2086" s="241"/>
      <c r="T2086" s="242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243" t="s">
        <v>184</v>
      </c>
      <c r="AU2086" s="243" t="s">
        <v>86</v>
      </c>
      <c r="AV2086" s="13" t="s">
        <v>86</v>
      </c>
      <c r="AW2086" s="13" t="s">
        <v>32</v>
      </c>
      <c r="AX2086" s="13" t="s">
        <v>76</v>
      </c>
      <c r="AY2086" s="243" t="s">
        <v>175</v>
      </c>
    </row>
    <row r="2087" s="13" customFormat="1">
      <c r="A2087" s="13"/>
      <c r="B2087" s="232"/>
      <c r="C2087" s="233"/>
      <c r="D2087" s="234" t="s">
        <v>184</v>
      </c>
      <c r="E2087" s="235" t="s">
        <v>1</v>
      </c>
      <c r="F2087" s="236" t="s">
        <v>2525</v>
      </c>
      <c r="G2087" s="233"/>
      <c r="H2087" s="237">
        <v>20.74</v>
      </c>
      <c r="I2087" s="238"/>
      <c r="J2087" s="233"/>
      <c r="K2087" s="233"/>
      <c r="L2087" s="239"/>
      <c r="M2087" s="240"/>
      <c r="N2087" s="241"/>
      <c r="O2087" s="241"/>
      <c r="P2087" s="241"/>
      <c r="Q2087" s="241"/>
      <c r="R2087" s="241"/>
      <c r="S2087" s="241"/>
      <c r="T2087" s="242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43" t="s">
        <v>184</v>
      </c>
      <c r="AU2087" s="243" t="s">
        <v>86</v>
      </c>
      <c r="AV2087" s="13" t="s">
        <v>86</v>
      </c>
      <c r="AW2087" s="13" t="s">
        <v>32</v>
      </c>
      <c r="AX2087" s="13" t="s">
        <v>76</v>
      </c>
      <c r="AY2087" s="243" t="s">
        <v>175</v>
      </c>
    </row>
    <row r="2088" s="13" customFormat="1">
      <c r="A2088" s="13"/>
      <c r="B2088" s="232"/>
      <c r="C2088" s="233"/>
      <c r="D2088" s="234" t="s">
        <v>184</v>
      </c>
      <c r="E2088" s="235" t="s">
        <v>1</v>
      </c>
      <c r="F2088" s="236" t="s">
        <v>2526</v>
      </c>
      <c r="G2088" s="233"/>
      <c r="H2088" s="237">
        <v>24.74</v>
      </c>
      <c r="I2088" s="238"/>
      <c r="J2088" s="233"/>
      <c r="K2088" s="233"/>
      <c r="L2088" s="239"/>
      <c r="M2088" s="240"/>
      <c r="N2088" s="241"/>
      <c r="O2088" s="241"/>
      <c r="P2088" s="241"/>
      <c r="Q2088" s="241"/>
      <c r="R2088" s="241"/>
      <c r="S2088" s="241"/>
      <c r="T2088" s="242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43" t="s">
        <v>184</v>
      </c>
      <c r="AU2088" s="243" t="s">
        <v>86</v>
      </c>
      <c r="AV2088" s="13" t="s">
        <v>86</v>
      </c>
      <c r="AW2088" s="13" t="s">
        <v>32</v>
      </c>
      <c r="AX2088" s="13" t="s">
        <v>76</v>
      </c>
      <c r="AY2088" s="243" t="s">
        <v>175</v>
      </c>
    </row>
    <row r="2089" s="13" customFormat="1">
      <c r="A2089" s="13"/>
      <c r="B2089" s="232"/>
      <c r="C2089" s="233"/>
      <c r="D2089" s="234" t="s">
        <v>184</v>
      </c>
      <c r="E2089" s="235" t="s">
        <v>1</v>
      </c>
      <c r="F2089" s="236" t="s">
        <v>1548</v>
      </c>
      <c r="G2089" s="233"/>
      <c r="H2089" s="237">
        <v>44.5</v>
      </c>
      <c r="I2089" s="238"/>
      <c r="J2089" s="233"/>
      <c r="K2089" s="233"/>
      <c r="L2089" s="239"/>
      <c r="M2089" s="240"/>
      <c r="N2089" s="241"/>
      <c r="O2089" s="241"/>
      <c r="P2089" s="241"/>
      <c r="Q2089" s="241"/>
      <c r="R2089" s="241"/>
      <c r="S2089" s="241"/>
      <c r="T2089" s="242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43" t="s">
        <v>184</v>
      </c>
      <c r="AU2089" s="243" t="s">
        <v>86</v>
      </c>
      <c r="AV2089" s="13" t="s">
        <v>86</v>
      </c>
      <c r="AW2089" s="13" t="s">
        <v>32</v>
      </c>
      <c r="AX2089" s="13" t="s">
        <v>76</v>
      </c>
      <c r="AY2089" s="243" t="s">
        <v>175</v>
      </c>
    </row>
    <row r="2090" s="13" customFormat="1">
      <c r="A2090" s="13"/>
      <c r="B2090" s="232"/>
      <c r="C2090" s="233"/>
      <c r="D2090" s="234" t="s">
        <v>184</v>
      </c>
      <c r="E2090" s="235" t="s">
        <v>1</v>
      </c>
      <c r="F2090" s="236" t="s">
        <v>1549</v>
      </c>
      <c r="G2090" s="233"/>
      <c r="H2090" s="237">
        <v>61.44</v>
      </c>
      <c r="I2090" s="238"/>
      <c r="J2090" s="233"/>
      <c r="K2090" s="233"/>
      <c r="L2090" s="239"/>
      <c r="M2090" s="240"/>
      <c r="N2090" s="241"/>
      <c r="O2090" s="241"/>
      <c r="P2090" s="241"/>
      <c r="Q2090" s="241"/>
      <c r="R2090" s="241"/>
      <c r="S2090" s="241"/>
      <c r="T2090" s="242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43" t="s">
        <v>184</v>
      </c>
      <c r="AU2090" s="243" t="s">
        <v>86</v>
      </c>
      <c r="AV2090" s="13" t="s">
        <v>86</v>
      </c>
      <c r="AW2090" s="13" t="s">
        <v>32</v>
      </c>
      <c r="AX2090" s="13" t="s">
        <v>76</v>
      </c>
      <c r="AY2090" s="243" t="s">
        <v>175</v>
      </c>
    </row>
    <row r="2091" s="13" customFormat="1">
      <c r="A2091" s="13"/>
      <c r="B2091" s="232"/>
      <c r="C2091" s="233"/>
      <c r="D2091" s="234" t="s">
        <v>184</v>
      </c>
      <c r="E2091" s="235" t="s">
        <v>1</v>
      </c>
      <c r="F2091" s="236" t="s">
        <v>1550</v>
      </c>
      <c r="G2091" s="233"/>
      <c r="H2091" s="237">
        <v>100.87</v>
      </c>
      <c r="I2091" s="238"/>
      <c r="J2091" s="233"/>
      <c r="K2091" s="233"/>
      <c r="L2091" s="239"/>
      <c r="M2091" s="240"/>
      <c r="N2091" s="241"/>
      <c r="O2091" s="241"/>
      <c r="P2091" s="241"/>
      <c r="Q2091" s="241"/>
      <c r="R2091" s="241"/>
      <c r="S2091" s="241"/>
      <c r="T2091" s="242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T2091" s="243" t="s">
        <v>184</v>
      </c>
      <c r="AU2091" s="243" t="s">
        <v>86</v>
      </c>
      <c r="AV2091" s="13" t="s">
        <v>86</v>
      </c>
      <c r="AW2091" s="13" t="s">
        <v>32</v>
      </c>
      <c r="AX2091" s="13" t="s">
        <v>76</v>
      </c>
      <c r="AY2091" s="243" t="s">
        <v>175</v>
      </c>
    </row>
    <row r="2092" s="13" customFormat="1">
      <c r="A2092" s="13"/>
      <c r="B2092" s="232"/>
      <c r="C2092" s="233"/>
      <c r="D2092" s="234" t="s">
        <v>184</v>
      </c>
      <c r="E2092" s="235" t="s">
        <v>1</v>
      </c>
      <c r="F2092" s="236" t="s">
        <v>1551</v>
      </c>
      <c r="G2092" s="233"/>
      <c r="H2092" s="237">
        <v>69.260000000000008</v>
      </c>
      <c r="I2092" s="238"/>
      <c r="J2092" s="233"/>
      <c r="K2092" s="233"/>
      <c r="L2092" s="239"/>
      <c r="M2092" s="240"/>
      <c r="N2092" s="241"/>
      <c r="O2092" s="241"/>
      <c r="P2092" s="241"/>
      <c r="Q2092" s="241"/>
      <c r="R2092" s="241"/>
      <c r="S2092" s="241"/>
      <c r="T2092" s="242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43" t="s">
        <v>184</v>
      </c>
      <c r="AU2092" s="243" t="s">
        <v>86</v>
      </c>
      <c r="AV2092" s="13" t="s">
        <v>86</v>
      </c>
      <c r="AW2092" s="13" t="s">
        <v>32</v>
      </c>
      <c r="AX2092" s="13" t="s">
        <v>76</v>
      </c>
      <c r="AY2092" s="243" t="s">
        <v>175</v>
      </c>
    </row>
    <row r="2093" s="16" customFormat="1">
      <c r="A2093" s="16"/>
      <c r="B2093" s="279"/>
      <c r="C2093" s="280"/>
      <c r="D2093" s="234" t="s">
        <v>184</v>
      </c>
      <c r="E2093" s="281" t="s">
        <v>1</v>
      </c>
      <c r="F2093" s="282" t="s">
        <v>356</v>
      </c>
      <c r="G2093" s="280"/>
      <c r="H2093" s="283">
        <v>1737.1900000000003</v>
      </c>
      <c r="I2093" s="284"/>
      <c r="J2093" s="280"/>
      <c r="K2093" s="280"/>
      <c r="L2093" s="285"/>
      <c r="M2093" s="286"/>
      <c r="N2093" s="287"/>
      <c r="O2093" s="287"/>
      <c r="P2093" s="287"/>
      <c r="Q2093" s="287"/>
      <c r="R2093" s="287"/>
      <c r="S2093" s="287"/>
      <c r="T2093" s="288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T2093" s="289" t="s">
        <v>184</v>
      </c>
      <c r="AU2093" s="289" t="s">
        <v>86</v>
      </c>
      <c r="AV2093" s="16" t="s">
        <v>189</v>
      </c>
      <c r="AW2093" s="16" t="s">
        <v>32</v>
      </c>
      <c r="AX2093" s="16" t="s">
        <v>76</v>
      </c>
      <c r="AY2093" s="289" t="s">
        <v>175</v>
      </c>
    </row>
    <row r="2094" s="14" customFormat="1">
      <c r="A2094" s="14"/>
      <c r="B2094" s="244"/>
      <c r="C2094" s="245"/>
      <c r="D2094" s="234" t="s">
        <v>184</v>
      </c>
      <c r="E2094" s="246" t="s">
        <v>1</v>
      </c>
      <c r="F2094" s="247" t="s">
        <v>2527</v>
      </c>
      <c r="G2094" s="245"/>
      <c r="H2094" s="246" t="s">
        <v>1</v>
      </c>
      <c r="I2094" s="248"/>
      <c r="J2094" s="245"/>
      <c r="K2094" s="245"/>
      <c r="L2094" s="249"/>
      <c r="M2094" s="250"/>
      <c r="N2094" s="251"/>
      <c r="O2094" s="251"/>
      <c r="P2094" s="251"/>
      <c r="Q2094" s="251"/>
      <c r="R2094" s="251"/>
      <c r="S2094" s="251"/>
      <c r="T2094" s="252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T2094" s="253" t="s">
        <v>184</v>
      </c>
      <c r="AU2094" s="253" t="s">
        <v>86</v>
      </c>
      <c r="AV2094" s="14" t="s">
        <v>84</v>
      </c>
      <c r="AW2094" s="14" t="s">
        <v>32</v>
      </c>
      <c r="AX2094" s="14" t="s">
        <v>76</v>
      </c>
      <c r="AY2094" s="253" t="s">
        <v>175</v>
      </c>
    </row>
    <row r="2095" s="14" customFormat="1">
      <c r="A2095" s="14"/>
      <c r="B2095" s="244"/>
      <c r="C2095" s="245"/>
      <c r="D2095" s="234" t="s">
        <v>184</v>
      </c>
      <c r="E2095" s="246" t="s">
        <v>1</v>
      </c>
      <c r="F2095" s="247" t="s">
        <v>627</v>
      </c>
      <c r="G2095" s="245"/>
      <c r="H2095" s="246" t="s">
        <v>1</v>
      </c>
      <c r="I2095" s="248"/>
      <c r="J2095" s="245"/>
      <c r="K2095" s="245"/>
      <c r="L2095" s="249"/>
      <c r="M2095" s="250"/>
      <c r="N2095" s="251"/>
      <c r="O2095" s="251"/>
      <c r="P2095" s="251"/>
      <c r="Q2095" s="251"/>
      <c r="R2095" s="251"/>
      <c r="S2095" s="251"/>
      <c r="T2095" s="252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53" t="s">
        <v>184</v>
      </c>
      <c r="AU2095" s="253" t="s">
        <v>86</v>
      </c>
      <c r="AV2095" s="14" t="s">
        <v>84</v>
      </c>
      <c r="AW2095" s="14" t="s">
        <v>32</v>
      </c>
      <c r="AX2095" s="14" t="s">
        <v>76</v>
      </c>
      <c r="AY2095" s="253" t="s">
        <v>175</v>
      </c>
    </row>
    <row r="2096" s="13" customFormat="1">
      <c r="A2096" s="13"/>
      <c r="B2096" s="232"/>
      <c r="C2096" s="233"/>
      <c r="D2096" s="234" t="s">
        <v>184</v>
      </c>
      <c r="E2096" s="235" t="s">
        <v>1</v>
      </c>
      <c r="F2096" s="236" t="s">
        <v>628</v>
      </c>
      <c r="G2096" s="233"/>
      <c r="H2096" s="237">
        <v>1133.5999999999998</v>
      </c>
      <c r="I2096" s="238"/>
      <c r="J2096" s="233"/>
      <c r="K2096" s="233"/>
      <c r="L2096" s="239"/>
      <c r="M2096" s="240"/>
      <c r="N2096" s="241"/>
      <c r="O2096" s="241"/>
      <c r="P2096" s="241"/>
      <c r="Q2096" s="241"/>
      <c r="R2096" s="241"/>
      <c r="S2096" s="241"/>
      <c r="T2096" s="242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243" t="s">
        <v>184</v>
      </c>
      <c r="AU2096" s="243" t="s">
        <v>86</v>
      </c>
      <c r="AV2096" s="13" t="s">
        <v>86</v>
      </c>
      <c r="AW2096" s="13" t="s">
        <v>32</v>
      </c>
      <c r="AX2096" s="13" t="s">
        <v>76</v>
      </c>
      <c r="AY2096" s="243" t="s">
        <v>175</v>
      </c>
    </row>
    <row r="2097" s="13" customFormat="1">
      <c r="A2097" s="13"/>
      <c r="B2097" s="232"/>
      <c r="C2097" s="233"/>
      <c r="D2097" s="234" t="s">
        <v>184</v>
      </c>
      <c r="E2097" s="235" t="s">
        <v>1</v>
      </c>
      <c r="F2097" s="236" t="s">
        <v>629</v>
      </c>
      <c r="G2097" s="233"/>
      <c r="H2097" s="237">
        <v>1068</v>
      </c>
      <c r="I2097" s="238"/>
      <c r="J2097" s="233"/>
      <c r="K2097" s="233"/>
      <c r="L2097" s="239"/>
      <c r="M2097" s="240"/>
      <c r="N2097" s="241"/>
      <c r="O2097" s="241"/>
      <c r="P2097" s="241"/>
      <c r="Q2097" s="241"/>
      <c r="R2097" s="241"/>
      <c r="S2097" s="241"/>
      <c r="T2097" s="242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43" t="s">
        <v>184</v>
      </c>
      <c r="AU2097" s="243" t="s">
        <v>86</v>
      </c>
      <c r="AV2097" s="13" t="s">
        <v>86</v>
      </c>
      <c r="AW2097" s="13" t="s">
        <v>32</v>
      </c>
      <c r="AX2097" s="13" t="s">
        <v>76</v>
      </c>
      <c r="AY2097" s="243" t="s">
        <v>175</v>
      </c>
    </row>
    <row r="2098" s="13" customFormat="1">
      <c r="A2098" s="13"/>
      <c r="B2098" s="232"/>
      <c r="C2098" s="233"/>
      <c r="D2098" s="234" t="s">
        <v>184</v>
      </c>
      <c r="E2098" s="235" t="s">
        <v>1</v>
      </c>
      <c r="F2098" s="236" t="s">
        <v>630</v>
      </c>
      <c r="G2098" s="233"/>
      <c r="H2098" s="237">
        <v>952.2</v>
      </c>
      <c r="I2098" s="238"/>
      <c r="J2098" s="233"/>
      <c r="K2098" s="233"/>
      <c r="L2098" s="239"/>
      <c r="M2098" s="240"/>
      <c r="N2098" s="241"/>
      <c r="O2098" s="241"/>
      <c r="P2098" s="241"/>
      <c r="Q2098" s="241"/>
      <c r="R2098" s="241"/>
      <c r="S2098" s="241"/>
      <c r="T2098" s="242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43" t="s">
        <v>184</v>
      </c>
      <c r="AU2098" s="243" t="s">
        <v>86</v>
      </c>
      <c r="AV2098" s="13" t="s">
        <v>86</v>
      </c>
      <c r="AW2098" s="13" t="s">
        <v>32</v>
      </c>
      <c r="AX2098" s="13" t="s">
        <v>76</v>
      </c>
      <c r="AY2098" s="243" t="s">
        <v>175</v>
      </c>
    </row>
    <row r="2099" s="13" customFormat="1">
      <c r="A2099" s="13"/>
      <c r="B2099" s="232"/>
      <c r="C2099" s="233"/>
      <c r="D2099" s="234" t="s">
        <v>184</v>
      </c>
      <c r="E2099" s="235" t="s">
        <v>1</v>
      </c>
      <c r="F2099" s="236" t="s">
        <v>631</v>
      </c>
      <c r="G2099" s="233"/>
      <c r="H2099" s="237">
        <v>1010</v>
      </c>
      <c r="I2099" s="238"/>
      <c r="J2099" s="233"/>
      <c r="K2099" s="233"/>
      <c r="L2099" s="239"/>
      <c r="M2099" s="240"/>
      <c r="N2099" s="241"/>
      <c r="O2099" s="241"/>
      <c r="P2099" s="241"/>
      <c r="Q2099" s="241"/>
      <c r="R2099" s="241"/>
      <c r="S2099" s="241"/>
      <c r="T2099" s="242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43" t="s">
        <v>184</v>
      </c>
      <c r="AU2099" s="243" t="s">
        <v>86</v>
      </c>
      <c r="AV2099" s="13" t="s">
        <v>86</v>
      </c>
      <c r="AW2099" s="13" t="s">
        <v>32</v>
      </c>
      <c r="AX2099" s="13" t="s">
        <v>76</v>
      </c>
      <c r="AY2099" s="243" t="s">
        <v>175</v>
      </c>
    </row>
    <row r="2100" s="13" customFormat="1">
      <c r="A2100" s="13"/>
      <c r="B2100" s="232"/>
      <c r="C2100" s="233"/>
      <c r="D2100" s="234" t="s">
        <v>184</v>
      </c>
      <c r="E2100" s="235" t="s">
        <v>1</v>
      </c>
      <c r="F2100" s="236" t="s">
        <v>632</v>
      </c>
      <c r="G2100" s="233"/>
      <c r="H2100" s="237">
        <v>985.6</v>
      </c>
      <c r="I2100" s="238"/>
      <c r="J2100" s="233"/>
      <c r="K2100" s="233"/>
      <c r="L2100" s="239"/>
      <c r="M2100" s="240"/>
      <c r="N2100" s="241"/>
      <c r="O2100" s="241"/>
      <c r="P2100" s="241"/>
      <c r="Q2100" s="241"/>
      <c r="R2100" s="241"/>
      <c r="S2100" s="241"/>
      <c r="T2100" s="242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43" t="s">
        <v>184</v>
      </c>
      <c r="AU2100" s="243" t="s">
        <v>86</v>
      </c>
      <c r="AV2100" s="13" t="s">
        <v>86</v>
      </c>
      <c r="AW2100" s="13" t="s">
        <v>32</v>
      </c>
      <c r="AX2100" s="13" t="s">
        <v>76</v>
      </c>
      <c r="AY2100" s="243" t="s">
        <v>175</v>
      </c>
    </row>
    <row r="2101" s="13" customFormat="1">
      <c r="A2101" s="13"/>
      <c r="B2101" s="232"/>
      <c r="C2101" s="233"/>
      <c r="D2101" s="234" t="s">
        <v>184</v>
      </c>
      <c r="E2101" s="235" t="s">
        <v>1</v>
      </c>
      <c r="F2101" s="236" t="s">
        <v>633</v>
      </c>
      <c r="G2101" s="233"/>
      <c r="H2101" s="237">
        <v>258</v>
      </c>
      <c r="I2101" s="238"/>
      <c r="J2101" s="233"/>
      <c r="K2101" s="233"/>
      <c r="L2101" s="239"/>
      <c r="M2101" s="240"/>
      <c r="N2101" s="241"/>
      <c r="O2101" s="241"/>
      <c r="P2101" s="241"/>
      <c r="Q2101" s="241"/>
      <c r="R2101" s="241"/>
      <c r="S2101" s="241"/>
      <c r="T2101" s="242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T2101" s="243" t="s">
        <v>184</v>
      </c>
      <c r="AU2101" s="243" t="s">
        <v>86</v>
      </c>
      <c r="AV2101" s="13" t="s">
        <v>86</v>
      </c>
      <c r="AW2101" s="13" t="s">
        <v>32</v>
      </c>
      <c r="AX2101" s="13" t="s">
        <v>76</v>
      </c>
      <c r="AY2101" s="243" t="s">
        <v>175</v>
      </c>
    </row>
    <row r="2102" s="13" customFormat="1">
      <c r="A2102" s="13"/>
      <c r="B2102" s="232"/>
      <c r="C2102" s="233"/>
      <c r="D2102" s="234" t="s">
        <v>184</v>
      </c>
      <c r="E2102" s="235" t="s">
        <v>1</v>
      </c>
      <c r="F2102" s="236" t="s">
        <v>653</v>
      </c>
      <c r="G2102" s="233"/>
      <c r="H2102" s="237">
        <v>-284.02800000000004</v>
      </c>
      <c r="I2102" s="238"/>
      <c r="J2102" s="233"/>
      <c r="K2102" s="233"/>
      <c r="L2102" s="239"/>
      <c r="M2102" s="240"/>
      <c r="N2102" s="241"/>
      <c r="O2102" s="241"/>
      <c r="P2102" s="241"/>
      <c r="Q2102" s="241"/>
      <c r="R2102" s="241"/>
      <c r="S2102" s="241"/>
      <c r="T2102" s="242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T2102" s="243" t="s">
        <v>184</v>
      </c>
      <c r="AU2102" s="243" t="s">
        <v>86</v>
      </c>
      <c r="AV2102" s="13" t="s">
        <v>86</v>
      </c>
      <c r="AW2102" s="13" t="s">
        <v>32</v>
      </c>
      <c r="AX2102" s="13" t="s">
        <v>76</v>
      </c>
      <c r="AY2102" s="243" t="s">
        <v>175</v>
      </c>
    </row>
    <row r="2103" s="13" customFormat="1">
      <c r="A2103" s="13"/>
      <c r="B2103" s="232"/>
      <c r="C2103" s="233"/>
      <c r="D2103" s="234" t="s">
        <v>184</v>
      </c>
      <c r="E2103" s="235" t="s">
        <v>1</v>
      </c>
      <c r="F2103" s="236" t="s">
        <v>2528</v>
      </c>
      <c r="G2103" s="233"/>
      <c r="H2103" s="237">
        <v>8.8030000000000016</v>
      </c>
      <c r="I2103" s="238"/>
      <c r="J2103" s="233"/>
      <c r="K2103" s="233"/>
      <c r="L2103" s="239"/>
      <c r="M2103" s="240"/>
      <c r="N2103" s="241"/>
      <c r="O2103" s="241"/>
      <c r="P2103" s="241"/>
      <c r="Q2103" s="241"/>
      <c r="R2103" s="241"/>
      <c r="S2103" s="241"/>
      <c r="T2103" s="242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T2103" s="243" t="s">
        <v>184</v>
      </c>
      <c r="AU2103" s="243" t="s">
        <v>86</v>
      </c>
      <c r="AV2103" s="13" t="s">
        <v>86</v>
      </c>
      <c r="AW2103" s="13" t="s">
        <v>32</v>
      </c>
      <c r="AX2103" s="13" t="s">
        <v>76</v>
      </c>
      <c r="AY2103" s="243" t="s">
        <v>175</v>
      </c>
    </row>
    <row r="2104" s="13" customFormat="1">
      <c r="A2104" s="13"/>
      <c r="B2104" s="232"/>
      <c r="C2104" s="233"/>
      <c r="D2104" s="234" t="s">
        <v>184</v>
      </c>
      <c r="E2104" s="235" t="s">
        <v>1</v>
      </c>
      <c r="F2104" s="236" t="s">
        <v>2529</v>
      </c>
      <c r="G2104" s="233"/>
      <c r="H2104" s="237">
        <v>28.465</v>
      </c>
      <c r="I2104" s="238"/>
      <c r="J2104" s="233"/>
      <c r="K2104" s="233"/>
      <c r="L2104" s="239"/>
      <c r="M2104" s="240"/>
      <c r="N2104" s="241"/>
      <c r="O2104" s="241"/>
      <c r="P2104" s="241"/>
      <c r="Q2104" s="241"/>
      <c r="R2104" s="241"/>
      <c r="S2104" s="241"/>
      <c r="T2104" s="242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T2104" s="243" t="s">
        <v>184</v>
      </c>
      <c r="AU2104" s="243" t="s">
        <v>86</v>
      </c>
      <c r="AV2104" s="13" t="s">
        <v>86</v>
      </c>
      <c r="AW2104" s="13" t="s">
        <v>32</v>
      </c>
      <c r="AX2104" s="13" t="s">
        <v>76</v>
      </c>
      <c r="AY2104" s="243" t="s">
        <v>175</v>
      </c>
    </row>
    <row r="2105" s="13" customFormat="1">
      <c r="A2105" s="13"/>
      <c r="B2105" s="232"/>
      <c r="C2105" s="233"/>
      <c r="D2105" s="234" t="s">
        <v>184</v>
      </c>
      <c r="E2105" s="235" t="s">
        <v>1</v>
      </c>
      <c r="F2105" s="236" t="s">
        <v>2530</v>
      </c>
      <c r="G2105" s="233"/>
      <c r="H2105" s="237">
        <v>52</v>
      </c>
      <c r="I2105" s="238"/>
      <c r="J2105" s="233"/>
      <c r="K2105" s="233"/>
      <c r="L2105" s="239"/>
      <c r="M2105" s="240"/>
      <c r="N2105" s="241"/>
      <c r="O2105" s="241"/>
      <c r="P2105" s="241"/>
      <c r="Q2105" s="241"/>
      <c r="R2105" s="241"/>
      <c r="S2105" s="241"/>
      <c r="T2105" s="242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43" t="s">
        <v>184</v>
      </c>
      <c r="AU2105" s="243" t="s">
        <v>86</v>
      </c>
      <c r="AV2105" s="13" t="s">
        <v>86</v>
      </c>
      <c r="AW2105" s="13" t="s">
        <v>32</v>
      </c>
      <c r="AX2105" s="13" t="s">
        <v>76</v>
      </c>
      <c r="AY2105" s="243" t="s">
        <v>175</v>
      </c>
    </row>
    <row r="2106" s="13" customFormat="1">
      <c r="A2106" s="13"/>
      <c r="B2106" s="232"/>
      <c r="C2106" s="233"/>
      <c r="D2106" s="234" t="s">
        <v>184</v>
      </c>
      <c r="E2106" s="235" t="s">
        <v>1</v>
      </c>
      <c r="F2106" s="236" t="s">
        <v>2531</v>
      </c>
      <c r="G2106" s="233"/>
      <c r="H2106" s="237">
        <v>165.165</v>
      </c>
      <c r="I2106" s="238"/>
      <c r="J2106" s="233"/>
      <c r="K2106" s="233"/>
      <c r="L2106" s="239"/>
      <c r="M2106" s="240"/>
      <c r="N2106" s="241"/>
      <c r="O2106" s="241"/>
      <c r="P2106" s="241"/>
      <c r="Q2106" s="241"/>
      <c r="R2106" s="241"/>
      <c r="S2106" s="241"/>
      <c r="T2106" s="242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43" t="s">
        <v>184</v>
      </c>
      <c r="AU2106" s="243" t="s">
        <v>86</v>
      </c>
      <c r="AV2106" s="13" t="s">
        <v>86</v>
      </c>
      <c r="AW2106" s="13" t="s">
        <v>32</v>
      </c>
      <c r="AX2106" s="13" t="s">
        <v>76</v>
      </c>
      <c r="AY2106" s="243" t="s">
        <v>175</v>
      </c>
    </row>
    <row r="2107" s="13" customFormat="1">
      <c r="A2107" s="13"/>
      <c r="B2107" s="232"/>
      <c r="C2107" s="233"/>
      <c r="D2107" s="234" t="s">
        <v>184</v>
      </c>
      <c r="E2107" s="235" t="s">
        <v>1</v>
      </c>
      <c r="F2107" s="236" t="s">
        <v>2532</v>
      </c>
      <c r="G2107" s="233"/>
      <c r="H2107" s="237">
        <v>16.16</v>
      </c>
      <c r="I2107" s="238"/>
      <c r="J2107" s="233"/>
      <c r="K2107" s="233"/>
      <c r="L2107" s="239"/>
      <c r="M2107" s="240"/>
      <c r="N2107" s="241"/>
      <c r="O2107" s="241"/>
      <c r="P2107" s="241"/>
      <c r="Q2107" s="241"/>
      <c r="R2107" s="241"/>
      <c r="S2107" s="241"/>
      <c r="T2107" s="242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243" t="s">
        <v>184</v>
      </c>
      <c r="AU2107" s="243" t="s">
        <v>86</v>
      </c>
      <c r="AV2107" s="13" t="s">
        <v>86</v>
      </c>
      <c r="AW2107" s="13" t="s">
        <v>32</v>
      </c>
      <c r="AX2107" s="13" t="s">
        <v>76</v>
      </c>
      <c r="AY2107" s="243" t="s">
        <v>175</v>
      </c>
    </row>
    <row r="2108" s="13" customFormat="1">
      <c r="A2108" s="13"/>
      <c r="B2108" s="232"/>
      <c r="C2108" s="233"/>
      <c r="D2108" s="234" t="s">
        <v>184</v>
      </c>
      <c r="E2108" s="235" t="s">
        <v>1</v>
      </c>
      <c r="F2108" s="236" t="s">
        <v>2533</v>
      </c>
      <c r="G2108" s="233"/>
      <c r="H2108" s="237">
        <v>37.76</v>
      </c>
      <c r="I2108" s="238"/>
      <c r="J2108" s="233"/>
      <c r="K2108" s="233"/>
      <c r="L2108" s="239"/>
      <c r="M2108" s="240"/>
      <c r="N2108" s="241"/>
      <c r="O2108" s="241"/>
      <c r="P2108" s="241"/>
      <c r="Q2108" s="241"/>
      <c r="R2108" s="241"/>
      <c r="S2108" s="241"/>
      <c r="T2108" s="242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43" t="s">
        <v>184</v>
      </c>
      <c r="AU2108" s="243" t="s">
        <v>86</v>
      </c>
      <c r="AV2108" s="13" t="s">
        <v>86</v>
      </c>
      <c r="AW2108" s="13" t="s">
        <v>32</v>
      </c>
      <c r="AX2108" s="13" t="s">
        <v>76</v>
      </c>
      <c r="AY2108" s="243" t="s">
        <v>175</v>
      </c>
    </row>
    <row r="2109" s="16" customFormat="1">
      <c r="A2109" s="16"/>
      <c r="B2109" s="279"/>
      <c r="C2109" s="280"/>
      <c r="D2109" s="234" t="s">
        <v>184</v>
      </c>
      <c r="E2109" s="281" t="s">
        <v>1</v>
      </c>
      <c r="F2109" s="282" t="s">
        <v>356</v>
      </c>
      <c r="G2109" s="280"/>
      <c r="H2109" s="283">
        <v>5431.725</v>
      </c>
      <c r="I2109" s="284"/>
      <c r="J2109" s="280"/>
      <c r="K2109" s="280"/>
      <c r="L2109" s="285"/>
      <c r="M2109" s="286"/>
      <c r="N2109" s="287"/>
      <c r="O2109" s="287"/>
      <c r="P2109" s="287"/>
      <c r="Q2109" s="287"/>
      <c r="R2109" s="287"/>
      <c r="S2109" s="287"/>
      <c r="T2109" s="288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T2109" s="289" t="s">
        <v>184</v>
      </c>
      <c r="AU2109" s="289" t="s">
        <v>86</v>
      </c>
      <c r="AV2109" s="16" t="s">
        <v>189</v>
      </c>
      <c r="AW2109" s="16" t="s">
        <v>32</v>
      </c>
      <c r="AX2109" s="16" t="s">
        <v>76</v>
      </c>
      <c r="AY2109" s="289" t="s">
        <v>175</v>
      </c>
    </row>
    <row r="2110" s="13" customFormat="1">
      <c r="A2110" s="13"/>
      <c r="B2110" s="232"/>
      <c r="C2110" s="233"/>
      <c r="D2110" s="234" t="s">
        <v>184</v>
      </c>
      <c r="E2110" s="235" t="s">
        <v>1</v>
      </c>
      <c r="F2110" s="236" t="s">
        <v>1489</v>
      </c>
      <c r="G2110" s="233"/>
      <c r="H2110" s="237">
        <v>38.56</v>
      </c>
      <c r="I2110" s="238"/>
      <c r="J2110" s="233"/>
      <c r="K2110" s="233"/>
      <c r="L2110" s="239"/>
      <c r="M2110" s="240"/>
      <c r="N2110" s="241"/>
      <c r="O2110" s="241"/>
      <c r="P2110" s="241"/>
      <c r="Q2110" s="241"/>
      <c r="R2110" s="241"/>
      <c r="S2110" s="241"/>
      <c r="T2110" s="242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T2110" s="243" t="s">
        <v>184</v>
      </c>
      <c r="AU2110" s="243" t="s">
        <v>86</v>
      </c>
      <c r="AV2110" s="13" t="s">
        <v>86</v>
      </c>
      <c r="AW2110" s="13" t="s">
        <v>32</v>
      </c>
      <c r="AX2110" s="13" t="s">
        <v>76</v>
      </c>
      <c r="AY2110" s="243" t="s">
        <v>175</v>
      </c>
    </row>
    <row r="2111" s="16" customFormat="1">
      <c r="A2111" s="16"/>
      <c r="B2111" s="279"/>
      <c r="C2111" s="280"/>
      <c r="D2111" s="234" t="s">
        <v>184</v>
      </c>
      <c r="E2111" s="281" t="s">
        <v>1</v>
      </c>
      <c r="F2111" s="282" t="s">
        <v>356</v>
      </c>
      <c r="G2111" s="280"/>
      <c r="H2111" s="283">
        <v>38.56</v>
      </c>
      <c r="I2111" s="284"/>
      <c r="J2111" s="280"/>
      <c r="K2111" s="280"/>
      <c r="L2111" s="285"/>
      <c r="M2111" s="286"/>
      <c r="N2111" s="287"/>
      <c r="O2111" s="287"/>
      <c r="P2111" s="287"/>
      <c r="Q2111" s="287"/>
      <c r="R2111" s="287"/>
      <c r="S2111" s="287"/>
      <c r="T2111" s="288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T2111" s="289" t="s">
        <v>184</v>
      </c>
      <c r="AU2111" s="289" t="s">
        <v>86</v>
      </c>
      <c r="AV2111" s="16" t="s">
        <v>189</v>
      </c>
      <c r="AW2111" s="16" t="s">
        <v>32</v>
      </c>
      <c r="AX2111" s="16" t="s">
        <v>76</v>
      </c>
      <c r="AY2111" s="289" t="s">
        <v>175</v>
      </c>
    </row>
    <row r="2112" s="13" customFormat="1">
      <c r="A2112" s="13"/>
      <c r="B2112" s="232"/>
      <c r="C2112" s="233"/>
      <c r="D2112" s="234" t="s">
        <v>184</v>
      </c>
      <c r="E2112" s="235" t="s">
        <v>1</v>
      </c>
      <c r="F2112" s="236" t="s">
        <v>2534</v>
      </c>
      <c r="G2112" s="233"/>
      <c r="H2112" s="237">
        <v>78.8</v>
      </c>
      <c r="I2112" s="238"/>
      <c r="J2112" s="233"/>
      <c r="K2112" s="233"/>
      <c r="L2112" s="239"/>
      <c r="M2112" s="240"/>
      <c r="N2112" s="241"/>
      <c r="O2112" s="241"/>
      <c r="P2112" s="241"/>
      <c r="Q2112" s="241"/>
      <c r="R2112" s="241"/>
      <c r="S2112" s="241"/>
      <c r="T2112" s="242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43" t="s">
        <v>184</v>
      </c>
      <c r="AU2112" s="243" t="s">
        <v>86</v>
      </c>
      <c r="AV2112" s="13" t="s">
        <v>86</v>
      </c>
      <c r="AW2112" s="13" t="s">
        <v>32</v>
      </c>
      <c r="AX2112" s="13" t="s">
        <v>76</v>
      </c>
      <c r="AY2112" s="243" t="s">
        <v>175</v>
      </c>
    </row>
    <row r="2113" s="13" customFormat="1">
      <c r="A2113" s="13"/>
      <c r="B2113" s="232"/>
      <c r="C2113" s="233"/>
      <c r="D2113" s="234" t="s">
        <v>184</v>
      </c>
      <c r="E2113" s="235" t="s">
        <v>1</v>
      </c>
      <c r="F2113" s="236" t="s">
        <v>2535</v>
      </c>
      <c r="G2113" s="233"/>
      <c r="H2113" s="237">
        <v>163.68</v>
      </c>
      <c r="I2113" s="238"/>
      <c r="J2113" s="233"/>
      <c r="K2113" s="233"/>
      <c r="L2113" s="239"/>
      <c r="M2113" s="240"/>
      <c r="N2113" s="241"/>
      <c r="O2113" s="241"/>
      <c r="P2113" s="241"/>
      <c r="Q2113" s="241"/>
      <c r="R2113" s="241"/>
      <c r="S2113" s="241"/>
      <c r="T2113" s="242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43" t="s">
        <v>184</v>
      </c>
      <c r="AU2113" s="243" t="s">
        <v>86</v>
      </c>
      <c r="AV2113" s="13" t="s">
        <v>86</v>
      </c>
      <c r="AW2113" s="13" t="s">
        <v>32</v>
      </c>
      <c r="AX2113" s="13" t="s">
        <v>76</v>
      </c>
      <c r="AY2113" s="243" t="s">
        <v>175</v>
      </c>
    </row>
    <row r="2114" s="16" customFormat="1">
      <c r="A2114" s="16"/>
      <c r="B2114" s="279"/>
      <c r="C2114" s="280"/>
      <c r="D2114" s="234" t="s">
        <v>184</v>
      </c>
      <c r="E2114" s="281" t="s">
        <v>1</v>
      </c>
      <c r="F2114" s="282" t="s">
        <v>356</v>
      </c>
      <c r="G2114" s="280"/>
      <c r="H2114" s="283">
        <v>242.48000000000003</v>
      </c>
      <c r="I2114" s="284"/>
      <c r="J2114" s="280"/>
      <c r="K2114" s="280"/>
      <c r="L2114" s="285"/>
      <c r="M2114" s="286"/>
      <c r="N2114" s="287"/>
      <c r="O2114" s="287"/>
      <c r="P2114" s="287"/>
      <c r="Q2114" s="287"/>
      <c r="R2114" s="287"/>
      <c r="S2114" s="287"/>
      <c r="T2114" s="288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T2114" s="289" t="s">
        <v>184</v>
      </c>
      <c r="AU2114" s="289" t="s">
        <v>86</v>
      </c>
      <c r="AV2114" s="16" t="s">
        <v>189</v>
      </c>
      <c r="AW2114" s="16" t="s">
        <v>32</v>
      </c>
      <c r="AX2114" s="16" t="s">
        <v>76</v>
      </c>
      <c r="AY2114" s="289" t="s">
        <v>175</v>
      </c>
    </row>
    <row r="2115" s="13" customFormat="1">
      <c r="A2115" s="13"/>
      <c r="B2115" s="232"/>
      <c r="C2115" s="233"/>
      <c r="D2115" s="234" t="s">
        <v>184</v>
      </c>
      <c r="E2115" s="235" t="s">
        <v>1</v>
      </c>
      <c r="F2115" s="236" t="s">
        <v>2536</v>
      </c>
      <c r="G2115" s="233"/>
      <c r="H2115" s="237">
        <v>40.4</v>
      </c>
      <c r="I2115" s="238"/>
      <c r="J2115" s="233"/>
      <c r="K2115" s="233"/>
      <c r="L2115" s="239"/>
      <c r="M2115" s="240"/>
      <c r="N2115" s="241"/>
      <c r="O2115" s="241"/>
      <c r="P2115" s="241"/>
      <c r="Q2115" s="241"/>
      <c r="R2115" s="241"/>
      <c r="S2115" s="241"/>
      <c r="T2115" s="242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43" t="s">
        <v>184</v>
      </c>
      <c r="AU2115" s="243" t="s">
        <v>86</v>
      </c>
      <c r="AV2115" s="13" t="s">
        <v>86</v>
      </c>
      <c r="AW2115" s="13" t="s">
        <v>32</v>
      </c>
      <c r="AX2115" s="13" t="s">
        <v>76</v>
      </c>
      <c r="AY2115" s="243" t="s">
        <v>175</v>
      </c>
    </row>
    <row r="2116" s="16" customFormat="1">
      <c r="A2116" s="16"/>
      <c r="B2116" s="279"/>
      <c r="C2116" s="280"/>
      <c r="D2116" s="234" t="s">
        <v>184</v>
      </c>
      <c r="E2116" s="281" t="s">
        <v>1</v>
      </c>
      <c r="F2116" s="282" t="s">
        <v>356</v>
      </c>
      <c r="G2116" s="280"/>
      <c r="H2116" s="283">
        <v>40.4</v>
      </c>
      <c r="I2116" s="284"/>
      <c r="J2116" s="280"/>
      <c r="K2116" s="280"/>
      <c r="L2116" s="285"/>
      <c r="M2116" s="286"/>
      <c r="N2116" s="287"/>
      <c r="O2116" s="287"/>
      <c r="P2116" s="287"/>
      <c r="Q2116" s="287"/>
      <c r="R2116" s="287"/>
      <c r="S2116" s="287"/>
      <c r="T2116" s="288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T2116" s="289" t="s">
        <v>184</v>
      </c>
      <c r="AU2116" s="289" t="s">
        <v>86</v>
      </c>
      <c r="AV2116" s="16" t="s">
        <v>189</v>
      </c>
      <c r="AW2116" s="16" t="s">
        <v>32</v>
      </c>
      <c r="AX2116" s="16" t="s">
        <v>76</v>
      </c>
      <c r="AY2116" s="289" t="s">
        <v>175</v>
      </c>
    </row>
    <row r="2117" s="13" customFormat="1">
      <c r="A2117" s="13"/>
      <c r="B2117" s="232"/>
      <c r="C2117" s="233"/>
      <c r="D2117" s="234" t="s">
        <v>184</v>
      </c>
      <c r="E2117" s="235" t="s">
        <v>1</v>
      </c>
      <c r="F2117" s="236" t="s">
        <v>2537</v>
      </c>
      <c r="G2117" s="233"/>
      <c r="H2117" s="237">
        <v>102.927</v>
      </c>
      <c r="I2117" s="238"/>
      <c r="J2117" s="233"/>
      <c r="K2117" s="233"/>
      <c r="L2117" s="239"/>
      <c r="M2117" s="240"/>
      <c r="N2117" s="241"/>
      <c r="O2117" s="241"/>
      <c r="P2117" s="241"/>
      <c r="Q2117" s="241"/>
      <c r="R2117" s="241"/>
      <c r="S2117" s="241"/>
      <c r="T2117" s="242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T2117" s="243" t="s">
        <v>184</v>
      </c>
      <c r="AU2117" s="243" t="s">
        <v>86</v>
      </c>
      <c r="AV2117" s="13" t="s">
        <v>86</v>
      </c>
      <c r="AW2117" s="13" t="s">
        <v>32</v>
      </c>
      <c r="AX2117" s="13" t="s">
        <v>76</v>
      </c>
      <c r="AY2117" s="243" t="s">
        <v>175</v>
      </c>
    </row>
    <row r="2118" s="16" customFormat="1">
      <c r="A2118" s="16"/>
      <c r="B2118" s="279"/>
      <c r="C2118" s="280"/>
      <c r="D2118" s="234" t="s">
        <v>184</v>
      </c>
      <c r="E2118" s="281" t="s">
        <v>1</v>
      </c>
      <c r="F2118" s="282" t="s">
        <v>356</v>
      </c>
      <c r="G2118" s="280"/>
      <c r="H2118" s="283">
        <v>102.927</v>
      </c>
      <c r="I2118" s="284"/>
      <c r="J2118" s="280"/>
      <c r="K2118" s="280"/>
      <c r="L2118" s="285"/>
      <c r="M2118" s="286"/>
      <c r="N2118" s="287"/>
      <c r="O2118" s="287"/>
      <c r="P2118" s="287"/>
      <c r="Q2118" s="287"/>
      <c r="R2118" s="287"/>
      <c r="S2118" s="287"/>
      <c r="T2118" s="288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T2118" s="289" t="s">
        <v>184</v>
      </c>
      <c r="AU2118" s="289" t="s">
        <v>86</v>
      </c>
      <c r="AV2118" s="16" t="s">
        <v>189</v>
      </c>
      <c r="AW2118" s="16" t="s">
        <v>32</v>
      </c>
      <c r="AX2118" s="16" t="s">
        <v>76</v>
      </c>
      <c r="AY2118" s="289" t="s">
        <v>175</v>
      </c>
    </row>
    <row r="2119" s="13" customFormat="1">
      <c r="A2119" s="13"/>
      <c r="B2119" s="232"/>
      <c r="C2119" s="233"/>
      <c r="D2119" s="234" t="s">
        <v>184</v>
      </c>
      <c r="E2119" s="235" t="s">
        <v>1</v>
      </c>
      <c r="F2119" s="236" t="s">
        <v>2538</v>
      </c>
      <c r="G2119" s="233"/>
      <c r="H2119" s="237">
        <v>247.467</v>
      </c>
      <c r="I2119" s="238"/>
      <c r="J2119" s="233"/>
      <c r="K2119" s="233"/>
      <c r="L2119" s="239"/>
      <c r="M2119" s="240"/>
      <c r="N2119" s="241"/>
      <c r="O2119" s="241"/>
      <c r="P2119" s="241"/>
      <c r="Q2119" s="241"/>
      <c r="R2119" s="241"/>
      <c r="S2119" s="241"/>
      <c r="T2119" s="242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43" t="s">
        <v>184</v>
      </c>
      <c r="AU2119" s="243" t="s">
        <v>86</v>
      </c>
      <c r="AV2119" s="13" t="s">
        <v>86</v>
      </c>
      <c r="AW2119" s="13" t="s">
        <v>32</v>
      </c>
      <c r="AX2119" s="13" t="s">
        <v>76</v>
      </c>
      <c r="AY2119" s="243" t="s">
        <v>175</v>
      </c>
    </row>
    <row r="2120" s="13" customFormat="1">
      <c r="A2120" s="13"/>
      <c r="B2120" s="232"/>
      <c r="C2120" s="233"/>
      <c r="D2120" s="234" t="s">
        <v>184</v>
      </c>
      <c r="E2120" s="235" t="s">
        <v>1</v>
      </c>
      <c r="F2120" s="236" t="s">
        <v>2539</v>
      </c>
      <c r="G2120" s="233"/>
      <c r="H2120" s="237">
        <v>66</v>
      </c>
      <c r="I2120" s="238"/>
      <c r="J2120" s="233"/>
      <c r="K2120" s="233"/>
      <c r="L2120" s="239"/>
      <c r="M2120" s="240"/>
      <c r="N2120" s="241"/>
      <c r="O2120" s="241"/>
      <c r="P2120" s="241"/>
      <c r="Q2120" s="241"/>
      <c r="R2120" s="241"/>
      <c r="S2120" s="241"/>
      <c r="T2120" s="242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43" t="s">
        <v>184</v>
      </c>
      <c r="AU2120" s="243" t="s">
        <v>86</v>
      </c>
      <c r="AV2120" s="13" t="s">
        <v>86</v>
      </c>
      <c r="AW2120" s="13" t="s">
        <v>32</v>
      </c>
      <c r="AX2120" s="13" t="s">
        <v>76</v>
      </c>
      <c r="AY2120" s="243" t="s">
        <v>175</v>
      </c>
    </row>
    <row r="2121" s="13" customFormat="1">
      <c r="A2121" s="13"/>
      <c r="B2121" s="232"/>
      <c r="C2121" s="233"/>
      <c r="D2121" s="234" t="s">
        <v>184</v>
      </c>
      <c r="E2121" s="235" t="s">
        <v>1</v>
      </c>
      <c r="F2121" s="236" t="s">
        <v>2540</v>
      </c>
      <c r="G2121" s="233"/>
      <c r="H2121" s="237">
        <v>16.399999999999998</v>
      </c>
      <c r="I2121" s="238"/>
      <c r="J2121" s="233"/>
      <c r="K2121" s="233"/>
      <c r="L2121" s="239"/>
      <c r="M2121" s="240"/>
      <c r="N2121" s="241"/>
      <c r="O2121" s="241"/>
      <c r="P2121" s="241"/>
      <c r="Q2121" s="241"/>
      <c r="R2121" s="241"/>
      <c r="S2121" s="241"/>
      <c r="T2121" s="242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43" t="s">
        <v>184</v>
      </c>
      <c r="AU2121" s="243" t="s">
        <v>86</v>
      </c>
      <c r="AV2121" s="13" t="s">
        <v>86</v>
      </c>
      <c r="AW2121" s="13" t="s">
        <v>32</v>
      </c>
      <c r="AX2121" s="13" t="s">
        <v>76</v>
      </c>
      <c r="AY2121" s="243" t="s">
        <v>175</v>
      </c>
    </row>
    <row r="2122" s="13" customFormat="1">
      <c r="A2122" s="13"/>
      <c r="B2122" s="232"/>
      <c r="C2122" s="233"/>
      <c r="D2122" s="234" t="s">
        <v>184</v>
      </c>
      <c r="E2122" s="235" t="s">
        <v>1</v>
      </c>
      <c r="F2122" s="236" t="s">
        <v>2541</v>
      </c>
      <c r="G2122" s="233"/>
      <c r="H2122" s="237">
        <v>16.399999999999998</v>
      </c>
      <c r="I2122" s="238"/>
      <c r="J2122" s="233"/>
      <c r="K2122" s="233"/>
      <c r="L2122" s="239"/>
      <c r="M2122" s="240"/>
      <c r="N2122" s="241"/>
      <c r="O2122" s="241"/>
      <c r="P2122" s="241"/>
      <c r="Q2122" s="241"/>
      <c r="R2122" s="241"/>
      <c r="S2122" s="241"/>
      <c r="T2122" s="242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43" t="s">
        <v>184</v>
      </c>
      <c r="AU2122" s="243" t="s">
        <v>86</v>
      </c>
      <c r="AV2122" s="13" t="s">
        <v>86</v>
      </c>
      <c r="AW2122" s="13" t="s">
        <v>32</v>
      </c>
      <c r="AX2122" s="13" t="s">
        <v>76</v>
      </c>
      <c r="AY2122" s="243" t="s">
        <v>175</v>
      </c>
    </row>
    <row r="2123" s="13" customFormat="1">
      <c r="A2123" s="13"/>
      <c r="B2123" s="232"/>
      <c r="C2123" s="233"/>
      <c r="D2123" s="234" t="s">
        <v>184</v>
      </c>
      <c r="E2123" s="235" t="s">
        <v>1</v>
      </c>
      <c r="F2123" s="236" t="s">
        <v>2542</v>
      </c>
      <c r="G2123" s="233"/>
      <c r="H2123" s="237">
        <v>118.76</v>
      </c>
      <c r="I2123" s="238"/>
      <c r="J2123" s="233"/>
      <c r="K2123" s="233"/>
      <c r="L2123" s="239"/>
      <c r="M2123" s="240"/>
      <c r="N2123" s="241"/>
      <c r="O2123" s="241"/>
      <c r="P2123" s="241"/>
      <c r="Q2123" s="241"/>
      <c r="R2123" s="241"/>
      <c r="S2123" s="241"/>
      <c r="T2123" s="242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43" t="s">
        <v>184</v>
      </c>
      <c r="AU2123" s="243" t="s">
        <v>86</v>
      </c>
      <c r="AV2123" s="13" t="s">
        <v>86</v>
      </c>
      <c r="AW2123" s="13" t="s">
        <v>32</v>
      </c>
      <c r="AX2123" s="13" t="s">
        <v>76</v>
      </c>
      <c r="AY2123" s="243" t="s">
        <v>175</v>
      </c>
    </row>
    <row r="2124" s="13" customFormat="1">
      <c r="A2124" s="13"/>
      <c r="B2124" s="232"/>
      <c r="C2124" s="233"/>
      <c r="D2124" s="234" t="s">
        <v>184</v>
      </c>
      <c r="E2124" s="235" t="s">
        <v>1</v>
      </c>
      <c r="F2124" s="236" t="s">
        <v>2540</v>
      </c>
      <c r="G2124" s="233"/>
      <c r="H2124" s="237">
        <v>16.399999999999998</v>
      </c>
      <c r="I2124" s="238"/>
      <c r="J2124" s="233"/>
      <c r="K2124" s="233"/>
      <c r="L2124" s="239"/>
      <c r="M2124" s="240"/>
      <c r="N2124" s="241"/>
      <c r="O2124" s="241"/>
      <c r="P2124" s="241"/>
      <c r="Q2124" s="241"/>
      <c r="R2124" s="241"/>
      <c r="S2124" s="241"/>
      <c r="T2124" s="242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T2124" s="243" t="s">
        <v>184</v>
      </c>
      <c r="AU2124" s="243" t="s">
        <v>86</v>
      </c>
      <c r="AV2124" s="13" t="s">
        <v>86</v>
      </c>
      <c r="AW2124" s="13" t="s">
        <v>32</v>
      </c>
      <c r="AX2124" s="13" t="s">
        <v>76</v>
      </c>
      <c r="AY2124" s="243" t="s">
        <v>175</v>
      </c>
    </row>
    <row r="2125" s="13" customFormat="1">
      <c r="A2125" s="13"/>
      <c r="B2125" s="232"/>
      <c r="C2125" s="233"/>
      <c r="D2125" s="234" t="s">
        <v>184</v>
      </c>
      <c r="E2125" s="235" t="s">
        <v>1</v>
      </c>
      <c r="F2125" s="236" t="s">
        <v>2541</v>
      </c>
      <c r="G2125" s="233"/>
      <c r="H2125" s="237">
        <v>16.399999999999998</v>
      </c>
      <c r="I2125" s="238"/>
      <c r="J2125" s="233"/>
      <c r="K2125" s="233"/>
      <c r="L2125" s="239"/>
      <c r="M2125" s="240"/>
      <c r="N2125" s="241"/>
      <c r="O2125" s="241"/>
      <c r="P2125" s="241"/>
      <c r="Q2125" s="241"/>
      <c r="R2125" s="241"/>
      <c r="S2125" s="241"/>
      <c r="T2125" s="242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T2125" s="243" t="s">
        <v>184</v>
      </c>
      <c r="AU2125" s="243" t="s">
        <v>86</v>
      </c>
      <c r="AV2125" s="13" t="s">
        <v>86</v>
      </c>
      <c r="AW2125" s="13" t="s">
        <v>32</v>
      </c>
      <c r="AX2125" s="13" t="s">
        <v>76</v>
      </c>
      <c r="AY2125" s="243" t="s">
        <v>175</v>
      </c>
    </row>
    <row r="2126" s="13" customFormat="1">
      <c r="A2126" s="13"/>
      <c r="B2126" s="232"/>
      <c r="C2126" s="233"/>
      <c r="D2126" s="234" t="s">
        <v>184</v>
      </c>
      <c r="E2126" s="235" t="s">
        <v>1</v>
      </c>
      <c r="F2126" s="236" t="s">
        <v>2542</v>
      </c>
      <c r="G2126" s="233"/>
      <c r="H2126" s="237">
        <v>118.76</v>
      </c>
      <c r="I2126" s="238"/>
      <c r="J2126" s="233"/>
      <c r="K2126" s="233"/>
      <c r="L2126" s="239"/>
      <c r="M2126" s="240"/>
      <c r="N2126" s="241"/>
      <c r="O2126" s="241"/>
      <c r="P2126" s="241"/>
      <c r="Q2126" s="241"/>
      <c r="R2126" s="241"/>
      <c r="S2126" s="241"/>
      <c r="T2126" s="242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T2126" s="243" t="s">
        <v>184</v>
      </c>
      <c r="AU2126" s="243" t="s">
        <v>86</v>
      </c>
      <c r="AV2126" s="13" t="s">
        <v>86</v>
      </c>
      <c r="AW2126" s="13" t="s">
        <v>32</v>
      </c>
      <c r="AX2126" s="13" t="s">
        <v>76</v>
      </c>
      <c r="AY2126" s="243" t="s">
        <v>175</v>
      </c>
    </row>
    <row r="2127" s="13" customFormat="1">
      <c r="A2127" s="13"/>
      <c r="B2127" s="232"/>
      <c r="C2127" s="233"/>
      <c r="D2127" s="234" t="s">
        <v>184</v>
      </c>
      <c r="E2127" s="235" t="s">
        <v>1</v>
      </c>
      <c r="F2127" s="236" t="s">
        <v>2543</v>
      </c>
      <c r="G2127" s="233"/>
      <c r="H2127" s="237">
        <v>23.4</v>
      </c>
      <c r="I2127" s="238"/>
      <c r="J2127" s="233"/>
      <c r="K2127" s="233"/>
      <c r="L2127" s="239"/>
      <c r="M2127" s="240"/>
      <c r="N2127" s="241"/>
      <c r="O2127" s="241"/>
      <c r="P2127" s="241"/>
      <c r="Q2127" s="241"/>
      <c r="R2127" s="241"/>
      <c r="S2127" s="241"/>
      <c r="T2127" s="242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T2127" s="243" t="s">
        <v>184</v>
      </c>
      <c r="AU2127" s="243" t="s">
        <v>86</v>
      </c>
      <c r="AV2127" s="13" t="s">
        <v>86</v>
      </c>
      <c r="AW2127" s="13" t="s">
        <v>32</v>
      </c>
      <c r="AX2127" s="13" t="s">
        <v>76</v>
      </c>
      <c r="AY2127" s="243" t="s">
        <v>175</v>
      </c>
    </row>
    <row r="2128" s="13" customFormat="1">
      <c r="A2128" s="13"/>
      <c r="B2128" s="232"/>
      <c r="C2128" s="233"/>
      <c r="D2128" s="234" t="s">
        <v>184</v>
      </c>
      <c r="E2128" s="235" t="s">
        <v>1</v>
      </c>
      <c r="F2128" s="236" t="s">
        <v>2544</v>
      </c>
      <c r="G2128" s="233"/>
      <c r="H2128" s="237">
        <v>23.08</v>
      </c>
      <c r="I2128" s="238"/>
      <c r="J2128" s="233"/>
      <c r="K2128" s="233"/>
      <c r="L2128" s="239"/>
      <c r="M2128" s="240"/>
      <c r="N2128" s="241"/>
      <c r="O2128" s="241"/>
      <c r="P2128" s="241"/>
      <c r="Q2128" s="241"/>
      <c r="R2128" s="241"/>
      <c r="S2128" s="241"/>
      <c r="T2128" s="242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T2128" s="243" t="s">
        <v>184</v>
      </c>
      <c r="AU2128" s="243" t="s">
        <v>86</v>
      </c>
      <c r="AV2128" s="13" t="s">
        <v>86</v>
      </c>
      <c r="AW2128" s="13" t="s">
        <v>32</v>
      </c>
      <c r="AX2128" s="13" t="s">
        <v>76</v>
      </c>
      <c r="AY2128" s="243" t="s">
        <v>175</v>
      </c>
    </row>
    <row r="2129" s="13" customFormat="1">
      <c r="A2129" s="13"/>
      <c r="B2129" s="232"/>
      <c r="C2129" s="233"/>
      <c r="D2129" s="234" t="s">
        <v>184</v>
      </c>
      <c r="E2129" s="235" t="s">
        <v>1</v>
      </c>
      <c r="F2129" s="236" t="s">
        <v>2545</v>
      </c>
      <c r="G2129" s="233"/>
      <c r="H2129" s="237">
        <v>50.96</v>
      </c>
      <c r="I2129" s="238"/>
      <c r="J2129" s="233"/>
      <c r="K2129" s="233"/>
      <c r="L2129" s="239"/>
      <c r="M2129" s="240"/>
      <c r="N2129" s="241"/>
      <c r="O2129" s="241"/>
      <c r="P2129" s="241"/>
      <c r="Q2129" s="241"/>
      <c r="R2129" s="241"/>
      <c r="S2129" s="241"/>
      <c r="T2129" s="242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T2129" s="243" t="s">
        <v>184</v>
      </c>
      <c r="AU2129" s="243" t="s">
        <v>86</v>
      </c>
      <c r="AV2129" s="13" t="s">
        <v>86</v>
      </c>
      <c r="AW2129" s="13" t="s">
        <v>32</v>
      </c>
      <c r="AX2129" s="13" t="s">
        <v>76</v>
      </c>
      <c r="AY2129" s="243" t="s">
        <v>175</v>
      </c>
    </row>
    <row r="2130" s="13" customFormat="1">
      <c r="A2130" s="13"/>
      <c r="B2130" s="232"/>
      <c r="C2130" s="233"/>
      <c r="D2130" s="234" t="s">
        <v>184</v>
      </c>
      <c r="E2130" s="235" t="s">
        <v>1</v>
      </c>
      <c r="F2130" s="236" t="s">
        <v>2546</v>
      </c>
      <c r="G2130" s="233"/>
      <c r="H2130" s="237">
        <v>22.64</v>
      </c>
      <c r="I2130" s="238"/>
      <c r="J2130" s="233"/>
      <c r="K2130" s="233"/>
      <c r="L2130" s="239"/>
      <c r="M2130" s="240"/>
      <c r="N2130" s="241"/>
      <c r="O2130" s="241"/>
      <c r="P2130" s="241"/>
      <c r="Q2130" s="241"/>
      <c r="R2130" s="241"/>
      <c r="S2130" s="241"/>
      <c r="T2130" s="242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T2130" s="243" t="s">
        <v>184</v>
      </c>
      <c r="AU2130" s="243" t="s">
        <v>86</v>
      </c>
      <c r="AV2130" s="13" t="s">
        <v>86</v>
      </c>
      <c r="AW2130" s="13" t="s">
        <v>32</v>
      </c>
      <c r="AX2130" s="13" t="s">
        <v>76</v>
      </c>
      <c r="AY2130" s="243" t="s">
        <v>175</v>
      </c>
    </row>
    <row r="2131" s="13" customFormat="1">
      <c r="A2131" s="13"/>
      <c r="B2131" s="232"/>
      <c r="C2131" s="233"/>
      <c r="D2131" s="234" t="s">
        <v>184</v>
      </c>
      <c r="E2131" s="235" t="s">
        <v>1</v>
      </c>
      <c r="F2131" s="236" t="s">
        <v>2547</v>
      </c>
      <c r="G2131" s="233"/>
      <c r="H2131" s="237">
        <v>50.275</v>
      </c>
      <c r="I2131" s="238"/>
      <c r="J2131" s="233"/>
      <c r="K2131" s="233"/>
      <c r="L2131" s="239"/>
      <c r="M2131" s="240"/>
      <c r="N2131" s="241"/>
      <c r="O2131" s="241"/>
      <c r="P2131" s="241"/>
      <c r="Q2131" s="241"/>
      <c r="R2131" s="241"/>
      <c r="S2131" s="241"/>
      <c r="T2131" s="242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243" t="s">
        <v>184</v>
      </c>
      <c r="AU2131" s="243" t="s">
        <v>86</v>
      </c>
      <c r="AV2131" s="13" t="s">
        <v>86</v>
      </c>
      <c r="AW2131" s="13" t="s">
        <v>32</v>
      </c>
      <c r="AX2131" s="13" t="s">
        <v>76</v>
      </c>
      <c r="AY2131" s="243" t="s">
        <v>175</v>
      </c>
    </row>
    <row r="2132" s="13" customFormat="1">
      <c r="A2132" s="13"/>
      <c r="B2132" s="232"/>
      <c r="C2132" s="233"/>
      <c r="D2132" s="234" t="s">
        <v>184</v>
      </c>
      <c r="E2132" s="235" t="s">
        <v>1</v>
      </c>
      <c r="F2132" s="236" t="s">
        <v>2548</v>
      </c>
      <c r="G2132" s="233"/>
      <c r="H2132" s="237">
        <v>33.53</v>
      </c>
      <c r="I2132" s="238"/>
      <c r="J2132" s="233"/>
      <c r="K2132" s="233"/>
      <c r="L2132" s="239"/>
      <c r="M2132" s="240"/>
      <c r="N2132" s="241"/>
      <c r="O2132" s="241"/>
      <c r="P2132" s="241"/>
      <c r="Q2132" s="241"/>
      <c r="R2132" s="241"/>
      <c r="S2132" s="241"/>
      <c r="T2132" s="242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T2132" s="243" t="s">
        <v>184</v>
      </c>
      <c r="AU2132" s="243" t="s">
        <v>86</v>
      </c>
      <c r="AV2132" s="13" t="s">
        <v>86</v>
      </c>
      <c r="AW2132" s="13" t="s">
        <v>32</v>
      </c>
      <c r="AX2132" s="13" t="s">
        <v>76</v>
      </c>
      <c r="AY2132" s="243" t="s">
        <v>175</v>
      </c>
    </row>
    <row r="2133" s="13" customFormat="1">
      <c r="A2133" s="13"/>
      <c r="B2133" s="232"/>
      <c r="C2133" s="233"/>
      <c r="D2133" s="234" t="s">
        <v>184</v>
      </c>
      <c r="E2133" s="235" t="s">
        <v>1</v>
      </c>
      <c r="F2133" s="236" t="s">
        <v>2549</v>
      </c>
      <c r="G2133" s="233"/>
      <c r="H2133" s="237">
        <v>40.986</v>
      </c>
      <c r="I2133" s="238"/>
      <c r="J2133" s="233"/>
      <c r="K2133" s="233"/>
      <c r="L2133" s="239"/>
      <c r="M2133" s="240"/>
      <c r="N2133" s="241"/>
      <c r="O2133" s="241"/>
      <c r="P2133" s="241"/>
      <c r="Q2133" s="241"/>
      <c r="R2133" s="241"/>
      <c r="S2133" s="241"/>
      <c r="T2133" s="242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43" t="s">
        <v>184</v>
      </c>
      <c r="AU2133" s="243" t="s">
        <v>86</v>
      </c>
      <c r="AV2133" s="13" t="s">
        <v>86</v>
      </c>
      <c r="AW2133" s="13" t="s">
        <v>32</v>
      </c>
      <c r="AX2133" s="13" t="s">
        <v>76</v>
      </c>
      <c r="AY2133" s="243" t="s">
        <v>175</v>
      </c>
    </row>
    <row r="2134" s="13" customFormat="1">
      <c r="A2134" s="13"/>
      <c r="B2134" s="232"/>
      <c r="C2134" s="233"/>
      <c r="D2134" s="234" t="s">
        <v>184</v>
      </c>
      <c r="E2134" s="235" t="s">
        <v>1</v>
      </c>
      <c r="F2134" s="236" t="s">
        <v>2550</v>
      </c>
      <c r="G2134" s="233"/>
      <c r="H2134" s="237">
        <v>50.96</v>
      </c>
      <c r="I2134" s="238"/>
      <c r="J2134" s="233"/>
      <c r="K2134" s="233"/>
      <c r="L2134" s="239"/>
      <c r="M2134" s="240"/>
      <c r="N2134" s="241"/>
      <c r="O2134" s="241"/>
      <c r="P2134" s="241"/>
      <c r="Q2134" s="241"/>
      <c r="R2134" s="241"/>
      <c r="S2134" s="241"/>
      <c r="T2134" s="242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T2134" s="243" t="s">
        <v>184</v>
      </c>
      <c r="AU2134" s="243" t="s">
        <v>86</v>
      </c>
      <c r="AV2134" s="13" t="s">
        <v>86</v>
      </c>
      <c r="AW2134" s="13" t="s">
        <v>32</v>
      </c>
      <c r="AX2134" s="13" t="s">
        <v>76</v>
      </c>
      <c r="AY2134" s="243" t="s">
        <v>175</v>
      </c>
    </row>
    <row r="2135" s="13" customFormat="1">
      <c r="A2135" s="13"/>
      <c r="B2135" s="232"/>
      <c r="C2135" s="233"/>
      <c r="D2135" s="234" t="s">
        <v>184</v>
      </c>
      <c r="E2135" s="235" t="s">
        <v>1</v>
      </c>
      <c r="F2135" s="236" t="s">
        <v>2551</v>
      </c>
      <c r="G2135" s="233"/>
      <c r="H2135" s="237">
        <v>50.96</v>
      </c>
      <c r="I2135" s="238"/>
      <c r="J2135" s="233"/>
      <c r="K2135" s="233"/>
      <c r="L2135" s="239"/>
      <c r="M2135" s="240"/>
      <c r="N2135" s="241"/>
      <c r="O2135" s="241"/>
      <c r="P2135" s="241"/>
      <c r="Q2135" s="241"/>
      <c r="R2135" s="241"/>
      <c r="S2135" s="241"/>
      <c r="T2135" s="242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43" t="s">
        <v>184</v>
      </c>
      <c r="AU2135" s="243" t="s">
        <v>86</v>
      </c>
      <c r="AV2135" s="13" t="s">
        <v>86</v>
      </c>
      <c r="AW2135" s="13" t="s">
        <v>32</v>
      </c>
      <c r="AX2135" s="13" t="s">
        <v>76</v>
      </c>
      <c r="AY2135" s="243" t="s">
        <v>175</v>
      </c>
    </row>
    <row r="2136" s="13" customFormat="1">
      <c r="A2136" s="13"/>
      <c r="B2136" s="232"/>
      <c r="C2136" s="233"/>
      <c r="D2136" s="234" t="s">
        <v>184</v>
      </c>
      <c r="E2136" s="235" t="s">
        <v>1</v>
      </c>
      <c r="F2136" s="236" t="s">
        <v>2552</v>
      </c>
      <c r="G2136" s="233"/>
      <c r="H2136" s="237">
        <v>47.76</v>
      </c>
      <c r="I2136" s="238"/>
      <c r="J2136" s="233"/>
      <c r="K2136" s="233"/>
      <c r="L2136" s="239"/>
      <c r="M2136" s="240"/>
      <c r="N2136" s="241"/>
      <c r="O2136" s="241"/>
      <c r="P2136" s="241"/>
      <c r="Q2136" s="241"/>
      <c r="R2136" s="241"/>
      <c r="S2136" s="241"/>
      <c r="T2136" s="242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T2136" s="243" t="s">
        <v>184</v>
      </c>
      <c r="AU2136" s="243" t="s">
        <v>86</v>
      </c>
      <c r="AV2136" s="13" t="s">
        <v>86</v>
      </c>
      <c r="AW2136" s="13" t="s">
        <v>32</v>
      </c>
      <c r="AX2136" s="13" t="s">
        <v>76</v>
      </c>
      <c r="AY2136" s="243" t="s">
        <v>175</v>
      </c>
    </row>
    <row r="2137" s="13" customFormat="1">
      <c r="A2137" s="13"/>
      <c r="B2137" s="232"/>
      <c r="C2137" s="233"/>
      <c r="D2137" s="234" t="s">
        <v>184</v>
      </c>
      <c r="E2137" s="235" t="s">
        <v>1</v>
      </c>
      <c r="F2137" s="236" t="s">
        <v>2553</v>
      </c>
      <c r="G2137" s="233"/>
      <c r="H2137" s="237">
        <v>45.21</v>
      </c>
      <c r="I2137" s="238"/>
      <c r="J2137" s="233"/>
      <c r="K2137" s="233"/>
      <c r="L2137" s="239"/>
      <c r="M2137" s="240"/>
      <c r="N2137" s="241"/>
      <c r="O2137" s="241"/>
      <c r="P2137" s="241"/>
      <c r="Q2137" s="241"/>
      <c r="R2137" s="241"/>
      <c r="S2137" s="241"/>
      <c r="T2137" s="242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43" t="s">
        <v>184</v>
      </c>
      <c r="AU2137" s="243" t="s">
        <v>86</v>
      </c>
      <c r="AV2137" s="13" t="s">
        <v>86</v>
      </c>
      <c r="AW2137" s="13" t="s">
        <v>32</v>
      </c>
      <c r="AX2137" s="13" t="s">
        <v>76</v>
      </c>
      <c r="AY2137" s="243" t="s">
        <v>175</v>
      </c>
    </row>
    <row r="2138" s="15" customFormat="1">
      <c r="A2138" s="15"/>
      <c r="B2138" s="254"/>
      <c r="C2138" s="255"/>
      <c r="D2138" s="234" t="s">
        <v>184</v>
      </c>
      <c r="E2138" s="256" t="s">
        <v>1</v>
      </c>
      <c r="F2138" s="257" t="s">
        <v>201</v>
      </c>
      <c r="G2138" s="255"/>
      <c r="H2138" s="258">
        <v>8649.6299999999952</v>
      </c>
      <c r="I2138" s="259"/>
      <c r="J2138" s="255"/>
      <c r="K2138" s="255"/>
      <c r="L2138" s="260"/>
      <c r="M2138" s="261"/>
      <c r="N2138" s="262"/>
      <c r="O2138" s="262"/>
      <c r="P2138" s="262"/>
      <c r="Q2138" s="262"/>
      <c r="R2138" s="262"/>
      <c r="S2138" s="262"/>
      <c r="T2138" s="263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T2138" s="264" t="s">
        <v>184</v>
      </c>
      <c r="AU2138" s="264" t="s">
        <v>86</v>
      </c>
      <c r="AV2138" s="15" t="s">
        <v>182</v>
      </c>
      <c r="AW2138" s="15" t="s">
        <v>32</v>
      </c>
      <c r="AX2138" s="15" t="s">
        <v>84</v>
      </c>
      <c r="AY2138" s="264" t="s">
        <v>175</v>
      </c>
    </row>
    <row r="2139" s="2" customFormat="1" ht="24.15" customHeight="1">
      <c r="A2139" s="39"/>
      <c r="B2139" s="40"/>
      <c r="C2139" s="219" t="s">
        <v>2558</v>
      </c>
      <c r="D2139" s="219" t="s">
        <v>177</v>
      </c>
      <c r="E2139" s="220" t="s">
        <v>2559</v>
      </c>
      <c r="F2139" s="221" t="s">
        <v>2560</v>
      </c>
      <c r="G2139" s="222" t="s">
        <v>180</v>
      </c>
      <c r="H2139" s="223">
        <v>7868.43</v>
      </c>
      <c r="I2139" s="224"/>
      <c r="J2139" s="225">
        <f>ROUND(I2139*H2139,2)</f>
        <v>0</v>
      </c>
      <c r="K2139" s="221" t="s">
        <v>181</v>
      </c>
      <c r="L2139" s="45"/>
      <c r="M2139" s="226" t="s">
        <v>1</v>
      </c>
      <c r="N2139" s="227" t="s">
        <v>41</v>
      </c>
      <c r="O2139" s="92"/>
      <c r="P2139" s="228">
        <f>O2139*H2139</f>
        <v>0</v>
      </c>
      <c r="Q2139" s="228">
        <v>0.00029</v>
      </c>
      <c r="R2139" s="228">
        <f>Q2139*H2139</f>
        <v>2.2818447</v>
      </c>
      <c r="S2139" s="228">
        <v>0</v>
      </c>
      <c r="T2139" s="229">
        <f>S2139*H2139</f>
        <v>0</v>
      </c>
      <c r="U2139" s="39"/>
      <c r="V2139" s="39"/>
      <c r="W2139" s="39"/>
      <c r="X2139" s="39"/>
      <c r="Y2139" s="39"/>
      <c r="Z2139" s="39"/>
      <c r="AA2139" s="39"/>
      <c r="AB2139" s="39"/>
      <c r="AC2139" s="39"/>
      <c r="AD2139" s="39"/>
      <c r="AE2139" s="39"/>
      <c r="AR2139" s="230" t="s">
        <v>262</v>
      </c>
      <c r="AT2139" s="230" t="s">
        <v>177</v>
      </c>
      <c r="AU2139" s="230" t="s">
        <v>86</v>
      </c>
      <c r="AY2139" s="18" t="s">
        <v>175</v>
      </c>
      <c r="BE2139" s="231">
        <f>IF(N2139="základní",J2139,0)</f>
        <v>0</v>
      </c>
      <c r="BF2139" s="231">
        <f>IF(N2139="snížená",J2139,0)</f>
        <v>0</v>
      </c>
      <c r="BG2139" s="231">
        <f>IF(N2139="zákl. přenesená",J2139,0)</f>
        <v>0</v>
      </c>
      <c r="BH2139" s="231">
        <f>IF(N2139="sníž. přenesená",J2139,0)</f>
        <v>0</v>
      </c>
      <c r="BI2139" s="231">
        <f>IF(N2139="nulová",J2139,0)</f>
        <v>0</v>
      </c>
      <c r="BJ2139" s="18" t="s">
        <v>84</v>
      </c>
      <c r="BK2139" s="231">
        <f>ROUND(I2139*H2139,2)</f>
        <v>0</v>
      </c>
      <c r="BL2139" s="18" t="s">
        <v>262</v>
      </c>
      <c r="BM2139" s="230" t="s">
        <v>2561</v>
      </c>
    </row>
    <row r="2140" s="13" customFormat="1">
      <c r="A2140" s="13"/>
      <c r="B2140" s="232"/>
      <c r="C2140" s="233"/>
      <c r="D2140" s="234" t="s">
        <v>184</v>
      </c>
      <c r="E2140" s="235" t="s">
        <v>1</v>
      </c>
      <c r="F2140" s="236" t="s">
        <v>2521</v>
      </c>
      <c r="G2140" s="233"/>
      <c r="H2140" s="237">
        <v>73.39</v>
      </c>
      <c r="I2140" s="238"/>
      <c r="J2140" s="233"/>
      <c r="K2140" s="233"/>
      <c r="L2140" s="239"/>
      <c r="M2140" s="240"/>
      <c r="N2140" s="241"/>
      <c r="O2140" s="241"/>
      <c r="P2140" s="241"/>
      <c r="Q2140" s="241"/>
      <c r="R2140" s="241"/>
      <c r="S2140" s="241"/>
      <c r="T2140" s="242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T2140" s="243" t="s">
        <v>184</v>
      </c>
      <c r="AU2140" s="243" t="s">
        <v>86</v>
      </c>
      <c r="AV2140" s="13" t="s">
        <v>86</v>
      </c>
      <c r="AW2140" s="13" t="s">
        <v>32</v>
      </c>
      <c r="AX2140" s="13" t="s">
        <v>76</v>
      </c>
      <c r="AY2140" s="243" t="s">
        <v>175</v>
      </c>
    </row>
    <row r="2141" s="14" customFormat="1">
      <c r="A2141" s="14"/>
      <c r="B2141" s="244"/>
      <c r="C2141" s="245"/>
      <c r="D2141" s="234" t="s">
        <v>184</v>
      </c>
      <c r="E2141" s="246" t="s">
        <v>1</v>
      </c>
      <c r="F2141" s="247" t="s">
        <v>2522</v>
      </c>
      <c r="G2141" s="245"/>
      <c r="H2141" s="246" t="s">
        <v>1</v>
      </c>
      <c r="I2141" s="248"/>
      <c r="J2141" s="245"/>
      <c r="K2141" s="245"/>
      <c r="L2141" s="249"/>
      <c r="M2141" s="250"/>
      <c r="N2141" s="251"/>
      <c r="O2141" s="251"/>
      <c r="P2141" s="251"/>
      <c r="Q2141" s="251"/>
      <c r="R2141" s="251"/>
      <c r="S2141" s="251"/>
      <c r="T2141" s="252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3" t="s">
        <v>184</v>
      </c>
      <c r="AU2141" s="253" t="s">
        <v>86</v>
      </c>
      <c r="AV2141" s="14" t="s">
        <v>84</v>
      </c>
      <c r="AW2141" s="14" t="s">
        <v>32</v>
      </c>
      <c r="AX2141" s="14" t="s">
        <v>76</v>
      </c>
      <c r="AY2141" s="253" t="s">
        <v>175</v>
      </c>
    </row>
    <row r="2142" s="13" customFormat="1">
      <c r="A2142" s="13"/>
      <c r="B2142" s="232"/>
      <c r="C2142" s="233"/>
      <c r="D2142" s="234" t="s">
        <v>184</v>
      </c>
      <c r="E2142" s="235" t="s">
        <v>1</v>
      </c>
      <c r="F2142" s="236" t="s">
        <v>603</v>
      </c>
      <c r="G2142" s="233"/>
      <c r="H2142" s="237">
        <v>240.01</v>
      </c>
      <c r="I2142" s="238"/>
      <c r="J2142" s="233"/>
      <c r="K2142" s="233"/>
      <c r="L2142" s="239"/>
      <c r="M2142" s="240"/>
      <c r="N2142" s="241"/>
      <c r="O2142" s="241"/>
      <c r="P2142" s="241"/>
      <c r="Q2142" s="241"/>
      <c r="R2142" s="241"/>
      <c r="S2142" s="241"/>
      <c r="T2142" s="242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T2142" s="243" t="s">
        <v>184</v>
      </c>
      <c r="AU2142" s="243" t="s">
        <v>86</v>
      </c>
      <c r="AV2142" s="13" t="s">
        <v>86</v>
      </c>
      <c r="AW2142" s="13" t="s">
        <v>32</v>
      </c>
      <c r="AX2142" s="13" t="s">
        <v>76</v>
      </c>
      <c r="AY2142" s="243" t="s">
        <v>175</v>
      </c>
    </row>
    <row r="2143" s="13" customFormat="1">
      <c r="A2143" s="13"/>
      <c r="B2143" s="232"/>
      <c r="C2143" s="233"/>
      <c r="D2143" s="234" t="s">
        <v>184</v>
      </c>
      <c r="E2143" s="235" t="s">
        <v>1</v>
      </c>
      <c r="F2143" s="236" t="s">
        <v>604</v>
      </c>
      <c r="G2143" s="233"/>
      <c r="H2143" s="237">
        <v>149.23</v>
      </c>
      <c r="I2143" s="238"/>
      <c r="J2143" s="233"/>
      <c r="K2143" s="233"/>
      <c r="L2143" s="239"/>
      <c r="M2143" s="240"/>
      <c r="N2143" s="241"/>
      <c r="O2143" s="241"/>
      <c r="P2143" s="241"/>
      <c r="Q2143" s="241"/>
      <c r="R2143" s="241"/>
      <c r="S2143" s="241"/>
      <c r="T2143" s="242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43" t="s">
        <v>184</v>
      </c>
      <c r="AU2143" s="243" t="s">
        <v>86</v>
      </c>
      <c r="AV2143" s="13" t="s">
        <v>86</v>
      </c>
      <c r="AW2143" s="13" t="s">
        <v>32</v>
      </c>
      <c r="AX2143" s="13" t="s">
        <v>76</v>
      </c>
      <c r="AY2143" s="243" t="s">
        <v>175</v>
      </c>
    </row>
    <row r="2144" s="13" customFormat="1">
      <c r="A2144" s="13"/>
      <c r="B2144" s="232"/>
      <c r="C2144" s="233"/>
      <c r="D2144" s="234" t="s">
        <v>184</v>
      </c>
      <c r="E2144" s="235" t="s">
        <v>1</v>
      </c>
      <c r="F2144" s="236" t="s">
        <v>605</v>
      </c>
      <c r="G2144" s="233"/>
      <c r="H2144" s="237">
        <v>93.37</v>
      </c>
      <c r="I2144" s="238"/>
      <c r="J2144" s="233"/>
      <c r="K2144" s="233"/>
      <c r="L2144" s="239"/>
      <c r="M2144" s="240"/>
      <c r="N2144" s="241"/>
      <c r="O2144" s="241"/>
      <c r="P2144" s="241"/>
      <c r="Q2144" s="241"/>
      <c r="R2144" s="241"/>
      <c r="S2144" s="241"/>
      <c r="T2144" s="242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T2144" s="243" t="s">
        <v>184</v>
      </c>
      <c r="AU2144" s="243" t="s">
        <v>86</v>
      </c>
      <c r="AV2144" s="13" t="s">
        <v>86</v>
      </c>
      <c r="AW2144" s="13" t="s">
        <v>32</v>
      </c>
      <c r="AX2144" s="13" t="s">
        <v>76</v>
      </c>
      <c r="AY2144" s="243" t="s">
        <v>175</v>
      </c>
    </row>
    <row r="2145" s="13" customFormat="1">
      <c r="A2145" s="13"/>
      <c r="B2145" s="232"/>
      <c r="C2145" s="233"/>
      <c r="D2145" s="234" t="s">
        <v>184</v>
      </c>
      <c r="E2145" s="235" t="s">
        <v>1</v>
      </c>
      <c r="F2145" s="236" t="s">
        <v>606</v>
      </c>
      <c r="G2145" s="233"/>
      <c r="H2145" s="237">
        <v>94.08</v>
      </c>
      <c r="I2145" s="238"/>
      <c r="J2145" s="233"/>
      <c r="K2145" s="233"/>
      <c r="L2145" s="239"/>
      <c r="M2145" s="240"/>
      <c r="N2145" s="241"/>
      <c r="O2145" s="241"/>
      <c r="P2145" s="241"/>
      <c r="Q2145" s="241"/>
      <c r="R2145" s="241"/>
      <c r="S2145" s="241"/>
      <c r="T2145" s="242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43" t="s">
        <v>184</v>
      </c>
      <c r="AU2145" s="243" t="s">
        <v>86</v>
      </c>
      <c r="AV2145" s="13" t="s">
        <v>86</v>
      </c>
      <c r="AW2145" s="13" t="s">
        <v>32</v>
      </c>
      <c r="AX2145" s="13" t="s">
        <v>76</v>
      </c>
      <c r="AY2145" s="243" t="s">
        <v>175</v>
      </c>
    </row>
    <row r="2146" s="13" customFormat="1">
      <c r="A2146" s="13"/>
      <c r="B2146" s="232"/>
      <c r="C2146" s="233"/>
      <c r="D2146" s="234" t="s">
        <v>184</v>
      </c>
      <c r="E2146" s="235" t="s">
        <v>1</v>
      </c>
      <c r="F2146" s="236" t="s">
        <v>607</v>
      </c>
      <c r="G2146" s="233"/>
      <c r="H2146" s="237">
        <v>101.87</v>
      </c>
      <c r="I2146" s="238"/>
      <c r="J2146" s="233"/>
      <c r="K2146" s="233"/>
      <c r="L2146" s="239"/>
      <c r="M2146" s="240"/>
      <c r="N2146" s="241"/>
      <c r="O2146" s="241"/>
      <c r="P2146" s="241"/>
      <c r="Q2146" s="241"/>
      <c r="R2146" s="241"/>
      <c r="S2146" s="241"/>
      <c r="T2146" s="242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T2146" s="243" t="s">
        <v>184</v>
      </c>
      <c r="AU2146" s="243" t="s">
        <v>86</v>
      </c>
      <c r="AV2146" s="13" t="s">
        <v>86</v>
      </c>
      <c r="AW2146" s="13" t="s">
        <v>32</v>
      </c>
      <c r="AX2146" s="13" t="s">
        <v>76</v>
      </c>
      <c r="AY2146" s="243" t="s">
        <v>175</v>
      </c>
    </row>
    <row r="2147" s="13" customFormat="1">
      <c r="A2147" s="13"/>
      <c r="B2147" s="232"/>
      <c r="C2147" s="233"/>
      <c r="D2147" s="234" t="s">
        <v>184</v>
      </c>
      <c r="E2147" s="235" t="s">
        <v>1</v>
      </c>
      <c r="F2147" s="236" t="s">
        <v>608</v>
      </c>
      <c r="G2147" s="233"/>
      <c r="H2147" s="237">
        <v>28.48</v>
      </c>
      <c r="I2147" s="238"/>
      <c r="J2147" s="233"/>
      <c r="K2147" s="233"/>
      <c r="L2147" s="239"/>
      <c r="M2147" s="240"/>
      <c r="N2147" s="241"/>
      <c r="O2147" s="241"/>
      <c r="P2147" s="241"/>
      <c r="Q2147" s="241"/>
      <c r="R2147" s="241"/>
      <c r="S2147" s="241"/>
      <c r="T2147" s="242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T2147" s="243" t="s">
        <v>184</v>
      </c>
      <c r="AU2147" s="243" t="s">
        <v>86</v>
      </c>
      <c r="AV2147" s="13" t="s">
        <v>86</v>
      </c>
      <c r="AW2147" s="13" t="s">
        <v>32</v>
      </c>
      <c r="AX2147" s="13" t="s">
        <v>76</v>
      </c>
      <c r="AY2147" s="243" t="s">
        <v>175</v>
      </c>
    </row>
    <row r="2148" s="13" customFormat="1">
      <c r="A2148" s="13"/>
      <c r="B2148" s="232"/>
      <c r="C2148" s="233"/>
      <c r="D2148" s="234" t="s">
        <v>184</v>
      </c>
      <c r="E2148" s="235" t="s">
        <v>1</v>
      </c>
      <c r="F2148" s="236" t="s">
        <v>1556</v>
      </c>
      <c r="G2148" s="233"/>
      <c r="H2148" s="237">
        <v>23.87</v>
      </c>
      <c r="I2148" s="238"/>
      <c r="J2148" s="233"/>
      <c r="K2148" s="233"/>
      <c r="L2148" s="239"/>
      <c r="M2148" s="240"/>
      <c r="N2148" s="241"/>
      <c r="O2148" s="241"/>
      <c r="P2148" s="241"/>
      <c r="Q2148" s="241"/>
      <c r="R2148" s="241"/>
      <c r="S2148" s="241"/>
      <c r="T2148" s="242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T2148" s="243" t="s">
        <v>184</v>
      </c>
      <c r="AU2148" s="243" t="s">
        <v>86</v>
      </c>
      <c r="AV2148" s="13" t="s">
        <v>86</v>
      </c>
      <c r="AW2148" s="13" t="s">
        <v>32</v>
      </c>
      <c r="AX2148" s="13" t="s">
        <v>76</v>
      </c>
      <c r="AY2148" s="243" t="s">
        <v>175</v>
      </c>
    </row>
    <row r="2149" s="13" customFormat="1">
      <c r="A2149" s="13"/>
      <c r="B2149" s="232"/>
      <c r="C2149" s="233"/>
      <c r="D2149" s="234" t="s">
        <v>184</v>
      </c>
      <c r="E2149" s="235" t="s">
        <v>1</v>
      </c>
      <c r="F2149" s="236" t="s">
        <v>1557</v>
      </c>
      <c r="G2149" s="233"/>
      <c r="H2149" s="237">
        <v>30.27</v>
      </c>
      <c r="I2149" s="238"/>
      <c r="J2149" s="233"/>
      <c r="K2149" s="233"/>
      <c r="L2149" s="239"/>
      <c r="M2149" s="240"/>
      <c r="N2149" s="241"/>
      <c r="O2149" s="241"/>
      <c r="P2149" s="241"/>
      <c r="Q2149" s="241"/>
      <c r="R2149" s="241"/>
      <c r="S2149" s="241"/>
      <c r="T2149" s="242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43" t="s">
        <v>184</v>
      </c>
      <c r="AU2149" s="243" t="s">
        <v>86</v>
      </c>
      <c r="AV2149" s="13" t="s">
        <v>86</v>
      </c>
      <c r="AW2149" s="13" t="s">
        <v>32</v>
      </c>
      <c r="AX2149" s="13" t="s">
        <v>76</v>
      </c>
      <c r="AY2149" s="243" t="s">
        <v>175</v>
      </c>
    </row>
    <row r="2150" s="13" customFormat="1">
      <c r="A2150" s="13"/>
      <c r="B2150" s="232"/>
      <c r="C2150" s="233"/>
      <c r="D2150" s="234" t="s">
        <v>184</v>
      </c>
      <c r="E2150" s="235" t="s">
        <v>1</v>
      </c>
      <c r="F2150" s="236" t="s">
        <v>1558</v>
      </c>
      <c r="G2150" s="233"/>
      <c r="H2150" s="237">
        <v>24.02</v>
      </c>
      <c r="I2150" s="238"/>
      <c r="J2150" s="233"/>
      <c r="K2150" s="233"/>
      <c r="L2150" s="239"/>
      <c r="M2150" s="240"/>
      <c r="N2150" s="241"/>
      <c r="O2150" s="241"/>
      <c r="P2150" s="241"/>
      <c r="Q2150" s="241"/>
      <c r="R2150" s="241"/>
      <c r="S2150" s="241"/>
      <c r="T2150" s="242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T2150" s="243" t="s">
        <v>184</v>
      </c>
      <c r="AU2150" s="243" t="s">
        <v>86</v>
      </c>
      <c r="AV2150" s="13" t="s">
        <v>86</v>
      </c>
      <c r="AW2150" s="13" t="s">
        <v>32</v>
      </c>
      <c r="AX2150" s="13" t="s">
        <v>76</v>
      </c>
      <c r="AY2150" s="243" t="s">
        <v>175</v>
      </c>
    </row>
    <row r="2151" s="13" customFormat="1">
      <c r="A2151" s="13"/>
      <c r="B2151" s="232"/>
      <c r="C2151" s="233"/>
      <c r="D2151" s="234" t="s">
        <v>184</v>
      </c>
      <c r="E2151" s="235" t="s">
        <v>1</v>
      </c>
      <c r="F2151" s="236" t="s">
        <v>1559</v>
      </c>
      <c r="G2151" s="233"/>
      <c r="H2151" s="237">
        <v>23.2</v>
      </c>
      <c r="I2151" s="238"/>
      <c r="J2151" s="233"/>
      <c r="K2151" s="233"/>
      <c r="L2151" s="239"/>
      <c r="M2151" s="240"/>
      <c r="N2151" s="241"/>
      <c r="O2151" s="241"/>
      <c r="P2151" s="241"/>
      <c r="Q2151" s="241"/>
      <c r="R2151" s="241"/>
      <c r="S2151" s="241"/>
      <c r="T2151" s="242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T2151" s="243" t="s">
        <v>184</v>
      </c>
      <c r="AU2151" s="243" t="s">
        <v>86</v>
      </c>
      <c r="AV2151" s="13" t="s">
        <v>86</v>
      </c>
      <c r="AW2151" s="13" t="s">
        <v>32</v>
      </c>
      <c r="AX2151" s="13" t="s">
        <v>76</v>
      </c>
      <c r="AY2151" s="243" t="s">
        <v>175</v>
      </c>
    </row>
    <row r="2152" s="13" customFormat="1">
      <c r="A2152" s="13"/>
      <c r="B2152" s="232"/>
      <c r="C2152" s="233"/>
      <c r="D2152" s="234" t="s">
        <v>184</v>
      </c>
      <c r="E2152" s="235" t="s">
        <v>1</v>
      </c>
      <c r="F2152" s="236" t="s">
        <v>1560</v>
      </c>
      <c r="G2152" s="233"/>
      <c r="H2152" s="237">
        <v>19.4</v>
      </c>
      <c r="I2152" s="238"/>
      <c r="J2152" s="233"/>
      <c r="K2152" s="233"/>
      <c r="L2152" s="239"/>
      <c r="M2152" s="240"/>
      <c r="N2152" s="241"/>
      <c r="O2152" s="241"/>
      <c r="P2152" s="241"/>
      <c r="Q2152" s="241"/>
      <c r="R2152" s="241"/>
      <c r="S2152" s="241"/>
      <c r="T2152" s="242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T2152" s="243" t="s">
        <v>184</v>
      </c>
      <c r="AU2152" s="243" t="s">
        <v>86</v>
      </c>
      <c r="AV2152" s="13" t="s">
        <v>86</v>
      </c>
      <c r="AW2152" s="13" t="s">
        <v>32</v>
      </c>
      <c r="AX2152" s="13" t="s">
        <v>76</v>
      </c>
      <c r="AY2152" s="243" t="s">
        <v>175</v>
      </c>
    </row>
    <row r="2153" s="13" customFormat="1">
      <c r="A2153" s="13"/>
      <c r="B2153" s="232"/>
      <c r="C2153" s="233"/>
      <c r="D2153" s="234" t="s">
        <v>184</v>
      </c>
      <c r="E2153" s="235" t="s">
        <v>1</v>
      </c>
      <c r="F2153" s="236" t="s">
        <v>1565</v>
      </c>
      <c r="G2153" s="233"/>
      <c r="H2153" s="237">
        <v>415</v>
      </c>
      <c r="I2153" s="238"/>
      <c r="J2153" s="233"/>
      <c r="K2153" s="233"/>
      <c r="L2153" s="239"/>
      <c r="M2153" s="240"/>
      <c r="N2153" s="241"/>
      <c r="O2153" s="241"/>
      <c r="P2153" s="241"/>
      <c r="Q2153" s="241"/>
      <c r="R2153" s="241"/>
      <c r="S2153" s="241"/>
      <c r="T2153" s="242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T2153" s="243" t="s">
        <v>184</v>
      </c>
      <c r="AU2153" s="243" t="s">
        <v>86</v>
      </c>
      <c r="AV2153" s="13" t="s">
        <v>86</v>
      </c>
      <c r="AW2153" s="13" t="s">
        <v>32</v>
      </c>
      <c r="AX2153" s="13" t="s">
        <v>76</v>
      </c>
      <c r="AY2153" s="243" t="s">
        <v>175</v>
      </c>
    </row>
    <row r="2154" s="13" customFormat="1">
      <c r="A2154" s="13"/>
      <c r="B2154" s="232"/>
      <c r="C2154" s="233"/>
      <c r="D2154" s="234" t="s">
        <v>184</v>
      </c>
      <c r="E2154" s="235" t="s">
        <v>1</v>
      </c>
      <c r="F2154" s="236" t="s">
        <v>1570</v>
      </c>
      <c r="G2154" s="233"/>
      <c r="H2154" s="237">
        <v>58</v>
      </c>
      <c r="I2154" s="238"/>
      <c r="J2154" s="233"/>
      <c r="K2154" s="233"/>
      <c r="L2154" s="239"/>
      <c r="M2154" s="240"/>
      <c r="N2154" s="241"/>
      <c r="O2154" s="241"/>
      <c r="P2154" s="241"/>
      <c r="Q2154" s="241"/>
      <c r="R2154" s="241"/>
      <c r="S2154" s="241"/>
      <c r="T2154" s="242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T2154" s="243" t="s">
        <v>184</v>
      </c>
      <c r="AU2154" s="243" t="s">
        <v>86</v>
      </c>
      <c r="AV2154" s="13" t="s">
        <v>86</v>
      </c>
      <c r="AW2154" s="13" t="s">
        <v>32</v>
      </c>
      <c r="AX2154" s="13" t="s">
        <v>76</v>
      </c>
      <c r="AY2154" s="243" t="s">
        <v>175</v>
      </c>
    </row>
    <row r="2155" s="13" customFormat="1">
      <c r="A2155" s="13"/>
      <c r="B2155" s="232"/>
      <c r="C2155" s="233"/>
      <c r="D2155" s="234" t="s">
        <v>184</v>
      </c>
      <c r="E2155" s="235" t="s">
        <v>1</v>
      </c>
      <c r="F2155" s="236" t="s">
        <v>2523</v>
      </c>
      <c r="G2155" s="233"/>
      <c r="H2155" s="237">
        <v>20.71</v>
      </c>
      <c r="I2155" s="238"/>
      <c r="J2155" s="233"/>
      <c r="K2155" s="233"/>
      <c r="L2155" s="239"/>
      <c r="M2155" s="240"/>
      <c r="N2155" s="241"/>
      <c r="O2155" s="241"/>
      <c r="P2155" s="241"/>
      <c r="Q2155" s="241"/>
      <c r="R2155" s="241"/>
      <c r="S2155" s="241"/>
      <c r="T2155" s="242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T2155" s="243" t="s">
        <v>184</v>
      </c>
      <c r="AU2155" s="243" t="s">
        <v>86</v>
      </c>
      <c r="AV2155" s="13" t="s">
        <v>86</v>
      </c>
      <c r="AW2155" s="13" t="s">
        <v>32</v>
      </c>
      <c r="AX2155" s="13" t="s">
        <v>76</v>
      </c>
      <c r="AY2155" s="243" t="s">
        <v>175</v>
      </c>
    </row>
    <row r="2156" s="13" customFormat="1">
      <c r="A2156" s="13"/>
      <c r="B2156" s="232"/>
      <c r="C2156" s="233"/>
      <c r="D2156" s="234" t="s">
        <v>184</v>
      </c>
      <c r="E2156" s="235" t="s">
        <v>1</v>
      </c>
      <c r="F2156" s="236" t="s">
        <v>2524</v>
      </c>
      <c r="G2156" s="233"/>
      <c r="H2156" s="237">
        <v>20.74</v>
      </c>
      <c r="I2156" s="238"/>
      <c r="J2156" s="233"/>
      <c r="K2156" s="233"/>
      <c r="L2156" s="239"/>
      <c r="M2156" s="240"/>
      <c r="N2156" s="241"/>
      <c r="O2156" s="241"/>
      <c r="P2156" s="241"/>
      <c r="Q2156" s="241"/>
      <c r="R2156" s="241"/>
      <c r="S2156" s="241"/>
      <c r="T2156" s="242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T2156" s="243" t="s">
        <v>184</v>
      </c>
      <c r="AU2156" s="243" t="s">
        <v>86</v>
      </c>
      <c r="AV2156" s="13" t="s">
        <v>86</v>
      </c>
      <c r="AW2156" s="13" t="s">
        <v>32</v>
      </c>
      <c r="AX2156" s="13" t="s">
        <v>76</v>
      </c>
      <c r="AY2156" s="243" t="s">
        <v>175</v>
      </c>
    </row>
    <row r="2157" s="13" customFormat="1">
      <c r="A2157" s="13"/>
      <c r="B2157" s="232"/>
      <c r="C2157" s="233"/>
      <c r="D2157" s="234" t="s">
        <v>184</v>
      </c>
      <c r="E2157" s="235" t="s">
        <v>1</v>
      </c>
      <c r="F2157" s="236" t="s">
        <v>2525</v>
      </c>
      <c r="G2157" s="233"/>
      <c r="H2157" s="237">
        <v>20.74</v>
      </c>
      <c r="I2157" s="238"/>
      <c r="J2157" s="233"/>
      <c r="K2157" s="233"/>
      <c r="L2157" s="239"/>
      <c r="M2157" s="240"/>
      <c r="N2157" s="241"/>
      <c r="O2157" s="241"/>
      <c r="P2157" s="241"/>
      <c r="Q2157" s="241"/>
      <c r="R2157" s="241"/>
      <c r="S2157" s="241"/>
      <c r="T2157" s="242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43" t="s">
        <v>184</v>
      </c>
      <c r="AU2157" s="243" t="s">
        <v>86</v>
      </c>
      <c r="AV2157" s="13" t="s">
        <v>86</v>
      </c>
      <c r="AW2157" s="13" t="s">
        <v>32</v>
      </c>
      <c r="AX2157" s="13" t="s">
        <v>76</v>
      </c>
      <c r="AY2157" s="243" t="s">
        <v>175</v>
      </c>
    </row>
    <row r="2158" s="13" customFormat="1">
      <c r="A2158" s="13"/>
      <c r="B2158" s="232"/>
      <c r="C2158" s="233"/>
      <c r="D2158" s="234" t="s">
        <v>184</v>
      </c>
      <c r="E2158" s="235" t="s">
        <v>1</v>
      </c>
      <c r="F2158" s="236" t="s">
        <v>2526</v>
      </c>
      <c r="G2158" s="233"/>
      <c r="H2158" s="237">
        <v>24.74</v>
      </c>
      <c r="I2158" s="238"/>
      <c r="J2158" s="233"/>
      <c r="K2158" s="233"/>
      <c r="L2158" s="239"/>
      <c r="M2158" s="240"/>
      <c r="N2158" s="241"/>
      <c r="O2158" s="241"/>
      <c r="P2158" s="241"/>
      <c r="Q2158" s="241"/>
      <c r="R2158" s="241"/>
      <c r="S2158" s="241"/>
      <c r="T2158" s="242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T2158" s="243" t="s">
        <v>184</v>
      </c>
      <c r="AU2158" s="243" t="s">
        <v>86</v>
      </c>
      <c r="AV2158" s="13" t="s">
        <v>86</v>
      </c>
      <c r="AW2158" s="13" t="s">
        <v>32</v>
      </c>
      <c r="AX2158" s="13" t="s">
        <v>76</v>
      </c>
      <c r="AY2158" s="243" t="s">
        <v>175</v>
      </c>
    </row>
    <row r="2159" s="13" customFormat="1">
      <c r="A2159" s="13"/>
      <c r="B2159" s="232"/>
      <c r="C2159" s="233"/>
      <c r="D2159" s="234" t="s">
        <v>184</v>
      </c>
      <c r="E2159" s="235" t="s">
        <v>1</v>
      </c>
      <c r="F2159" s="236" t="s">
        <v>1548</v>
      </c>
      <c r="G2159" s="233"/>
      <c r="H2159" s="237">
        <v>44.5</v>
      </c>
      <c r="I2159" s="238"/>
      <c r="J2159" s="233"/>
      <c r="K2159" s="233"/>
      <c r="L2159" s="239"/>
      <c r="M2159" s="240"/>
      <c r="N2159" s="241"/>
      <c r="O2159" s="241"/>
      <c r="P2159" s="241"/>
      <c r="Q2159" s="241"/>
      <c r="R2159" s="241"/>
      <c r="S2159" s="241"/>
      <c r="T2159" s="242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T2159" s="243" t="s">
        <v>184</v>
      </c>
      <c r="AU2159" s="243" t="s">
        <v>86</v>
      </c>
      <c r="AV2159" s="13" t="s">
        <v>86</v>
      </c>
      <c r="AW2159" s="13" t="s">
        <v>32</v>
      </c>
      <c r="AX2159" s="13" t="s">
        <v>76</v>
      </c>
      <c r="AY2159" s="243" t="s">
        <v>175</v>
      </c>
    </row>
    <row r="2160" s="13" customFormat="1">
      <c r="A2160" s="13"/>
      <c r="B2160" s="232"/>
      <c r="C2160" s="233"/>
      <c r="D2160" s="234" t="s">
        <v>184</v>
      </c>
      <c r="E2160" s="235" t="s">
        <v>1</v>
      </c>
      <c r="F2160" s="236" t="s">
        <v>1549</v>
      </c>
      <c r="G2160" s="233"/>
      <c r="H2160" s="237">
        <v>61.44</v>
      </c>
      <c r="I2160" s="238"/>
      <c r="J2160" s="233"/>
      <c r="K2160" s="233"/>
      <c r="L2160" s="239"/>
      <c r="M2160" s="240"/>
      <c r="N2160" s="241"/>
      <c r="O2160" s="241"/>
      <c r="P2160" s="241"/>
      <c r="Q2160" s="241"/>
      <c r="R2160" s="241"/>
      <c r="S2160" s="241"/>
      <c r="T2160" s="242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T2160" s="243" t="s">
        <v>184</v>
      </c>
      <c r="AU2160" s="243" t="s">
        <v>86</v>
      </c>
      <c r="AV2160" s="13" t="s">
        <v>86</v>
      </c>
      <c r="AW2160" s="13" t="s">
        <v>32</v>
      </c>
      <c r="AX2160" s="13" t="s">
        <v>76</v>
      </c>
      <c r="AY2160" s="243" t="s">
        <v>175</v>
      </c>
    </row>
    <row r="2161" s="13" customFormat="1">
      <c r="A2161" s="13"/>
      <c r="B2161" s="232"/>
      <c r="C2161" s="233"/>
      <c r="D2161" s="234" t="s">
        <v>184</v>
      </c>
      <c r="E2161" s="235" t="s">
        <v>1</v>
      </c>
      <c r="F2161" s="236" t="s">
        <v>1550</v>
      </c>
      <c r="G2161" s="233"/>
      <c r="H2161" s="237">
        <v>100.87</v>
      </c>
      <c r="I2161" s="238"/>
      <c r="J2161" s="233"/>
      <c r="K2161" s="233"/>
      <c r="L2161" s="239"/>
      <c r="M2161" s="240"/>
      <c r="N2161" s="241"/>
      <c r="O2161" s="241"/>
      <c r="P2161" s="241"/>
      <c r="Q2161" s="241"/>
      <c r="R2161" s="241"/>
      <c r="S2161" s="241"/>
      <c r="T2161" s="242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43" t="s">
        <v>184</v>
      </c>
      <c r="AU2161" s="243" t="s">
        <v>86</v>
      </c>
      <c r="AV2161" s="13" t="s">
        <v>86</v>
      </c>
      <c r="AW2161" s="13" t="s">
        <v>32</v>
      </c>
      <c r="AX2161" s="13" t="s">
        <v>76</v>
      </c>
      <c r="AY2161" s="243" t="s">
        <v>175</v>
      </c>
    </row>
    <row r="2162" s="13" customFormat="1">
      <c r="A2162" s="13"/>
      <c r="B2162" s="232"/>
      <c r="C2162" s="233"/>
      <c r="D2162" s="234" t="s">
        <v>184</v>
      </c>
      <c r="E2162" s="235" t="s">
        <v>1</v>
      </c>
      <c r="F2162" s="236" t="s">
        <v>1551</v>
      </c>
      <c r="G2162" s="233"/>
      <c r="H2162" s="237">
        <v>69.260000000000008</v>
      </c>
      <c r="I2162" s="238"/>
      <c r="J2162" s="233"/>
      <c r="K2162" s="233"/>
      <c r="L2162" s="239"/>
      <c r="M2162" s="240"/>
      <c r="N2162" s="241"/>
      <c r="O2162" s="241"/>
      <c r="P2162" s="241"/>
      <c r="Q2162" s="241"/>
      <c r="R2162" s="241"/>
      <c r="S2162" s="241"/>
      <c r="T2162" s="242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T2162" s="243" t="s">
        <v>184</v>
      </c>
      <c r="AU2162" s="243" t="s">
        <v>86</v>
      </c>
      <c r="AV2162" s="13" t="s">
        <v>86</v>
      </c>
      <c r="AW2162" s="13" t="s">
        <v>32</v>
      </c>
      <c r="AX2162" s="13" t="s">
        <v>76</v>
      </c>
      <c r="AY2162" s="243" t="s">
        <v>175</v>
      </c>
    </row>
    <row r="2163" s="16" customFormat="1">
      <c r="A2163" s="16"/>
      <c r="B2163" s="279"/>
      <c r="C2163" s="280"/>
      <c r="D2163" s="234" t="s">
        <v>184</v>
      </c>
      <c r="E2163" s="281" t="s">
        <v>1</v>
      </c>
      <c r="F2163" s="282" t="s">
        <v>356</v>
      </c>
      <c r="G2163" s="280"/>
      <c r="H2163" s="283">
        <v>1737.1900000000003</v>
      </c>
      <c r="I2163" s="284"/>
      <c r="J2163" s="280"/>
      <c r="K2163" s="280"/>
      <c r="L2163" s="285"/>
      <c r="M2163" s="286"/>
      <c r="N2163" s="287"/>
      <c r="O2163" s="287"/>
      <c r="P2163" s="287"/>
      <c r="Q2163" s="287"/>
      <c r="R2163" s="287"/>
      <c r="S2163" s="287"/>
      <c r="T2163" s="288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T2163" s="289" t="s">
        <v>184</v>
      </c>
      <c r="AU2163" s="289" t="s">
        <v>86</v>
      </c>
      <c r="AV2163" s="16" t="s">
        <v>189</v>
      </c>
      <c r="AW2163" s="16" t="s">
        <v>32</v>
      </c>
      <c r="AX2163" s="16" t="s">
        <v>76</v>
      </c>
      <c r="AY2163" s="289" t="s">
        <v>175</v>
      </c>
    </row>
    <row r="2164" s="14" customFormat="1">
      <c r="A2164" s="14"/>
      <c r="B2164" s="244"/>
      <c r="C2164" s="245"/>
      <c r="D2164" s="234" t="s">
        <v>184</v>
      </c>
      <c r="E2164" s="246" t="s">
        <v>1</v>
      </c>
      <c r="F2164" s="247" t="s">
        <v>2527</v>
      </c>
      <c r="G2164" s="245"/>
      <c r="H2164" s="246" t="s">
        <v>1</v>
      </c>
      <c r="I2164" s="248"/>
      <c r="J2164" s="245"/>
      <c r="K2164" s="245"/>
      <c r="L2164" s="249"/>
      <c r="M2164" s="250"/>
      <c r="N2164" s="251"/>
      <c r="O2164" s="251"/>
      <c r="P2164" s="251"/>
      <c r="Q2164" s="251"/>
      <c r="R2164" s="251"/>
      <c r="S2164" s="251"/>
      <c r="T2164" s="252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53" t="s">
        <v>184</v>
      </c>
      <c r="AU2164" s="253" t="s">
        <v>86</v>
      </c>
      <c r="AV2164" s="14" t="s">
        <v>84</v>
      </c>
      <c r="AW2164" s="14" t="s">
        <v>32</v>
      </c>
      <c r="AX2164" s="14" t="s">
        <v>76</v>
      </c>
      <c r="AY2164" s="253" t="s">
        <v>175</v>
      </c>
    </row>
    <row r="2165" s="14" customFormat="1">
      <c r="A2165" s="14"/>
      <c r="B2165" s="244"/>
      <c r="C2165" s="245"/>
      <c r="D2165" s="234" t="s">
        <v>184</v>
      </c>
      <c r="E2165" s="246" t="s">
        <v>1</v>
      </c>
      <c r="F2165" s="247" t="s">
        <v>627</v>
      </c>
      <c r="G2165" s="245"/>
      <c r="H2165" s="246" t="s">
        <v>1</v>
      </c>
      <c r="I2165" s="248"/>
      <c r="J2165" s="245"/>
      <c r="K2165" s="245"/>
      <c r="L2165" s="249"/>
      <c r="M2165" s="250"/>
      <c r="N2165" s="251"/>
      <c r="O2165" s="251"/>
      <c r="P2165" s="251"/>
      <c r="Q2165" s="251"/>
      <c r="R2165" s="251"/>
      <c r="S2165" s="251"/>
      <c r="T2165" s="252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T2165" s="253" t="s">
        <v>184</v>
      </c>
      <c r="AU2165" s="253" t="s">
        <v>86</v>
      </c>
      <c r="AV2165" s="14" t="s">
        <v>84</v>
      </c>
      <c r="AW2165" s="14" t="s">
        <v>32</v>
      </c>
      <c r="AX2165" s="14" t="s">
        <v>76</v>
      </c>
      <c r="AY2165" s="253" t="s">
        <v>175</v>
      </c>
    </row>
    <row r="2166" s="13" customFormat="1">
      <c r="A2166" s="13"/>
      <c r="B2166" s="232"/>
      <c r="C2166" s="233"/>
      <c r="D2166" s="234" t="s">
        <v>184</v>
      </c>
      <c r="E2166" s="235" t="s">
        <v>1</v>
      </c>
      <c r="F2166" s="236" t="s">
        <v>628</v>
      </c>
      <c r="G2166" s="233"/>
      <c r="H2166" s="237">
        <v>1133.5999999999998</v>
      </c>
      <c r="I2166" s="238"/>
      <c r="J2166" s="233"/>
      <c r="K2166" s="233"/>
      <c r="L2166" s="239"/>
      <c r="M2166" s="240"/>
      <c r="N2166" s="241"/>
      <c r="O2166" s="241"/>
      <c r="P2166" s="241"/>
      <c r="Q2166" s="241"/>
      <c r="R2166" s="241"/>
      <c r="S2166" s="241"/>
      <c r="T2166" s="242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T2166" s="243" t="s">
        <v>184</v>
      </c>
      <c r="AU2166" s="243" t="s">
        <v>86</v>
      </c>
      <c r="AV2166" s="13" t="s">
        <v>86</v>
      </c>
      <c r="AW2166" s="13" t="s">
        <v>32</v>
      </c>
      <c r="AX2166" s="13" t="s">
        <v>76</v>
      </c>
      <c r="AY2166" s="243" t="s">
        <v>175</v>
      </c>
    </row>
    <row r="2167" s="13" customFormat="1">
      <c r="A2167" s="13"/>
      <c r="B2167" s="232"/>
      <c r="C2167" s="233"/>
      <c r="D2167" s="234" t="s">
        <v>184</v>
      </c>
      <c r="E2167" s="235" t="s">
        <v>1</v>
      </c>
      <c r="F2167" s="236" t="s">
        <v>629</v>
      </c>
      <c r="G2167" s="233"/>
      <c r="H2167" s="237">
        <v>1068</v>
      </c>
      <c r="I2167" s="238"/>
      <c r="J2167" s="233"/>
      <c r="K2167" s="233"/>
      <c r="L2167" s="239"/>
      <c r="M2167" s="240"/>
      <c r="N2167" s="241"/>
      <c r="O2167" s="241"/>
      <c r="P2167" s="241"/>
      <c r="Q2167" s="241"/>
      <c r="R2167" s="241"/>
      <c r="S2167" s="241"/>
      <c r="T2167" s="242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T2167" s="243" t="s">
        <v>184</v>
      </c>
      <c r="AU2167" s="243" t="s">
        <v>86</v>
      </c>
      <c r="AV2167" s="13" t="s">
        <v>86</v>
      </c>
      <c r="AW2167" s="13" t="s">
        <v>32</v>
      </c>
      <c r="AX2167" s="13" t="s">
        <v>76</v>
      </c>
      <c r="AY2167" s="243" t="s">
        <v>175</v>
      </c>
    </row>
    <row r="2168" s="13" customFormat="1">
      <c r="A2168" s="13"/>
      <c r="B2168" s="232"/>
      <c r="C2168" s="233"/>
      <c r="D2168" s="234" t="s">
        <v>184</v>
      </c>
      <c r="E2168" s="235" t="s">
        <v>1</v>
      </c>
      <c r="F2168" s="236" t="s">
        <v>630</v>
      </c>
      <c r="G2168" s="233"/>
      <c r="H2168" s="237">
        <v>952.2</v>
      </c>
      <c r="I2168" s="238"/>
      <c r="J2168" s="233"/>
      <c r="K2168" s="233"/>
      <c r="L2168" s="239"/>
      <c r="M2168" s="240"/>
      <c r="N2168" s="241"/>
      <c r="O2168" s="241"/>
      <c r="P2168" s="241"/>
      <c r="Q2168" s="241"/>
      <c r="R2168" s="241"/>
      <c r="S2168" s="241"/>
      <c r="T2168" s="242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T2168" s="243" t="s">
        <v>184</v>
      </c>
      <c r="AU2168" s="243" t="s">
        <v>86</v>
      </c>
      <c r="AV2168" s="13" t="s">
        <v>86</v>
      </c>
      <c r="AW2168" s="13" t="s">
        <v>32</v>
      </c>
      <c r="AX2168" s="13" t="s">
        <v>76</v>
      </c>
      <c r="AY2168" s="243" t="s">
        <v>175</v>
      </c>
    </row>
    <row r="2169" s="13" customFormat="1">
      <c r="A2169" s="13"/>
      <c r="B2169" s="232"/>
      <c r="C2169" s="233"/>
      <c r="D2169" s="234" t="s">
        <v>184</v>
      </c>
      <c r="E2169" s="235" t="s">
        <v>1</v>
      </c>
      <c r="F2169" s="236" t="s">
        <v>631</v>
      </c>
      <c r="G2169" s="233"/>
      <c r="H2169" s="237">
        <v>1010</v>
      </c>
      <c r="I2169" s="238"/>
      <c r="J2169" s="233"/>
      <c r="K2169" s="233"/>
      <c r="L2169" s="239"/>
      <c r="M2169" s="240"/>
      <c r="N2169" s="241"/>
      <c r="O2169" s="241"/>
      <c r="P2169" s="241"/>
      <c r="Q2169" s="241"/>
      <c r="R2169" s="241"/>
      <c r="S2169" s="241"/>
      <c r="T2169" s="242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T2169" s="243" t="s">
        <v>184</v>
      </c>
      <c r="AU2169" s="243" t="s">
        <v>86</v>
      </c>
      <c r="AV2169" s="13" t="s">
        <v>86</v>
      </c>
      <c r="AW2169" s="13" t="s">
        <v>32</v>
      </c>
      <c r="AX2169" s="13" t="s">
        <v>76</v>
      </c>
      <c r="AY2169" s="243" t="s">
        <v>175</v>
      </c>
    </row>
    <row r="2170" s="13" customFormat="1">
      <c r="A2170" s="13"/>
      <c r="B2170" s="232"/>
      <c r="C2170" s="233"/>
      <c r="D2170" s="234" t="s">
        <v>184</v>
      </c>
      <c r="E2170" s="235" t="s">
        <v>1</v>
      </c>
      <c r="F2170" s="236" t="s">
        <v>632</v>
      </c>
      <c r="G2170" s="233"/>
      <c r="H2170" s="237">
        <v>985.6</v>
      </c>
      <c r="I2170" s="238"/>
      <c r="J2170" s="233"/>
      <c r="K2170" s="233"/>
      <c r="L2170" s="239"/>
      <c r="M2170" s="240"/>
      <c r="N2170" s="241"/>
      <c r="O2170" s="241"/>
      <c r="P2170" s="241"/>
      <c r="Q2170" s="241"/>
      <c r="R2170" s="241"/>
      <c r="S2170" s="241"/>
      <c r="T2170" s="242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T2170" s="243" t="s">
        <v>184</v>
      </c>
      <c r="AU2170" s="243" t="s">
        <v>86</v>
      </c>
      <c r="AV2170" s="13" t="s">
        <v>86</v>
      </c>
      <c r="AW2170" s="13" t="s">
        <v>32</v>
      </c>
      <c r="AX2170" s="13" t="s">
        <v>76</v>
      </c>
      <c r="AY2170" s="243" t="s">
        <v>175</v>
      </c>
    </row>
    <row r="2171" s="13" customFormat="1">
      <c r="A2171" s="13"/>
      <c r="B2171" s="232"/>
      <c r="C2171" s="233"/>
      <c r="D2171" s="234" t="s">
        <v>184</v>
      </c>
      <c r="E2171" s="235" t="s">
        <v>1</v>
      </c>
      <c r="F2171" s="236" t="s">
        <v>633</v>
      </c>
      <c r="G2171" s="233"/>
      <c r="H2171" s="237">
        <v>258</v>
      </c>
      <c r="I2171" s="238"/>
      <c r="J2171" s="233"/>
      <c r="K2171" s="233"/>
      <c r="L2171" s="239"/>
      <c r="M2171" s="240"/>
      <c r="N2171" s="241"/>
      <c r="O2171" s="241"/>
      <c r="P2171" s="241"/>
      <c r="Q2171" s="241"/>
      <c r="R2171" s="241"/>
      <c r="S2171" s="241"/>
      <c r="T2171" s="242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T2171" s="243" t="s">
        <v>184</v>
      </c>
      <c r="AU2171" s="243" t="s">
        <v>86</v>
      </c>
      <c r="AV2171" s="13" t="s">
        <v>86</v>
      </c>
      <c r="AW2171" s="13" t="s">
        <v>32</v>
      </c>
      <c r="AX2171" s="13" t="s">
        <v>76</v>
      </c>
      <c r="AY2171" s="243" t="s">
        <v>175</v>
      </c>
    </row>
    <row r="2172" s="13" customFormat="1">
      <c r="A2172" s="13"/>
      <c r="B2172" s="232"/>
      <c r="C2172" s="233"/>
      <c r="D2172" s="234" t="s">
        <v>184</v>
      </c>
      <c r="E2172" s="235" t="s">
        <v>1</v>
      </c>
      <c r="F2172" s="236" t="s">
        <v>653</v>
      </c>
      <c r="G2172" s="233"/>
      <c r="H2172" s="237">
        <v>-284.02800000000004</v>
      </c>
      <c r="I2172" s="238"/>
      <c r="J2172" s="233"/>
      <c r="K2172" s="233"/>
      <c r="L2172" s="239"/>
      <c r="M2172" s="240"/>
      <c r="N2172" s="241"/>
      <c r="O2172" s="241"/>
      <c r="P2172" s="241"/>
      <c r="Q2172" s="241"/>
      <c r="R2172" s="241"/>
      <c r="S2172" s="241"/>
      <c r="T2172" s="242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43" t="s">
        <v>184</v>
      </c>
      <c r="AU2172" s="243" t="s">
        <v>86</v>
      </c>
      <c r="AV2172" s="13" t="s">
        <v>86</v>
      </c>
      <c r="AW2172" s="13" t="s">
        <v>32</v>
      </c>
      <c r="AX2172" s="13" t="s">
        <v>76</v>
      </c>
      <c r="AY2172" s="243" t="s">
        <v>175</v>
      </c>
    </row>
    <row r="2173" s="13" customFormat="1">
      <c r="A2173" s="13"/>
      <c r="B2173" s="232"/>
      <c r="C2173" s="233"/>
      <c r="D2173" s="234" t="s">
        <v>184</v>
      </c>
      <c r="E2173" s="235" t="s">
        <v>1</v>
      </c>
      <c r="F2173" s="236" t="s">
        <v>2528</v>
      </c>
      <c r="G2173" s="233"/>
      <c r="H2173" s="237">
        <v>8.8030000000000016</v>
      </c>
      <c r="I2173" s="238"/>
      <c r="J2173" s="233"/>
      <c r="K2173" s="233"/>
      <c r="L2173" s="239"/>
      <c r="M2173" s="240"/>
      <c r="N2173" s="241"/>
      <c r="O2173" s="241"/>
      <c r="P2173" s="241"/>
      <c r="Q2173" s="241"/>
      <c r="R2173" s="241"/>
      <c r="S2173" s="241"/>
      <c r="T2173" s="242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T2173" s="243" t="s">
        <v>184</v>
      </c>
      <c r="AU2173" s="243" t="s">
        <v>86</v>
      </c>
      <c r="AV2173" s="13" t="s">
        <v>86</v>
      </c>
      <c r="AW2173" s="13" t="s">
        <v>32</v>
      </c>
      <c r="AX2173" s="13" t="s">
        <v>76</v>
      </c>
      <c r="AY2173" s="243" t="s">
        <v>175</v>
      </c>
    </row>
    <row r="2174" s="13" customFormat="1">
      <c r="A2174" s="13"/>
      <c r="B2174" s="232"/>
      <c r="C2174" s="233"/>
      <c r="D2174" s="234" t="s">
        <v>184</v>
      </c>
      <c r="E2174" s="235" t="s">
        <v>1</v>
      </c>
      <c r="F2174" s="236" t="s">
        <v>2529</v>
      </c>
      <c r="G2174" s="233"/>
      <c r="H2174" s="237">
        <v>28.465</v>
      </c>
      <c r="I2174" s="238"/>
      <c r="J2174" s="233"/>
      <c r="K2174" s="233"/>
      <c r="L2174" s="239"/>
      <c r="M2174" s="240"/>
      <c r="N2174" s="241"/>
      <c r="O2174" s="241"/>
      <c r="P2174" s="241"/>
      <c r="Q2174" s="241"/>
      <c r="R2174" s="241"/>
      <c r="S2174" s="241"/>
      <c r="T2174" s="242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T2174" s="243" t="s">
        <v>184</v>
      </c>
      <c r="AU2174" s="243" t="s">
        <v>86</v>
      </c>
      <c r="AV2174" s="13" t="s">
        <v>86</v>
      </c>
      <c r="AW2174" s="13" t="s">
        <v>32</v>
      </c>
      <c r="AX2174" s="13" t="s">
        <v>76</v>
      </c>
      <c r="AY2174" s="243" t="s">
        <v>175</v>
      </c>
    </row>
    <row r="2175" s="13" customFormat="1">
      <c r="A2175" s="13"/>
      <c r="B2175" s="232"/>
      <c r="C2175" s="233"/>
      <c r="D2175" s="234" t="s">
        <v>184</v>
      </c>
      <c r="E2175" s="235" t="s">
        <v>1</v>
      </c>
      <c r="F2175" s="236" t="s">
        <v>2530</v>
      </c>
      <c r="G2175" s="233"/>
      <c r="H2175" s="237">
        <v>52</v>
      </c>
      <c r="I2175" s="238"/>
      <c r="J2175" s="233"/>
      <c r="K2175" s="233"/>
      <c r="L2175" s="239"/>
      <c r="M2175" s="240"/>
      <c r="N2175" s="241"/>
      <c r="O2175" s="241"/>
      <c r="P2175" s="241"/>
      <c r="Q2175" s="241"/>
      <c r="R2175" s="241"/>
      <c r="S2175" s="241"/>
      <c r="T2175" s="242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T2175" s="243" t="s">
        <v>184</v>
      </c>
      <c r="AU2175" s="243" t="s">
        <v>86</v>
      </c>
      <c r="AV2175" s="13" t="s">
        <v>86</v>
      </c>
      <c r="AW2175" s="13" t="s">
        <v>32</v>
      </c>
      <c r="AX2175" s="13" t="s">
        <v>76</v>
      </c>
      <c r="AY2175" s="243" t="s">
        <v>175</v>
      </c>
    </row>
    <row r="2176" s="13" customFormat="1">
      <c r="A2176" s="13"/>
      <c r="B2176" s="232"/>
      <c r="C2176" s="233"/>
      <c r="D2176" s="234" t="s">
        <v>184</v>
      </c>
      <c r="E2176" s="235" t="s">
        <v>1</v>
      </c>
      <c r="F2176" s="236" t="s">
        <v>2531</v>
      </c>
      <c r="G2176" s="233"/>
      <c r="H2176" s="237">
        <v>165.165</v>
      </c>
      <c r="I2176" s="238"/>
      <c r="J2176" s="233"/>
      <c r="K2176" s="233"/>
      <c r="L2176" s="239"/>
      <c r="M2176" s="240"/>
      <c r="N2176" s="241"/>
      <c r="O2176" s="241"/>
      <c r="P2176" s="241"/>
      <c r="Q2176" s="241"/>
      <c r="R2176" s="241"/>
      <c r="S2176" s="241"/>
      <c r="T2176" s="242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43" t="s">
        <v>184</v>
      </c>
      <c r="AU2176" s="243" t="s">
        <v>86</v>
      </c>
      <c r="AV2176" s="13" t="s">
        <v>86</v>
      </c>
      <c r="AW2176" s="13" t="s">
        <v>32</v>
      </c>
      <c r="AX2176" s="13" t="s">
        <v>76</v>
      </c>
      <c r="AY2176" s="243" t="s">
        <v>175</v>
      </c>
    </row>
    <row r="2177" s="13" customFormat="1">
      <c r="A2177" s="13"/>
      <c r="B2177" s="232"/>
      <c r="C2177" s="233"/>
      <c r="D2177" s="234" t="s">
        <v>184</v>
      </c>
      <c r="E2177" s="235" t="s">
        <v>1</v>
      </c>
      <c r="F2177" s="236" t="s">
        <v>2532</v>
      </c>
      <c r="G2177" s="233"/>
      <c r="H2177" s="237">
        <v>16.16</v>
      </c>
      <c r="I2177" s="238"/>
      <c r="J2177" s="233"/>
      <c r="K2177" s="233"/>
      <c r="L2177" s="239"/>
      <c r="M2177" s="240"/>
      <c r="N2177" s="241"/>
      <c r="O2177" s="241"/>
      <c r="P2177" s="241"/>
      <c r="Q2177" s="241"/>
      <c r="R2177" s="241"/>
      <c r="S2177" s="241"/>
      <c r="T2177" s="242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T2177" s="243" t="s">
        <v>184</v>
      </c>
      <c r="AU2177" s="243" t="s">
        <v>86</v>
      </c>
      <c r="AV2177" s="13" t="s">
        <v>86</v>
      </c>
      <c r="AW2177" s="13" t="s">
        <v>32</v>
      </c>
      <c r="AX2177" s="13" t="s">
        <v>76</v>
      </c>
      <c r="AY2177" s="243" t="s">
        <v>175</v>
      </c>
    </row>
    <row r="2178" s="13" customFormat="1">
      <c r="A2178" s="13"/>
      <c r="B2178" s="232"/>
      <c r="C2178" s="233"/>
      <c r="D2178" s="234" t="s">
        <v>184</v>
      </c>
      <c r="E2178" s="235" t="s">
        <v>1</v>
      </c>
      <c r="F2178" s="236" t="s">
        <v>2533</v>
      </c>
      <c r="G2178" s="233"/>
      <c r="H2178" s="237">
        <v>37.76</v>
      </c>
      <c r="I2178" s="238"/>
      <c r="J2178" s="233"/>
      <c r="K2178" s="233"/>
      <c r="L2178" s="239"/>
      <c r="M2178" s="240"/>
      <c r="N2178" s="241"/>
      <c r="O2178" s="241"/>
      <c r="P2178" s="241"/>
      <c r="Q2178" s="241"/>
      <c r="R2178" s="241"/>
      <c r="S2178" s="241"/>
      <c r="T2178" s="242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T2178" s="243" t="s">
        <v>184</v>
      </c>
      <c r="AU2178" s="243" t="s">
        <v>86</v>
      </c>
      <c r="AV2178" s="13" t="s">
        <v>86</v>
      </c>
      <c r="AW2178" s="13" t="s">
        <v>32</v>
      </c>
      <c r="AX2178" s="13" t="s">
        <v>76</v>
      </c>
      <c r="AY2178" s="243" t="s">
        <v>175</v>
      </c>
    </row>
    <row r="2179" s="16" customFormat="1">
      <c r="A2179" s="16"/>
      <c r="B2179" s="279"/>
      <c r="C2179" s="280"/>
      <c r="D2179" s="234" t="s">
        <v>184</v>
      </c>
      <c r="E2179" s="281" t="s">
        <v>1</v>
      </c>
      <c r="F2179" s="282" t="s">
        <v>356</v>
      </c>
      <c r="G2179" s="280"/>
      <c r="H2179" s="283">
        <v>5431.725</v>
      </c>
      <c r="I2179" s="284"/>
      <c r="J2179" s="280"/>
      <c r="K2179" s="280"/>
      <c r="L2179" s="285"/>
      <c r="M2179" s="286"/>
      <c r="N2179" s="287"/>
      <c r="O2179" s="287"/>
      <c r="P2179" s="287"/>
      <c r="Q2179" s="287"/>
      <c r="R2179" s="287"/>
      <c r="S2179" s="287"/>
      <c r="T2179" s="288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T2179" s="289" t="s">
        <v>184</v>
      </c>
      <c r="AU2179" s="289" t="s">
        <v>86</v>
      </c>
      <c r="AV2179" s="16" t="s">
        <v>189</v>
      </c>
      <c r="AW2179" s="16" t="s">
        <v>32</v>
      </c>
      <c r="AX2179" s="16" t="s">
        <v>76</v>
      </c>
      <c r="AY2179" s="289" t="s">
        <v>175</v>
      </c>
    </row>
    <row r="2180" s="13" customFormat="1">
      <c r="A2180" s="13"/>
      <c r="B2180" s="232"/>
      <c r="C2180" s="233"/>
      <c r="D2180" s="234" t="s">
        <v>184</v>
      </c>
      <c r="E2180" s="235" t="s">
        <v>1</v>
      </c>
      <c r="F2180" s="236" t="s">
        <v>1489</v>
      </c>
      <c r="G2180" s="233"/>
      <c r="H2180" s="237">
        <v>38.56</v>
      </c>
      <c r="I2180" s="238"/>
      <c r="J2180" s="233"/>
      <c r="K2180" s="233"/>
      <c r="L2180" s="239"/>
      <c r="M2180" s="240"/>
      <c r="N2180" s="241"/>
      <c r="O2180" s="241"/>
      <c r="P2180" s="241"/>
      <c r="Q2180" s="241"/>
      <c r="R2180" s="241"/>
      <c r="S2180" s="241"/>
      <c r="T2180" s="242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43" t="s">
        <v>184</v>
      </c>
      <c r="AU2180" s="243" t="s">
        <v>86</v>
      </c>
      <c r="AV2180" s="13" t="s">
        <v>86</v>
      </c>
      <c r="AW2180" s="13" t="s">
        <v>32</v>
      </c>
      <c r="AX2180" s="13" t="s">
        <v>76</v>
      </c>
      <c r="AY2180" s="243" t="s">
        <v>175</v>
      </c>
    </row>
    <row r="2181" s="16" customFormat="1">
      <c r="A2181" s="16"/>
      <c r="B2181" s="279"/>
      <c r="C2181" s="280"/>
      <c r="D2181" s="234" t="s">
        <v>184</v>
      </c>
      <c r="E2181" s="281" t="s">
        <v>1</v>
      </c>
      <c r="F2181" s="282" t="s">
        <v>356</v>
      </c>
      <c r="G2181" s="280"/>
      <c r="H2181" s="283">
        <v>38.56</v>
      </c>
      <c r="I2181" s="284"/>
      <c r="J2181" s="280"/>
      <c r="K2181" s="280"/>
      <c r="L2181" s="285"/>
      <c r="M2181" s="286"/>
      <c r="N2181" s="287"/>
      <c r="O2181" s="287"/>
      <c r="P2181" s="287"/>
      <c r="Q2181" s="287"/>
      <c r="R2181" s="287"/>
      <c r="S2181" s="287"/>
      <c r="T2181" s="288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T2181" s="289" t="s">
        <v>184</v>
      </c>
      <c r="AU2181" s="289" t="s">
        <v>86</v>
      </c>
      <c r="AV2181" s="16" t="s">
        <v>189</v>
      </c>
      <c r="AW2181" s="16" t="s">
        <v>32</v>
      </c>
      <c r="AX2181" s="16" t="s">
        <v>76</v>
      </c>
      <c r="AY2181" s="289" t="s">
        <v>175</v>
      </c>
    </row>
    <row r="2182" s="13" customFormat="1">
      <c r="A2182" s="13"/>
      <c r="B2182" s="232"/>
      <c r="C2182" s="233"/>
      <c r="D2182" s="234" t="s">
        <v>184</v>
      </c>
      <c r="E2182" s="235" t="s">
        <v>1</v>
      </c>
      <c r="F2182" s="236" t="s">
        <v>2534</v>
      </c>
      <c r="G2182" s="233"/>
      <c r="H2182" s="237">
        <v>78.8</v>
      </c>
      <c r="I2182" s="238"/>
      <c r="J2182" s="233"/>
      <c r="K2182" s="233"/>
      <c r="L2182" s="239"/>
      <c r="M2182" s="240"/>
      <c r="N2182" s="241"/>
      <c r="O2182" s="241"/>
      <c r="P2182" s="241"/>
      <c r="Q2182" s="241"/>
      <c r="R2182" s="241"/>
      <c r="S2182" s="241"/>
      <c r="T2182" s="242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T2182" s="243" t="s">
        <v>184</v>
      </c>
      <c r="AU2182" s="243" t="s">
        <v>86</v>
      </c>
      <c r="AV2182" s="13" t="s">
        <v>86</v>
      </c>
      <c r="AW2182" s="13" t="s">
        <v>32</v>
      </c>
      <c r="AX2182" s="13" t="s">
        <v>76</v>
      </c>
      <c r="AY2182" s="243" t="s">
        <v>175</v>
      </c>
    </row>
    <row r="2183" s="13" customFormat="1">
      <c r="A2183" s="13"/>
      <c r="B2183" s="232"/>
      <c r="C2183" s="233"/>
      <c r="D2183" s="234" t="s">
        <v>184</v>
      </c>
      <c r="E2183" s="235" t="s">
        <v>1</v>
      </c>
      <c r="F2183" s="236" t="s">
        <v>2535</v>
      </c>
      <c r="G2183" s="233"/>
      <c r="H2183" s="237">
        <v>163.68</v>
      </c>
      <c r="I2183" s="238"/>
      <c r="J2183" s="233"/>
      <c r="K2183" s="233"/>
      <c r="L2183" s="239"/>
      <c r="M2183" s="240"/>
      <c r="N2183" s="241"/>
      <c r="O2183" s="241"/>
      <c r="P2183" s="241"/>
      <c r="Q2183" s="241"/>
      <c r="R2183" s="241"/>
      <c r="S2183" s="241"/>
      <c r="T2183" s="242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243" t="s">
        <v>184</v>
      </c>
      <c r="AU2183" s="243" t="s">
        <v>86</v>
      </c>
      <c r="AV2183" s="13" t="s">
        <v>86</v>
      </c>
      <c r="AW2183" s="13" t="s">
        <v>32</v>
      </c>
      <c r="AX2183" s="13" t="s">
        <v>76</v>
      </c>
      <c r="AY2183" s="243" t="s">
        <v>175</v>
      </c>
    </row>
    <row r="2184" s="16" customFormat="1">
      <c r="A2184" s="16"/>
      <c r="B2184" s="279"/>
      <c r="C2184" s="280"/>
      <c r="D2184" s="234" t="s">
        <v>184</v>
      </c>
      <c r="E2184" s="281" t="s">
        <v>1</v>
      </c>
      <c r="F2184" s="282" t="s">
        <v>356</v>
      </c>
      <c r="G2184" s="280"/>
      <c r="H2184" s="283">
        <v>242.48000000000003</v>
      </c>
      <c r="I2184" s="284"/>
      <c r="J2184" s="280"/>
      <c r="K2184" s="280"/>
      <c r="L2184" s="285"/>
      <c r="M2184" s="286"/>
      <c r="N2184" s="287"/>
      <c r="O2184" s="287"/>
      <c r="P2184" s="287"/>
      <c r="Q2184" s="287"/>
      <c r="R2184" s="287"/>
      <c r="S2184" s="287"/>
      <c r="T2184" s="288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T2184" s="289" t="s">
        <v>184</v>
      </c>
      <c r="AU2184" s="289" t="s">
        <v>86</v>
      </c>
      <c r="AV2184" s="16" t="s">
        <v>189</v>
      </c>
      <c r="AW2184" s="16" t="s">
        <v>32</v>
      </c>
      <c r="AX2184" s="16" t="s">
        <v>76</v>
      </c>
      <c r="AY2184" s="289" t="s">
        <v>175</v>
      </c>
    </row>
    <row r="2185" s="13" customFormat="1">
      <c r="A2185" s="13"/>
      <c r="B2185" s="232"/>
      <c r="C2185" s="233"/>
      <c r="D2185" s="234" t="s">
        <v>184</v>
      </c>
      <c r="E2185" s="235" t="s">
        <v>1</v>
      </c>
      <c r="F2185" s="236" t="s">
        <v>2536</v>
      </c>
      <c r="G2185" s="233"/>
      <c r="H2185" s="237">
        <v>40.4</v>
      </c>
      <c r="I2185" s="238"/>
      <c r="J2185" s="233"/>
      <c r="K2185" s="233"/>
      <c r="L2185" s="239"/>
      <c r="M2185" s="240"/>
      <c r="N2185" s="241"/>
      <c r="O2185" s="241"/>
      <c r="P2185" s="241"/>
      <c r="Q2185" s="241"/>
      <c r="R2185" s="241"/>
      <c r="S2185" s="241"/>
      <c r="T2185" s="242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T2185" s="243" t="s">
        <v>184</v>
      </c>
      <c r="AU2185" s="243" t="s">
        <v>86</v>
      </c>
      <c r="AV2185" s="13" t="s">
        <v>86</v>
      </c>
      <c r="AW2185" s="13" t="s">
        <v>32</v>
      </c>
      <c r="AX2185" s="13" t="s">
        <v>76</v>
      </c>
      <c r="AY2185" s="243" t="s">
        <v>175</v>
      </c>
    </row>
    <row r="2186" s="16" customFormat="1">
      <c r="A2186" s="16"/>
      <c r="B2186" s="279"/>
      <c r="C2186" s="280"/>
      <c r="D2186" s="234" t="s">
        <v>184</v>
      </c>
      <c r="E2186" s="281" t="s">
        <v>1</v>
      </c>
      <c r="F2186" s="282" t="s">
        <v>356</v>
      </c>
      <c r="G2186" s="280"/>
      <c r="H2186" s="283">
        <v>40.4</v>
      </c>
      <c r="I2186" s="284"/>
      <c r="J2186" s="280"/>
      <c r="K2186" s="280"/>
      <c r="L2186" s="285"/>
      <c r="M2186" s="286"/>
      <c r="N2186" s="287"/>
      <c r="O2186" s="287"/>
      <c r="P2186" s="287"/>
      <c r="Q2186" s="287"/>
      <c r="R2186" s="287"/>
      <c r="S2186" s="287"/>
      <c r="T2186" s="288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T2186" s="289" t="s">
        <v>184</v>
      </c>
      <c r="AU2186" s="289" t="s">
        <v>86</v>
      </c>
      <c r="AV2186" s="16" t="s">
        <v>189</v>
      </c>
      <c r="AW2186" s="16" t="s">
        <v>32</v>
      </c>
      <c r="AX2186" s="16" t="s">
        <v>76</v>
      </c>
      <c r="AY2186" s="289" t="s">
        <v>175</v>
      </c>
    </row>
    <row r="2187" s="13" customFormat="1">
      <c r="A2187" s="13"/>
      <c r="B2187" s="232"/>
      <c r="C2187" s="233"/>
      <c r="D2187" s="234" t="s">
        <v>184</v>
      </c>
      <c r="E2187" s="235" t="s">
        <v>1</v>
      </c>
      <c r="F2187" s="236" t="s">
        <v>2537</v>
      </c>
      <c r="G2187" s="233"/>
      <c r="H2187" s="237">
        <v>102.927</v>
      </c>
      <c r="I2187" s="238"/>
      <c r="J2187" s="233"/>
      <c r="K2187" s="233"/>
      <c r="L2187" s="239"/>
      <c r="M2187" s="240"/>
      <c r="N2187" s="241"/>
      <c r="O2187" s="241"/>
      <c r="P2187" s="241"/>
      <c r="Q2187" s="241"/>
      <c r="R2187" s="241"/>
      <c r="S2187" s="241"/>
      <c r="T2187" s="242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T2187" s="243" t="s">
        <v>184</v>
      </c>
      <c r="AU2187" s="243" t="s">
        <v>86</v>
      </c>
      <c r="AV2187" s="13" t="s">
        <v>86</v>
      </c>
      <c r="AW2187" s="13" t="s">
        <v>32</v>
      </c>
      <c r="AX2187" s="13" t="s">
        <v>76</v>
      </c>
      <c r="AY2187" s="243" t="s">
        <v>175</v>
      </c>
    </row>
    <row r="2188" s="16" customFormat="1">
      <c r="A2188" s="16"/>
      <c r="B2188" s="279"/>
      <c r="C2188" s="280"/>
      <c r="D2188" s="234" t="s">
        <v>184</v>
      </c>
      <c r="E2188" s="281" t="s">
        <v>1</v>
      </c>
      <c r="F2188" s="282" t="s">
        <v>356</v>
      </c>
      <c r="G2188" s="280"/>
      <c r="H2188" s="283">
        <v>102.927</v>
      </c>
      <c r="I2188" s="284"/>
      <c r="J2188" s="280"/>
      <c r="K2188" s="280"/>
      <c r="L2188" s="285"/>
      <c r="M2188" s="286"/>
      <c r="N2188" s="287"/>
      <c r="O2188" s="287"/>
      <c r="P2188" s="287"/>
      <c r="Q2188" s="287"/>
      <c r="R2188" s="287"/>
      <c r="S2188" s="287"/>
      <c r="T2188" s="288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T2188" s="289" t="s">
        <v>184</v>
      </c>
      <c r="AU2188" s="289" t="s">
        <v>86</v>
      </c>
      <c r="AV2188" s="16" t="s">
        <v>189</v>
      </c>
      <c r="AW2188" s="16" t="s">
        <v>32</v>
      </c>
      <c r="AX2188" s="16" t="s">
        <v>76</v>
      </c>
      <c r="AY2188" s="289" t="s">
        <v>175</v>
      </c>
    </row>
    <row r="2189" s="13" customFormat="1">
      <c r="A2189" s="13"/>
      <c r="B2189" s="232"/>
      <c r="C2189" s="233"/>
      <c r="D2189" s="234" t="s">
        <v>184</v>
      </c>
      <c r="E2189" s="235" t="s">
        <v>1</v>
      </c>
      <c r="F2189" s="236" t="s">
        <v>2538</v>
      </c>
      <c r="G2189" s="233"/>
      <c r="H2189" s="237">
        <v>247.467</v>
      </c>
      <c r="I2189" s="238"/>
      <c r="J2189" s="233"/>
      <c r="K2189" s="233"/>
      <c r="L2189" s="239"/>
      <c r="M2189" s="240"/>
      <c r="N2189" s="241"/>
      <c r="O2189" s="241"/>
      <c r="P2189" s="241"/>
      <c r="Q2189" s="241"/>
      <c r="R2189" s="241"/>
      <c r="S2189" s="241"/>
      <c r="T2189" s="242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T2189" s="243" t="s">
        <v>184</v>
      </c>
      <c r="AU2189" s="243" t="s">
        <v>86</v>
      </c>
      <c r="AV2189" s="13" t="s">
        <v>86</v>
      </c>
      <c r="AW2189" s="13" t="s">
        <v>32</v>
      </c>
      <c r="AX2189" s="13" t="s">
        <v>76</v>
      </c>
      <c r="AY2189" s="243" t="s">
        <v>175</v>
      </c>
    </row>
    <row r="2190" s="13" customFormat="1">
      <c r="A2190" s="13"/>
      <c r="B2190" s="232"/>
      <c r="C2190" s="233"/>
      <c r="D2190" s="234" t="s">
        <v>184</v>
      </c>
      <c r="E2190" s="235" t="s">
        <v>1</v>
      </c>
      <c r="F2190" s="236" t="s">
        <v>2539</v>
      </c>
      <c r="G2190" s="233"/>
      <c r="H2190" s="237">
        <v>66</v>
      </c>
      <c r="I2190" s="238"/>
      <c r="J2190" s="233"/>
      <c r="K2190" s="233"/>
      <c r="L2190" s="239"/>
      <c r="M2190" s="240"/>
      <c r="N2190" s="241"/>
      <c r="O2190" s="241"/>
      <c r="P2190" s="241"/>
      <c r="Q2190" s="241"/>
      <c r="R2190" s="241"/>
      <c r="S2190" s="241"/>
      <c r="T2190" s="242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T2190" s="243" t="s">
        <v>184</v>
      </c>
      <c r="AU2190" s="243" t="s">
        <v>86</v>
      </c>
      <c r="AV2190" s="13" t="s">
        <v>86</v>
      </c>
      <c r="AW2190" s="13" t="s">
        <v>32</v>
      </c>
      <c r="AX2190" s="13" t="s">
        <v>76</v>
      </c>
      <c r="AY2190" s="243" t="s">
        <v>175</v>
      </c>
    </row>
    <row r="2191" s="13" customFormat="1">
      <c r="A2191" s="13"/>
      <c r="B2191" s="232"/>
      <c r="C2191" s="233"/>
      <c r="D2191" s="234" t="s">
        <v>184</v>
      </c>
      <c r="E2191" s="235" t="s">
        <v>1</v>
      </c>
      <c r="F2191" s="236" t="s">
        <v>2540</v>
      </c>
      <c r="G2191" s="233"/>
      <c r="H2191" s="237">
        <v>16.399999999999998</v>
      </c>
      <c r="I2191" s="238"/>
      <c r="J2191" s="233"/>
      <c r="K2191" s="233"/>
      <c r="L2191" s="239"/>
      <c r="M2191" s="240"/>
      <c r="N2191" s="241"/>
      <c r="O2191" s="241"/>
      <c r="P2191" s="241"/>
      <c r="Q2191" s="241"/>
      <c r="R2191" s="241"/>
      <c r="S2191" s="241"/>
      <c r="T2191" s="242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T2191" s="243" t="s">
        <v>184</v>
      </c>
      <c r="AU2191" s="243" t="s">
        <v>86</v>
      </c>
      <c r="AV2191" s="13" t="s">
        <v>86</v>
      </c>
      <c r="AW2191" s="13" t="s">
        <v>32</v>
      </c>
      <c r="AX2191" s="13" t="s">
        <v>76</v>
      </c>
      <c r="AY2191" s="243" t="s">
        <v>175</v>
      </c>
    </row>
    <row r="2192" s="13" customFormat="1">
      <c r="A2192" s="13"/>
      <c r="B2192" s="232"/>
      <c r="C2192" s="233"/>
      <c r="D2192" s="234" t="s">
        <v>184</v>
      </c>
      <c r="E2192" s="235" t="s">
        <v>1</v>
      </c>
      <c r="F2192" s="236" t="s">
        <v>2541</v>
      </c>
      <c r="G2192" s="233"/>
      <c r="H2192" s="237">
        <v>16.399999999999998</v>
      </c>
      <c r="I2192" s="238"/>
      <c r="J2192" s="233"/>
      <c r="K2192" s="233"/>
      <c r="L2192" s="239"/>
      <c r="M2192" s="240"/>
      <c r="N2192" s="241"/>
      <c r="O2192" s="241"/>
      <c r="P2192" s="241"/>
      <c r="Q2192" s="241"/>
      <c r="R2192" s="241"/>
      <c r="S2192" s="241"/>
      <c r="T2192" s="242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T2192" s="243" t="s">
        <v>184</v>
      </c>
      <c r="AU2192" s="243" t="s">
        <v>86</v>
      </c>
      <c r="AV2192" s="13" t="s">
        <v>86</v>
      </c>
      <c r="AW2192" s="13" t="s">
        <v>32</v>
      </c>
      <c r="AX2192" s="13" t="s">
        <v>76</v>
      </c>
      <c r="AY2192" s="243" t="s">
        <v>175</v>
      </c>
    </row>
    <row r="2193" s="13" customFormat="1">
      <c r="A2193" s="13"/>
      <c r="B2193" s="232"/>
      <c r="C2193" s="233"/>
      <c r="D2193" s="234" t="s">
        <v>184</v>
      </c>
      <c r="E2193" s="235" t="s">
        <v>1</v>
      </c>
      <c r="F2193" s="236" t="s">
        <v>2542</v>
      </c>
      <c r="G2193" s="233"/>
      <c r="H2193" s="237">
        <v>118.76</v>
      </c>
      <c r="I2193" s="238"/>
      <c r="J2193" s="233"/>
      <c r="K2193" s="233"/>
      <c r="L2193" s="239"/>
      <c r="M2193" s="240"/>
      <c r="N2193" s="241"/>
      <c r="O2193" s="241"/>
      <c r="P2193" s="241"/>
      <c r="Q2193" s="241"/>
      <c r="R2193" s="241"/>
      <c r="S2193" s="241"/>
      <c r="T2193" s="242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T2193" s="243" t="s">
        <v>184</v>
      </c>
      <c r="AU2193" s="243" t="s">
        <v>86</v>
      </c>
      <c r="AV2193" s="13" t="s">
        <v>86</v>
      </c>
      <c r="AW2193" s="13" t="s">
        <v>32</v>
      </c>
      <c r="AX2193" s="13" t="s">
        <v>76</v>
      </c>
      <c r="AY2193" s="243" t="s">
        <v>175</v>
      </c>
    </row>
    <row r="2194" s="13" customFormat="1">
      <c r="A2194" s="13"/>
      <c r="B2194" s="232"/>
      <c r="C2194" s="233"/>
      <c r="D2194" s="234" t="s">
        <v>184</v>
      </c>
      <c r="E2194" s="235" t="s">
        <v>1</v>
      </c>
      <c r="F2194" s="236" t="s">
        <v>2540</v>
      </c>
      <c r="G2194" s="233"/>
      <c r="H2194" s="237">
        <v>16.399999999999998</v>
      </c>
      <c r="I2194" s="238"/>
      <c r="J2194" s="233"/>
      <c r="K2194" s="233"/>
      <c r="L2194" s="239"/>
      <c r="M2194" s="240"/>
      <c r="N2194" s="241"/>
      <c r="O2194" s="241"/>
      <c r="P2194" s="241"/>
      <c r="Q2194" s="241"/>
      <c r="R2194" s="241"/>
      <c r="S2194" s="241"/>
      <c r="T2194" s="242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T2194" s="243" t="s">
        <v>184</v>
      </c>
      <c r="AU2194" s="243" t="s">
        <v>86</v>
      </c>
      <c r="AV2194" s="13" t="s">
        <v>86</v>
      </c>
      <c r="AW2194" s="13" t="s">
        <v>32</v>
      </c>
      <c r="AX2194" s="13" t="s">
        <v>76</v>
      </c>
      <c r="AY2194" s="243" t="s">
        <v>175</v>
      </c>
    </row>
    <row r="2195" s="13" customFormat="1">
      <c r="A2195" s="13"/>
      <c r="B2195" s="232"/>
      <c r="C2195" s="233"/>
      <c r="D2195" s="234" t="s">
        <v>184</v>
      </c>
      <c r="E2195" s="235" t="s">
        <v>1</v>
      </c>
      <c r="F2195" s="236" t="s">
        <v>2541</v>
      </c>
      <c r="G2195" s="233"/>
      <c r="H2195" s="237">
        <v>16.399999999999998</v>
      </c>
      <c r="I2195" s="238"/>
      <c r="J2195" s="233"/>
      <c r="K2195" s="233"/>
      <c r="L2195" s="239"/>
      <c r="M2195" s="240"/>
      <c r="N2195" s="241"/>
      <c r="O2195" s="241"/>
      <c r="P2195" s="241"/>
      <c r="Q2195" s="241"/>
      <c r="R2195" s="241"/>
      <c r="S2195" s="241"/>
      <c r="T2195" s="242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T2195" s="243" t="s">
        <v>184</v>
      </c>
      <c r="AU2195" s="243" t="s">
        <v>86</v>
      </c>
      <c r="AV2195" s="13" t="s">
        <v>86</v>
      </c>
      <c r="AW2195" s="13" t="s">
        <v>32</v>
      </c>
      <c r="AX2195" s="13" t="s">
        <v>76</v>
      </c>
      <c r="AY2195" s="243" t="s">
        <v>175</v>
      </c>
    </row>
    <row r="2196" s="13" customFormat="1">
      <c r="A2196" s="13"/>
      <c r="B2196" s="232"/>
      <c r="C2196" s="233"/>
      <c r="D2196" s="234" t="s">
        <v>184</v>
      </c>
      <c r="E2196" s="235" t="s">
        <v>1</v>
      </c>
      <c r="F2196" s="236" t="s">
        <v>2542</v>
      </c>
      <c r="G2196" s="233"/>
      <c r="H2196" s="237">
        <v>118.76</v>
      </c>
      <c r="I2196" s="238"/>
      <c r="J2196" s="233"/>
      <c r="K2196" s="233"/>
      <c r="L2196" s="239"/>
      <c r="M2196" s="240"/>
      <c r="N2196" s="241"/>
      <c r="O2196" s="241"/>
      <c r="P2196" s="241"/>
      <c r="Q2196" s="241"/>
      <c r="R2196" s="241"/>
      <c r="S2196" s="241"/>
      <c r="T2196" s="242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43" t="s">
        <v>184</v>
      </c>
      <c r="AU2196" s="243" t="s">
        <v>86</v>
      </c>
      <c r="AV2196" s="13" t="s">
        <v>86</v>
      </c>
      <c r="AW2196" s="13" t="s">
        <v>32</v>
      </c>
      <c r="AX2196" s="13" t="s">
        <v>76</v>
      </c>
      <c r="AY2196" s="243" t="s">
        <v>175</v>
      </c>
    </row>
    <row r="2197" s="13" customFormat="1">
      <c r="A2197" s="13"/>
      <c r="B2197" s="232"/>
      <c r="C2197" s="233"/>
      <c r="D2197" s="234" t="s">
        <v>184</v>
      </c>
      <c r="E2197" s="235" t="s">
        <v>1</v>
      </c>
      <c r="F2197" s="236" t="s">
        <v>2543</v>
      </c>
      <c r="G2197" s="233"/>
      <c r="H2197" s="237">
        <v>23.4</v>
      </c>
      <c r="I2197" s="238"/>
      <c r="J2197" s="233"/>
      <c r="K2197" s="233"/>
      <c r="L2197" s="239"/>
      <c r="M2197" s="240"/>
      <c r="N2197" s="241"/>
      <c r="O2197" s="241"/>
      <c r="P2197" s="241"/>
      <c r="Q2197" s="241"/>
      <c r="R2197" s="241"/>
      <c r="S2197" s="241"/>
      <c r="T2197" s="242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T2197" s="243" t="s">
        <v>184</v>
      </c>
      <c r="AU2197" s="243" t="s">
        <v>86</v>
      </c>
      <c r="AV2197" s="13" t="s">
        <v>86</v>
      </c>
      <c r="AW2197" s="13" t="s">
        <v>32</v>
      </c>
      <c r="AX2197" s="13" t="s">
        <v>76</v>
      </c>
      <c r="AY2197" s="243" t="s">
        <v>175</v>
      </c>
    </row>
    <row r="2198" s="13" customFormat="1">
      <c r="A2198" s="13"/>
      <c r="B2198" s="232"/>
      <c r="C2198" s="233"/>
      <c r="D2198" s="234" t="s">
        <v>184</v>
      </c>
      <c r="E2198" s="235" t="s">
        <v>1</v>
      </c>
      <c r="F2198" s="236" t="s">
        <v>2544</v>
      </c>
      <c r="G2198" s="233"/>
      <c r="H2198" s="237">
        <v>23.08</v>
      </c>
      <c r="I2198" s="238"/>
      <c r="J2198" s="233"/>
      <c r="K2198" s="233"/>
      <c r="L2198" s="239"/>
      <c r="M2198" s="240"/>
      <c r="N2198" s="241"/>
      <c r="O2198" s="241"/>
      <c r="P2198" s="241"/>
      <c r="Q2198" s="241"/>
      <c r="R2198" s="241"/>
      <c r="S2198" s="241"/>
      <c r="T2198" s="242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T2198" s="243" t="s">
        <v>184</v>
      </c>
      <c r="AU2198" s="243" t="s">
        <v>86</v>
      </c>
      <c r="AV2198" s="13" t="s">
        <v>86</v>
      </c>
      <c r="AW2198" s="13" t="s">
        <v>32</v>
      </c>
      <c r="AX2198" s="13" t="s">
        <v>76</v>
      </c>
      <c r="AY2198" s="243" t="s">
        <v>175</v>
      </c>
    </row>
    <row r="2199" s="13" customFormat="1">
      <c r="A2199" s="13"/>
      <c r="B2199" s="232"/>
      <c r="C2199" s="233"/>
      <c r="D2199" s="234" t="s">
        <v>184</v>
      </c>
      <c r="E2199" s="235" t="s">
        <v>1</v>
      </c>
      <c r="F2199" s="236" t="s">
        <v>2545</v>
      </c>
      <c r="G2199" s="233"/>
      <c r="H2199" s="237">
        <v>50.96</v>
      </c>
      <c r="I2199" s="238"/>
      <c r="J2199" s="233"/>
      <c r="K2199" s="233"/>
      <c r="L2199" s="239"/>
      <c r="M2199" s="240"/>
      <c r="N2199" s="241"/>
      <c r="O2199" s="241"/>
      <c r="P2199" s="241"/>
      <c r="Q2199" s="241"/>
      <c r="R2199" s="241"/>
      <c r="S2199" s="241"/>
      <c r="T2199" s="242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T2199" s="243" t="s">
        <v>184</v>
      </c>
      <c r="AU2199" s="243" t="s">
        <v>86</v>
      </c>
      <c r="AV2199" s="13" t="s">
        <v>86</v>
      </c>
      <c r="AW2199" s="13" t="s">
        <v>32</v>
      </c>
      <c r="AX2199" s="13" t="s">
        <v>76</v>
      </c>
      <c r="AY2199" s="243" t="s">
        <v>175</v>
      </c>
    </row>
    <row r="2200" s="13" customFormat="1">
      <c r="A2200" s="13"/>
      <c r="B2200" s="232"/>
      <c r="C2200" s="233"/>
      <c r="D2200" s="234" t="s">
        <v>184</v>
      </c>
      <c r="E2200" s="235" t="s">
        <v>1</v>
      </c>
      <c r="F2200" s="236" t="s">
        <v>2546</v>
      </c>
      <c r="G2200" s="233"/>
      <c r="H2200" s="237">
        <v>22.64</v>
      </c>
      <c r="I2200" s="238"/>
      <c r="J2200" s="233"/>
      <c r="K2200" s="233"/>
      <c r="L2200" s="239"/>
      <c r="M2200" s="240"/>
      <c r="N2200" s="241"/>
      <c r="O2200" s="241"/>
      <c r="P2200" s="241"/>
      <c r="Q2200" s="241"/>
      <c r="R2200" s="241"/>
      <c r="S2200" s="241"/>
      <c r="T2200" s="242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T2200" s="243" t="s">
        <v>184</v>
      </c>
      <c r="AU2200" s="243" t="s">
        <v>86</v>
      </c>
      <c r="AV2200" s="13" t="s">
        <v>86</v>
      </c>
      <c r="AW2200" s="13" t="s">
        <v>32</v>
      </c>
      <c r="AX2200" s="13" t="s">
        <v>76</v>
      </c>
      <c r="AY2200" s="243" t="s">
        <v>175</v>
      </c>
    </row>
    <row r="2201" s="13" customFormat="1">
      <c r="A2201" s="13"/>
      <c r="B2201" s="232"/>
      <c r="C2201" s="233"/>
      <c r="D2201" s="234" t="s">
        <v>184</v>
      </c>
      <c r="E2201" s="235" t="s">
        <v>1</v>
      </c>
      <c r="F2201" s="236" t="s">
        <v>2547</v>
      </c>
      <c r="G2201" s="233"/>
      <c r="H2201" s="237">
        <v>50.275</v>
      </c>
      <c r="I2201" s="238"/>
      <c r="J2201" s="233"/>
      <c r="K2201" s="233"/>
      <c r="L2201" s="239"/>
      <c r="M2201" s="240"/>
      <c r="N2201" s="241"/>
      <c r="O2201" s="241"/>
      <c r="P2201" s="241"/>
      <c r="Q2201" s="241"/>
      <c r="R2201" s="241"/>
      <c r="S2201" s="241"/>
      <c r="T2201" s="242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T2201" s="243" t="s">
        <v>184</v>
      </c>
      <c r="AU2201" s="243" t="s">
        <v>86</v>
      </c>
      <c r="AV2201" s="13" t="s">
        <v>86</v>
      </c>
      <c r="AW2201" s="13" t="s">
        <v>32</v>
      </c>
      <c r="AX2201" s="13" t="s">
        <v>76</v>
      </c>
      <c r="AY2201" s="243" t="s">
        <v>175</v>
      </c>
    </row>
    <row r="2202" s="13" customFormat="1">
      <c r="A2202" s="13"/>
      <c r="B2202" s="232"/>
      <c r="C2202" s="233"/>
      <c r="D2202" s="234" t="s">
        <v>184</v>
      </c>
      <c r="E2202" s="235" t="s">
        <v>1</v>
      </c>
      <c r="F2202" s="236" t="s">
        <v>2548</v>
      </c>
      <c r="G2202" s="233"/>
      <c r="H2202" s="237">
        <v>33.53</v>
      </c>
      <c r="I2202" s="238"/>
      <c r="J2202" s="233"/>
      <c r="K2202" s="233"/>
      <c r="L2202" s="239"/>
      <c r="M2202" s="240"/>
      <c r="N2202" s="241"/>
      <c r="O2202" s="241"/>
      <c r="P2202" s="241"/>
      <c r="Q2202" s="241"/>
      <c r="R2202" s="241"/>
      <c r="S2202" s="241"/>
      <c r="T2202" s="242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T2202" s="243" t="s">
        <v>184</v>
      </c>
      <c r="AU2202" s="243" t="s">
        <v>86</v>
      </c>
      <c r="AV2202" s="13" t="s">
        <v>86</v>
      </c>
      <c r="AW2202" s="13" t="s">
        <v>32</v>
      </c>
      <c r="AX2202" s="13" t="s">
        <v>76</v>
      </c>
      <c r="AY2202" s="243" t="s">
        <v>175</v>
      </c>
    </row>
    <row r="2203" s="13" customFormat="1">
      <c r="A2203" s="13"/>
      <c r="B2203" s="232"/>
      <c r="C2203" s="233"/>
      <c r="D2203" s="234" t="s">
        <v>184</v>
      </c>
      <c r="E2203" s="235" t="s">
        <v>1</v>
      </c>
      <c r="F2203" s="236" t="s">
        <v>2549</v>
      </c>
      <c r="G2203" s="233"/>
      <c r="H2203" s="237">
        <v>40.986</v>
      </c>
      <c r="I2203" s="238"/>
      <c r="J2203" s="233"/>
      <c r="K2203" s="233"/>
      <c r="L2203" s="239"/>
      <c r="M2203" s="240"/>
      <c r="N2203" s="241"/>
      <c r="O2203" s="241"/>
      <c r="P2203" s="241"/>
      <c r="Q2203" s="241"/>
      <c r="R2203" s="241"/>
      <c r="S2203" s="241"/>
      <c r="T2203" s="242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T2203" s="243" t="s">
        <v>184</v>
      </c>
      <c r="AU2203" s="243" t="s">
        <v>86</v>
      </c>
      <c r="AV2203" s="13" t="s">
        <v>86</v>
      </c>
      <c r="AW2203" s="13" t="s">
        <v>32</v>
      </c>
      <c r="AX2203" s="13" t="s">
        <v>76</v>
      </c>
      <c r="AY2203" s="243" t="s">
        <v>175</v>
      </c>
    </row>
    <row r="2204" s="13" customFormat="1">
      <c r="A2204" s="13"/>
      <c r="B2204" s="232"/>
      <c r="C2204" s="233"/>
      <c r="D2204" s="234" t="s">
        <v>184</v>
      </c>
      <c r="E2204" s="235" t="s">
        <v>1</v>
      </c>
      <c r="F2204" s="236" t="s">
        <v>2550</v>
      </c>
      <c r="G2204" s="233"/>
      <c r="H2204" s="237">
        <v>50.96</v>
      </c>
      <c r="I2204" s="238"/>
      <c r="J2204" s="233"/>
      <c r="K2204" s="233"/>
      <c r="L2204" s="239"/>
      <c r="M2204" s="240"/>
      <c r="N2204" s="241"/>
      <c r="O2204" s="241"/>
      <c r="P2204" s="241"/>
      <c r="Q2204" s="241"/>
      <c r="R2204" s="241"/>
      <c r="S2204" s="241"/>
      <c r="T2204" s="242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T2204" s="243" t="s">
        <v>184</v>
      </c>
      <c r="AU2204" s="243" t="s">
        <v>86</v>
      </c>
      <c r="AV2204" s="13" t="s">
        <v>86</v>
      </c>
      <c r="AW2204" s="13" t="s">
        <v>32</v>
      </c>
      <c r="AX2204" s="13" t="s">
        <v>76</v>
      </c>
      <c r="AY2204" s="243" t="s">
        <v>175</v>
      </c>
    </row>
    <row r="2205" s="13" customFormat="1">
      <c r="A2205" s="13"/>
      <c r="B2205" s="232"/>
      <c r="C2205" s="233"/>
      <c r="D2205" s="234" t="s">
        <v>184</v>
      </c>
      <c r="E2205" s="235" t="s">
        <v>1</v>
      </c>
      <c r="F2205" s="236" t="s">
        <v>2551</v>
      </c>
      <c r="G2205" s="233"/>
      <c r="H2205" s="237">
        <v>50.96</v>
      </c>
      <c r="I2205" s="238"/>
      <c r="J2205" s="233"/>
      <c r="K2205" s="233"/>
      <c r="L2205" s="239"/>
      <c r="M2205" s="240"/>
      <c r="N2205" s="241"/>
      <c r="O2205" s="241"/>
      <c r="P2205" s="241"/>
      <c r="Q2205" s="241"/>
      <c r="R2205" s="241"/>
      <c r="S2205" s="241"/>
      <c r="T2205" s="242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T2205" s="243" t="s">
        <v>184</v>
      </c>
      <c r="AU2205" s="243" t="s">
        <v>86</v>
      </c>
      <c r="AV2205" s="13" t="s">
        <v>86</v>
      </c>
      <c r="AW2205" s="13" t="s">
        <v>32</v>
      </c>
      <c r="AX2205" s="13" t="s">
        <v>76</v>
      </c>
      <c r="AY2205" s="243" t="s">
        <v>175</v>
      </c>
    </row>
    <row r="2206" s="13" customFormat="1">
      <c r="A2206" s="13"/>
      <c r="B2206" s="232"/>
      <c r="C2206" s="233"/>
      <c r="D2206" s="234" t="s">
        <v>184</v>
      </c>
      <c r="E2206" s="235" t="s">
        <v>1</v>
      </c>
      <c r="F2206" s="236" t="s">
        <v>2552</v>
      </c>
      <c r="G2206" s="233"/>
      <c r="H2206" s="237">
        <v>47.76</v>
      </c>
      <c r="I2206" s="238"/>
      <c r="J2206" s="233"/>
      <c r="K2206" s="233"/>
      <c r="L2206" s="239"/>
      <c r="M2206" s="240"/>
      <c r="N2206" s="241"/>
      <c r="O2206" s="241"/>
      <c r="P2206" s="241"/>
      <c r="Q2206" s="241"/>
      <c r="R2206" s="241"/>
      <c r="S2206" s="241"/>
      <c r="T2206" s="242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T2206" s="243" t="s">
        <v>184</v>
      </c>
      <c r="AU2206" s="243" t="s">
        <v>86</v>
      </c>
      <c r="AV2206" s="13" t="s">
        <v>86</v>
      </c>
      <c r="AW2206" s="13" t="s">
        <v>32</v>
      </c>
      <c r="AX2206" s="13" t="s">
        <v>76</v>
      </c>
      <c r="AY2206" s="243" t="s">
        <v>175</v>
      </c>
    </row>
    <row r="2207" s="13" customFormat="1">
      <c r="A2207" s="13"/>
      <c r="B2207" s="232"/>
      <c r="C2207" s="233"/>
      <c r="D2207" s="234" t="s">
        <v>184</v>
      </c>
      <c r="E2207" s="235" t="s">
        <v>1</v>
      </c>
      <c r="F2207" s="236" t="s">
        <v>2553</v>
      </c>
      <c r="G2207" s="233"/>
      <c r="H2207" s="237">
        <v>45.21</v>
      </c>
      <c r="I2207" s="238"/>
      <c r="J2207" s="233"/>
      <c r="K2207" s="233"/>
      <c r="L2207" s="239"/>
      <c r="M2207" s="240"/>
      <c r="N2207" s="241"/>
      <c r="O2207" s="241"/>
      <c r="P2207" s="241"/>
      <c r="Q2207" s="241"/>
      <c r="R2207" s="241"/>
      <c r="S2207" s="241"/>
      <c r="T2207" s="242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T2207" s="243" t="s">
        <v>184</v>
      </c>
      <c r="AU2207" s="243" t="s">
        <v>86</v>
      </c>
      <c r="AV2207" s="13" t="s">
        <v>86</v>
      </c>
      <c r="AW2207" s="13" t="s">
        <v>32</v>
      </c>
      <c r="AX2207" s="13" t="s">
        <v>76</v>
      </c>
      <c r="AY2207" s="243" t="s">
        <v>175</v>
      </c>
    </row>
    <row r="2208" s="13" customFormat="1">
      <c r="A2208" s="13"/>
      <c r="B2208" s="232"/>
      <c r="C2208" s="233"/>
      <c r="D2208" s="234" t="s">
        <v>184</v>
      </c>
      <c r="E2208" s="235" t="s">
        <v>1</v>
      </c>
      <c r="F2208" s="236" t="s">
        <v>2562</v>
      </c>
      <c r="G2208" s="233"/>
      <c r="H2208" s="237">
        <v>-781.2</v>
      </c>
      <c r="I2208" s="238"/>
      <c r="J2208" s="233"/>
      <c r="K2208" s="233"/>
      <c r="L2208" s="239"/>
      <c r="M2208" s="240"/>
      <c r="N2208" s="241"/>
      <c r="O2208" s="241"/>
      <c r="P2208" s="241"/>
      <c r="Q2208" s="241"/>
      <c r="R2208" s="241"/>
      <c r="S2208" s="241"/>
      <c r="T2208" s="242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T2208" s="243" t="s">
        <v>184</v>
      </c>
      <c r="AU2208" s="243" t="s">
        <v>86</v>
      </c>
      <c r="AV2208" s="13" t="s">
        <v>86</v>
      </c>
      <c r="AW2208" s="13" t="s">
        <v>32</v>
      </c>
      <c r="AX2208" s="13" t="s">
        <v>76</v>
      </c>
      <c r="AY2208" s="243" t="s">
        <v>175</v>
      </c>
    </row>
    <row r="2209" s="15" customFormat="1">
      <c r="A2209" s="15"/>
      <c r="B2209" s="254"/>
      <c r="C2209" s="255"/>
      <c r="D2209" s="234" t="s">
        <v>184</v>
      </c>
      <c r="E2209" s="256" t="s">
        <v>1</v>
      </c>
      <c r="F2209" s="257" t="s">
        <v>201</v>
      </c>
      <c r="G2209" s="255"/>
      <c r="H2209" s="258">
        <v>7868.4299999999952</v>
      </c>
      <c r="I2209" s="259"/>
      <c r="J2209" s="255"/>
      <c r="K2209" s="255"/>
      <c r="L2209" s="260"/>
      <c r="M2209" s="261"/>
      <c r="N2209" s="262"/>
      <c r="O2209" s="262"/>
      <c r="P2209" s="262"/>
      <c r="Q2209" s="262"/>
      <c r="R2209" s="262"/>
      <c r="S2209" s="262"/>
      <c r="T2209" s="263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T2209" s="264" t="s">
        <v>184</v>
      </c>
      <c r="AU2209" s="264" t="s">
        <v>86</v>
      </c>
      <c r="AV2209" s="15" t="s">
        <v>182</v>
      </c>
      <c r="AW2209" s="15" t="s">
        <v>32</v>
      </c>
      <c r="AX2209" s="15" t="s">
        <v>84</v>
      </c>
      <c r="AY2209" s="264" t="s">
        <v>175</v>
      </c>
    </row>
    <row r="2210" s="2" customFormat="1" ht="33" customHeight="1">
      <c r="A2210" s="39"/>
      <c r="B2210" s="40"/>
      <c r="C2210" s="219" t="s">
        <v>2563</v>
      </c>
      <c r="D2210" s="219" t="s">
        <v>177</v>
      </c>
      <c r="E2210" s="220" t="s">
        <v>2564</v>
      </c>
      <c r="F2210" s="221" t="s">
        <v>2565</v>
      </c>
      <c r="G2210" s="222" t="s">
        <v>180</v>
      </c>
      <c r="H2210" s="223">
        <v>6131.24</v>
      </c>
      <c r="I2210" s="224"/>
      <c r="J2210" s="225">
        <f>ROUND(I2210*H2210,2)</f>
        <v>0</v>
      </c>
      <c r="K2210" s="221" t="s">
        <v>181</v>
      </c>
      <c r="L2210" s="45"/>
      <c r="M2210" s="226" t="s">
        <v>1</v>
      </c>
      <c r="N2210" s="227" t="s">
        <v>41</v>
      </c>
      <c r="O2210" s="92"/>
      <c r="P2210" s="228">
        <f>O2210*H2210</f>
        <v>0</v>
      </c>
      <c r="Q2210" s="228">
        <v>1E-05</v>
      </c>
      <c r="R2210" s="228">
        <f>Q2210*H2210</f>
        <v>0.0613124</v>
      </c>
      <c r="S2210" s="228">
        <v>0</v>
      </c>
      <c r="T2210" s="229">
        <f>S2210*H2210</f>
        <v>0</v>
      </c>
      <c r="U2210" s="39"/>
      <c r="V2210" s="39"/>
      <c r="W2210" s="39"/>
      <c r="X2210" s="39"/>
      <c r="Y2210" s="39"/>
      <c r="Z2210" s="39"/>
      <c r="AA2210" s="39"/>
      <c r="AB2210" s="39"/>
      <c r="AC2210" s="39"/>
      <c r="AD2210" s="39"/>
      <c r="AE2210" s="39"/>
      <c r="AR2210" s="230" t="s">
        <v>262</v>
      </c>
      <c r="AT2210" s="230" t="s">
        <v>177</v>
      </c>
      <c r="AU2210" s="230" t="s">
        <v>86</v>
      </c>
      <c r="AY2210" s="18" t="s">
        <v>175</v>
      </c>
      <c r="BE2210" s="231">
        <f>IF(N2210="základní",J2210,0)</f>
        <v>0</v>
      </c>
      <c r="BF2210" s="231">
        <f>IF(N2210="snížená",J2210,0)</f>
        <v>0</v>
      </c>
      <c r="BG2210" s="231">
        <f>IF(N2210="zákl. přenesená",J2210,0)</f>
        <v>0</v>
      </c>
      <c r="BH2210" s="231">
        <f>IF(N2210="sníž. přenesená",J2210,0)</f>
        <v>0</v>
      </c>
      <c r="BI2210" s="231">
        <f>IF(N2210="nulová",J2210,0)</f>
        <v>0</v>
      </c>
      <c r="BJ2210" s="18" t="s">
        <v>84</v>
      </c>
      <c r="BK2210" s="231">
        <f>ROUND(I2210*H2210,2)</f>
        <v>0</v>
      </c>
      <c r="BL2210" s="18" t="s">
        <v>262</v>
      </c>
      <c r="BM2210" s="230" t="s">
        <v>2566</v>
      </c>
    </row>
    <row r="2211" s="14" customFormat="1">
      <c r="A2211" s="14"/>
      <c r="B2211" s="244"/>
      <c r="C2211" s="245"/>
      <c r="D2211" s="234" t="s">
        <v>184</v>
      </c>
      <c r="E2211" s="246" t="s">
        <v>1</v>
      </c>
      <c r="F2211" s="247" t="s">
        <v>2527</v>
      </c>
      <c r="G2211" s="245"/>
      <c r="H2211" s="246" t="s">
        <v>1</v>
      </c>
      <c r="I2211" s="248"/>
      <c r="J2211" s="245"/>
      <c r="K2211" s="245"/>
      <c r="L2211" s="249"/>
      <c r="M2211" s="250"/>
      <c r="N2211" s="251"/>
      <c r="O2211" s="251"/>
      <c r="P2211" s="251"/>
      <c r="Q2211" s="251"/>
      <c r="R2211" s="251"/>
      <c r="S2211" s="251"/>
      <c r="T2211" s="252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53" t="s">
        <v>184</v>
      </c>
      <c r="AU2211" s="253" t="s">
        <v>86</v>
      </c>
      <c r="AV2211" s="14" t="s">
        <v>84</v>
      </c>
      <c r="AW2211" s="14" t="s">
        <v>32</v>
      </c>
      <c r="AX2211" s="14" t="s">
        <v>76</v>
      </c>
      <c r="AY2211" s="253" t="s">
        <v>175</v>
      </c>
    </row>
    <row r="2212" s="14" customFormat="1">
      <c r="A2212" s="14"/>
      <c r="B2212" s="244"/>
      <c r="C2212" s="245"/>
      <c r="D2212" s="234" t="s">
        <v>184</v>
      </c>
      <c r="E2212" s="246" t="s">
        <v>1</v>
      </c>
      <c r="F2212" s="247" t="s">
        <v>627</v>
      </c>
      <c r="G2212" s="245"/>
      <c r="H2212" s="246" t="s">
        <v>1</v>
      </c>
      <c r="I2212" s="248"/>
      <c r="J2212" s="245"/>
      <c r="K2212" s="245"/>
      <c r="L2212" s="249"/>
      <c r="M2212" s="250"/>
      <c r="N2212" s="251"/>
      <c r="O2212" s="251"/>
      <c r="P2212" s="251"/>
      <c r="Q2212" s="251"/>
      <c r="R2212" s="251"/>
      <c r="S2212" s="251"/>
      <c r="T2212" s="252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T2212" s="253" t="s">
        <v>184</v>
      </c>
      <c r="AU2212" s="253" t="s">
        <v>86</v>
      </c>
      <c r="AV2212" s="14" t="s">
        <v>84</v>
      </c>
      <c r="AW2212" s="14" t="s">
        <v>32</v>
      </c>
      <c r="AX2212" s="14" t="s">
        <v>76</v>
      </c>
      <c r="AY2212" s="253" t="s">
        <v>175</v>
      </c>
    </row>
    <row r="2213" s="13" customFormat="1">
      <c r="A2213" s="13"/>
      <c r="B2213" s="232"/>
      <c r="C2213" s="233"/>
      <c r="D2213" s="234" t="s">
        <v>184</v>
      </c>
      <c r="E2213" s="235" t="s">
        <v>1</v>
      </c>
      <c r="F2213" s="236" t="s">
        <v>628</v>
      </c>
      <c r="G2213" s="233"/>
      <c r="H2213" s="237">
        <v>1133.5999999999998</v>
      </c>
      <c r="I2213" s="238"/>
      <c r="J2213" s="233"/>
      <c r="K2213" s="233"/>
      <c r="L2213" s="239"/>
      <c r="M2213" s="240"/>
      <c r="N2213" s="241"/>
      <c r="O2213" s="241"/>
      <c r="P2213" s="241"/>
      <c r="Q2213" s="241"/>
      <c r="R2213" s="241"/>
      <c r="S2213" s="241"/>
      <c r="T2213" s="242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T2213" s="243" t="s">
        <v>184</v>
      </c>
      <c r="AU2213" s="243" t="s">
        <v>86</v>
      </c>
      <c r="AV2213" s="13" t="s">
        <v>86</v>
      </c>
      <c r="AW2213" s="13" t="s">
        <v>32</v>
      </c>
      <c r="AX2213" s="13" t="s">
        <v>76</v>
      </c>
      <c r="AY2213" s="243" t="s">
        <v>175</v>
      </c>
    </row>
    <row r="2214" s="13" customFormat="1">
      <c r="A2214" s="13"/>
      <c r="B2214" s="232"/>
      <c r="C2214" s="233"/>
      <c r="D2214" s="234" t="s">
        <v>184</v>
      </c>
      <c r="E2214" s="235" t="s">
        <v>1</v>
      </c>
      <c r="F2214" s="236" t="s">
        <v>629</v>
      </c>
      <c r="G2214" s="233"/>
      <c r="H2214" s="237">
        <v>1068</v>
      </c>
      <c r="I2214" s="238"/>
      <c r="J2214" s="233"/>
      <c r="K2214" s="233"/>
      <c r="L2214" s="239"/>
      <c r="M2214" s="240"/>
      <c r="N2214" s="241"/>
      <c r="O2214" s="241"/>
      <c r="P2214" s="241"/>
      <c r="Q2214" s="241"/>
      <c r="R2214" s="241"/>
      <c r="S2214" s="241"/>
      <c r="T2214" s="242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T2214" s="243" t="s">
        <v>184</v>
      </c>
      <c r="AU2214" s="243" t="s">
        <v>86</v>
      </c>
      <c r="AV2214" s="13" t="s">
        <v>86</v>
      </c>
      <c r="AW2214" s="13" t="s">
        <v>32</v>
      </c>
      <c r="AX2214" s="13" t="s">
        <v>76</v>
      </c>
      <c r="AY2214" s="243" t="s">
        <v>175</v>
      </c>
    </row>
    <row r="2215" s="13" customFormat="1">
      <c r="A2215" s="13"/>
      <c r="B2215" s="232"/>
      <c r="C2215" s="233"/>
      <c r="D2215" s="234" t="s">
        <v>184</v>
      </c>
      <c r="E2215" s="235" t="s">
        <v>1</v>
      </c>
      <c r="F2215" s="236" t="s">
        <v>630</v>
      </c>
      <c r="G2215" s="233"/>
      <c r="H2215" s="237">
        <v>952.2</v>
      </c>
      <c r="I2215" s="238"/>
      <c r="J2215" s="233"/>
      <c r="K2215" s="233"/>
      <c r="L2215" s="239"/>
      <c r="M2215" s="240"/>
      <c r="N2215" s="241"/>
      <c r="O2215" s="241"/>
      <c r="P2215" s="241"/>
      <c r="Q2215" s="241"/>
      <c r="R2215" s="241"/>
      <c r="S2215" s="241"/>
      <c r="T2215" s="242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T2215" s="243" t="s">
        <v>184</v>
      </c>
      <c r="AU2215" s="243" t="s">
        <v>86</v>
      </c>
      <c r="AV2215" s="13" t="s">
        <v>86</v>
      </c>
      <c r="AW2215" s="13" t="s">
        <v>32</v>
      </c>
      <c r="AX2215" s="13" t="s">
        <v>76</v>
      </c>
      <c r="AY2215" s="243" t="s">
        <v>175</v>
      </c>
    </row>
    <row r="2216" s="13" customFormat="1">
      <c r="A2216" s="13"/>
      <c r="B2216" s="232"/>
      <c r="C2216" s="233"/>
      <c r="D2216" s="234" t="s">
        <v>184</v>
      </c>
      <c r="E2216" s="235" t="s">
        <v>1</v>
      </c>
      <c r="F2216" s="236" t="s">
        <v>631</v>
      </c>
      <c r="G2216" s="233"/>
      <c r="H2216" s="237">
        <v>1010</v>
      </c>
      <c r="I2216" s="238"/>
      <c r="J2216" s="233"/>
      <c r="K2216" s="233"/>
      <c r="L2216" s="239"/>
      <c r="M2216" s="240"/>
      <c r="N2216" s="241"/>
      <c r="O2216" s="241"/>
      <c r="P2216" s="241"/>
      <c r="Q2216" s="241"/>
      <c r="R2216" s="241"/>
      <c r="S2216" s="241"/>
      <c r="T2216" s="242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T2216" s="243" t="s">
        <v>184</v>
      </c>
      <c r="AU2216" s="243" t="s">
        <v>86</v>
      </c>
      <c r="AV2216" s="13" t="s">
        <v>86</v>
      </c>
      <c r="AW2216" s="13" t="s">
        <v>32</v>
      </c>
      <c r="AX2216" s="13" t="s">
        <v>76</v>
      </c>
      <c r="AY2216" s="243" t="s">
        <v>175</v>
      </c>
    </row>
    <row r="2217" s="13" customFormat="1">
      <c r="A2217" s="13"/>
      <c r="B2217" s="232"/>
      <c r="C2217" s="233"/>
      <c r="D2217" s="234" t="s">
        <v>184</v>
      </c>
      <c r="E2217" s="235" t="s">
        <v>1</v>
      </c>
      <c r="F2217" s="236" t="s">
        <v>632</v>
      </c>
      <c r="G2217" s="233"/>
      <c r="H2217" s="237">
        <v>985.6</v>
      </c>
      <c r="I2217" s="238"/>
      <c r="J2217" s="233"/>
      <c r="K2217" s="233"/>
      <c r="L2217" s="239"/>
      <c r="M2217" s="240"/>
      <c r="N2217" s="241"/>
      <c r="O2217" s="241"/>
      <c r="P2217" s="241"/>
      <c r="Q2217" s="241"/>
      <c r="R2217" s="241"/>
      <c r="S2217" s="241"/>
      <c r="T2217" s="242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T2217" s="243" t="s">
        <v>184</v>
      </c>
      <c r="AU2217" s="243" t="s">
        <v>86</v>
      </c>
      <c r="AV2217" s="13" t="s">
        <v>86</v>
      </c>
      <c r="AW2217" s="13" t="s">
        <v>32</v>
      </c>
      <c r="AX2217" s="13" t="s">
        <v>76</v>
      </c>
      <c r="AY2217" s="243" t="s">
        <v>175</v>
      </c>
    </row>
    <row r="2218" s="13" customFormat="1">
      <c r="A2218" s="13"/>
      <c r="B2218" s="232"/>
      <c r="C2218" s="233"/>
      <c r="D2218" s="234" t="s">
        <v>184</v>
      </c>
      <c r="E2218" s="235" t="s">
        <v>1</v>
      </c>
      <c r="F2218" s="236" t="s">
        <v>633</v>
      </c>
      <c r="G2218" s="233"/>
      <c r="H2218" s="237">
        <v>258</v>
      </c>
      <c r="I2218" s="238"/>
      <c r="J2218" s="233"/>
      <c r="K2218" s="233"/>
      <c r="L2218" s="239"/>
      <c r="M2218" s="240"/>
      <c r="N2218" s="241"/>
      <c r="O2218" s="241"/>
      <c r="P2218" s="241"/>
      <c r="Q2218" s="241"/>
      <c r="R2218" s="241"/>
      <c r="S2218" s="241"/>
      <c r="T2218" s="242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43" t="s">
        <v>184</v>
      </c>
      <c r="AU2218" s="243" t="s">
        <v>86</v>
      </c>
      <c r="AV2218" s="13" t="s">
        <v>86</v>
      </c>
      <c r="AW2218" s="13" t="s">
        <v>32</v>
      </c>
      <c r="AX2218" s="13" t="s">
        <v>76</v>
      </c>
      <c r="AY2218" s="243" t="s">
        <v>175</v>
      </c>
    </row>
    <row r="2219" s="13" customFormat="1">
      <c r="A2219" s="13"/>
      <c r="B2219" s="232"/>
      <c r="C2219" s="233"/>
      <c r="D2219" s="234" t="s">
        <v>184</v>
      </c>
      <c r="E2219" s="235" t="s">
        <v>1</v>
      </c>
      <c r="F2219" s="236" t="s">
        <v>653</v>
      </c>
      <c r="G2219" s="233"/>
      <c r="H2219" s="237">
        <v>-284.02800000000004</v>
      </c>
      <c r="I2219" s="238"/>
      <c r="J2219" s="233"/>
      <c r="K2219" s="233"/>
      <c r="L2219" s="239"/>
      <c r="M2219" s="240"/>
      <c r="N2219" s="241"/>
      <c r="O2219" s="241"/>
      <c r="P2219" s="241"/>
      <c r="Q2219" s="241"/>
      <c r="R2219" s="241"/>
      <c r="S2219" s="241"/>
      <c r="T2219" s="242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43" t="s">
        <v>184</v>
      </c>
      <c r="AU2219" s="243" t="s">
        <v>86</v>
      </c>
      <c r="AV2219" s="13" t="s">
        <v>86</v>
      </c>
      <c r="AW2219" s="13" t="s">
        <v>32</v>
      </c>
      <c r="AX2219" s="13" t="s">
        <v>76</v>
      </c>
      <c r="AY2219" s="243" t="s">
        <v>175</v>
      </c>
    </row>
    <row r="2220" s="13" customFormat="1">
      <c r="A2220" s="13"/>
      <c r="B2220" s="232"/>
      <c r="C2220" s="233"/>
      <c r="D2220" s="234" t="s">
        <v>184</v>
      </c>
      <c r="E2220" s="235" t="s">
        <v>1</v>
      </c>
      <c r="F2220" s="236" t="s">
        <v>2528</v>
      </c>
      <c r="G2220" s="233"/>
      <c r="H2220" s="237">
        <v>8.8030000000000016</v>
      </c>
      <c r="I2220" s="238"/>
      <c r="J2220" s="233"/>
      <c r="K2220" s="233"/>
      <c r="L2220" s="239"/>
      <c r="M2220" s="240"/>
      <c r="N2220" s="241"/>
      <c r="O2220" s="241"/>
      <c r="P2220" s="241"/>
      <c r="Q2220" s="241"/>
      <c r="R2220" s="241"/>
      <c r="S2220" s="241"/>
      <c r="T2220" s="242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T2220" s="243" t="s">
        <v>184</v>
      </c>
      <c r="AU2220" s="243" t="s">
        <v>86</v>
      </c>
      <c r="AV2220" s="13" t="s">
        <v>86</v>
      </c>
      <c r="AW2220" s="13" t="s">
        <v>32</v>
      </c>
      <c r="AX2220" s="13" t="s">
        <v>76</v>
      </c>
      <c r="AY2220" s="243" t="s">
        <v>175</v>
      </c>
    </row>
    <row r="2221" s="13" customFormat="1">
      <c r="A2221" s="13"/>
      <c r="B2221" s="232"/>
      <c r="C2221" s="233"/>
      <c r="D2221" s="234" t="s">
        <v>184</v>
      </c>
      <c r="E2221" s="235" t="s">
        <v>1</v>
      </c>
      <c r="F2221" s="236" t="s">
        <v>2529</v>
      </c>
      <c r="G2221" s="233"/>
      <c r="H2221" s="237">
        <v>28.465</v>
      </c>
      <c r="I2221" s="238"/>
      <c r="J2221" s="233"/>
      <c r="K2221" s="233"/>
      <c r="L2221" s="239"/>
      <c r="M2221" s="240"/>
      <c r="N2221" s="241"/>
      <c r="O2221" s="241"/>
      <c r="P2221" s="241"/>
      <c r="Q2221" s="241"/>
      <c r="R2221" s="241"/>
      <c r="S2221" s="241"/>
      <c r="T2221" s="242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43" t="s">
        <v>184</v>
      </c>
      <c r="AU2221" s="243" t="s">
        <v>86</v>
      </c>
      <c r="AV2221" s="13" t="s">
        <v>86</v>
      </c>
      <c r="AW2221" s="13" t="s">
        <v>32</v>
      </c>
      <c r="AX2221" s="13" t="s">
        <v>76</v>
      </c>
      <c r="AY2221" s="243" t="s">
        <v>175</v>
      </c>
    </row>
    <row r="2222" s="13" customFormat="1">
      <c r="A2222" s="13"/>
      <c r="B2222" s="232"/>
      <c r="C2222" s="233"/>
      <c r="D2222" s="234" t="s">
        <v>184</v>
      </c>
      <c r="E2222" s="235" t="s">
        <v>1</v>
      </c>
      <c r="F2222" s="236" t="s">
        <v>2530</v>
      </c>
      <c r="G2222" s="233"/>
      <c r="H2222" s="237">
        <v>52</v>
      </c>
      <c r="I2222" s="238"/>
      <c r="J2222" s="233"/>
      <c r="K2222" s="233"/>
      <c r="L2222" s="239"/>
      <c r="M2222" s="240"/>
      <c r="N2222" s="241"/>
      <c r="O2222" s="241"/>
      <c r="P2222" s="241"/>
      <c r="Q2222" s="241"/>
      <c r="R2222" s="241"/>
      <c r="S2222" s="241"/>
      <c r="T2222" s="242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T2222" s="243" t="s">
        <v>184</v>
      </c>
      <c r="AU2222" s="243" t="s">
        <v>86</v>
      </c>
      <c r="AV2222" s="13" t="s">
        <v>86</v>
      </c>
      <c r="AW2222" s="13" t="s">
        <v>32</v>
      </c>
      <c r="AX2222" s="13" t="s">
        <v>76</v>
      </c>
      <c r="AY2222" s="243" t="s">
        <v>175</v>
      </c>
    </row>
    <row r="2223" s="13" customFormat="1">
      <c r="A2223" s="13"/>
      <c r="B2223" s="232"/>
      <c r="C2223" s="233"/>
      <c r="D2223" s="234" t="s">
        <v>184</v>
      </c>
      <c r="E2223" s="235" t="s">
        <v>1</v>
      </c>
      <c r="F2223" s="236" t="s">
        <v>2531</v>
      </c>
      <c r="G2223" s="233"/>
      <c r="H2223" s="237">
        <v>165.165</v>
      </c>
      <c r="I2223" s="238"/>
      <c r="J2223" s="233"/>
      <c r="K2223" s="233"/>
      <c r="L2223" s="239"/>
      <c r="M2223" s="240"/>
      <c r="N2223" s="241"/>
      <c r="O2223" s="241"/>
      <c r="P2223" s="241"/>
      <c r="Q2223" s="241"/>
      <c r="R2223" s="241"/>
      <c r="S2223" s="241"/>
      <c r="T2223" s="242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T2223" s="243" t="s">
        <v>184</v>
      </c>
      <c r="AU2223" s="243" t="s">
        <v>86</v>
      </c>
      <c r="AV2223" s="13" t="s">
        <v>86</v>
      </c>
      <c r="AW2223" s="13" t="s">
        <v>32</v>
      </c>
      <c r="AX2223" s="13" t="s">
        <v>76</v>
      </c>
      <c r="AY2223" s="243" t="s">
        <v>175</v>
      </c>
    </row>
    <row r="2224" s="13" customFormat="1">
      <c r="A2224" s="13"/>
      <c r="B2224" s="232"/>
      <c r="C2224" s="233"/>
      <c r="D2224" s="234" t="s">
        <v>184</v>
      </c>
      <c r="E2224" s="235" t="s">
        <v>1</v>
      </c>
      <c r="F2224" s="236" t="s">
        <v>2532</v>
      </c>
      <c r="G2224" s="233"/>
      <c r="H2224" s="237">
        <v>16.16</v>
      </c>
      <c r="I2224" s="238"/>
      <c r="J2224" s="233"/>
      <c r="K2224" s="233"/>
      <c r="L2224" s="239"/>
      <c r="M2224" s="240"/>
      <c r="N2224" s="241"/>
      <c r="O2224" s="241"/>
      <c r="P2224" s="241"/>
      <c r="Q2224" s="241"/>
      <c r="R2224" s="241"/>
      <c r="S2224" s="241"/>
      <c r="T2224" s="242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43" t="s">
        <v>184</v>
      </c>
      <c r="AU2224" s="243" t="s">
        <v>86</v>
      </c>
      <c r="AV2224" s="13" t="s">
        <v>86</v>
      </c>
      <c r="AW2224" s="13" t="s">
        <v>32</v>
      </c>
      <c r="AX2224" s="13" t="s">
        <v>76</v>
      </c>
      <c r="AY2224" s="243" t="s">
        <v>175</v>
      </c>
    </row>
    <row r="2225" s="13" customFormat="1">
      <c r="A2225" s="13"/>
      <c r="B2225" s="232"/>
      <c r="C2225" s="233"/>
      <c r="D2225" s="234" t="s">
        <v>184</v>
      </c>
      <c r="E2225" s="235" t="s">
        <v>1</v>
      </c>
      <c r="F2225" s="236" t="s">
        <v>2533</v>
      </c>
      <c r="G2225" s="233"/>
      <c r="H2225" s="237">
        <v>37.76</v>
      </c>
      <c r="I2225" s="238"/>
      <c r="J2225" s="233"/>
      <c r="K2225" s="233"/>
      <c r="L2225" s="239"/>
      <c r="M2225" s="240"/>
      <c r="N2225" s="241"/>
      <c r="O2225" s="241"/>
      <c r="P2225" s="241"/>
      <c r="Q2225" s="241"/>
      <c r="R2225" s="241"/>
      <c r="S2225" s="241"/>
      <c r="T2225" s="242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T2225" s="243" t="s">
        <v>184</v>
      </c>
      <c r="AU2225" s="243" t="s">
        <v>86</v>
      </c>
      <c r="AV2225" s="13" t="s">
        <v>86</v>
      </c>
      <c r="AW2225" s="13" t="s">
        <v>32</v>
      </c>
      <c r="AX2225" s="13" t="s">
        <v>76</v>
      </c>
      <c r="AY2225" s="243" t="s">
        <v>175</v>
      </c>
    </row>
    <row r="2226" s="16" customFormat="1">
      <c r="A2226" s="16"/>
      <c r="B2226" s="279"/>
      <c r="C2226" s="280"/>
      <c r="D2226" s="234" t="s">
        <v>184</v>
      </c>
      <c r="E2226" s="281" t="s">
        <v>1</v>
      </c>
      <c r="F2226" s="282" t="s">
        <v>356</v>
      </c>
      <c r="G2226" s="280"/>
      <c r="H2226" s="283">
        <v>5431.725</v>
      </c>
      <c r="I2226" s="284"/>
      <c r="J2226" s="280"/>
      <c r="K2226" s="280"/>
      <c r="L2226" s="285"/>
      <c r="M2226" s="286"/>
      <c r="N2226" s="287"/>
      <c r="O2226" s="287"/>
      <c r="P2226" s="287"/>
      <c r="Q2226" s="287"/>
      <c r="R2226" s="287"/>
      <c r="S2226" s="287"/>
      <c r="T2226" s="288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T2226" s="289" t="s">
        <v>184</v>
      </c>
      <c r="AU2226" s="289" t="s">
        <v>86</v>
      </c>
      <c r="AV2226" s="16" t="s">
        <v>189</v>
      </c>
      <c r="AW2226" s="16" t="s">
        <v>32</v>
      </c>
      <c r="AX2226" s="16" t="s">
        <v>76</v>
      </c>
      <c r="AY2226" s="289" t="s">
        <v>175</v>
      </c>
    </row>
    <row r="2227" s="13" customFormat="1">
      <c r="A2227" s="13"/>
      <c r="B2227" s="232"/>
      <c r="C2227" s="233"/>
      <c r="D2227" s="234" t="s">
        <v>184</v>
      </c>
      <c r="E2227" s="235" t="s">
        <v>1</v>
      </c>
      <c r="F2227" s="236" t="s">
        <v>1489</v>
      </c>
      <c r="G2227" s="233"/>
      <c r="H2227" s="237">
        <v>38.56</v>
      </c>
      <c r="I2227" s="238"/>
      <c r="J2227" s="233"/>
      <c r="K2227" s="233"/>
      <c r="L2227" s="239"/>
      <c r="M2227" s="240"/>
      <c r="N2227" s="241"/>
      <c r="O2227" s="241"/>
      <c r="P2227" s="241"/>
      <c r="Q2227" s="241"/>
      <c r="R2227" s="241"/>
      <c r="S2227" s="241"/>
      <c r="T2227" s="242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43" t="s">
        <v>184</v>
      </c>
      <c r="AU2227" s="243" t="s">
        <v>86</v>
      </c>
      <c r="AV2227" s="13" t="s">
        <v>86</v>
      </c>
      <c r="AW2227" s="13" t="s">
        <v>32</v>
      </c>
      <c r="AX2227" s="13" t="s">
        <v>76</v>
      </c>
      <c r="AY2227" s="243" t="s">
        <v>175</v>
      </c>
    </row>
    <row r="2228" s="16" customFormat="1">
      <c r="A2228" s="16"/>
      <c r="B2228" s="279"/>
      <c r="C2228" s="280"/>
      <c r="D2228" s="234" t="s">
        <v>184</v>
      </c>
      <c r="E2228" s="281" t="s">
        <v>1</v>
      </c>
      <c r="F2228" s="282" t="s">
        <v>356</v>
      </c>
      <c r="G2228" s="280"/>
      <c r="H2228" s="283">
        <v>38.56</v>
      </c>
      <c r="I2228" s="284"/>
      <c r="J2228" s="280"/>
      <c r="K2228" s="280"/>
      <c r="L2228" s="285"/>
      <c r="M2228" s="286"/>
      <c r="N2228" s="287"/>
      <c r="O2228" s="287"/>
      <c r="P2228" s="287"/>
      <c r="Q2228" s="287"/>
      <c r="R2228" s="287"/>
      <c r="S2228" s="287"/>
      <c r="T2228" s="288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T2228" s="289" t="s">
        <v>184</v>
      </c>
      <c r="AU2228" s="289" t="s">
        <v>86</v>
      </c>
      <c r="AV2228" s="16" t="s">
        <v>189</v>
      </c>
      <c r="AW2228" s="16" t="s">
        <v>32</v>
      </c>
      <c r="AX2228" s="16" t="s">
        <v>76</v>
      </c>
      <c r="AY2228" s="289" t="s">
        <v>175</v>
      </c>
    </row>
    <row r="2229" s="13" customFormat="1">
      <c r="A2229" s="13"/>
      <c r="B2229" s="232"/>
      <c r="C2229" s="233"/>
      <c r="D2229" s="234" t="s">
        <v>184</v>
      </c>
      <c r="E2229" s="235" t="s">
        <v>1</v>
      </c>
      <c r="F2229" s="236" t="s">
        <v>2534</v>
      </c>
      <c r="G2229" s="233"/>
      <c r="H2229" s="237">
        <v>78.8</v>
      </c>
      <c r="I2229" s="238"/>
      <c r="J2229" s="233"/>
      <c r="K2229" s="233"/>
      <c r="L2229" s="239"/>
      <c r="M2229" s="240"/>
      <c r="N2229" s="241"/>
      <c r="O2229" s="241"/>
      <c r="P2229" s="241"/>
      <c r="Q2229" s="241"/>
      <c r="R2229" s="241"/>
      <c r="S2229" s="241"/>
      <c r="T2229" s="242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T2229" s="243" t="s">
        <v>184</v>
      </c>
      <c r="AU2229" s="243" t="s">
        <v>86</v>
      </c>
      <c r="AV2229" s="13" t="s">
        <v>86</v>
      </c>
      <c r="AW2229" s="13" t="s">
        <v>32</v>
      </c>
      <c r="AX2229" s="13" t="s">
        <v>76</v>
      </c>
      <c r="AY2229" s="243" t="s">
        <v>175</v>
      </c>
    </row>
    <row r="2230" s="13" customFormat="1">
      <c r="A2230" s="13"/>
      <c r="B2230" s="232"/>
      <c r="C2230" s="233"/>
      <c r="D2230" s="234" t="s">
        <v>184</v>
      </c>
      <c r="E2230" s="235" t="s">
        <v>1</v>
      </c>
      <c r="F2230" s="236" t="s">
        <v>2535</v>
      </c>
      <c r="G2230" s="233"/>
      <c r="H2230" s="237">
        <v>163.68</v>
      </c>
      <c r="I2230" s="238"/>
      <c r="J2230" s="233"/>
      <c r="K2230" s="233"/>
      <c r="L2230" s="239"/>
      <c r="M2230" s="240"/>
      <c r="N2230" s="241"/>
      <c r="O2230" s="241"/>
      <c r="P2230" s="241"/>
      <c r="Q2230" s="241"/>
      <c r="R2230" s="241"/>
      <c r="S2230" s="241"/>
      <c r="T2230" s="242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T2230" s="243" t="s">
        <v>184</v>
      </c>
      <c r="AU2230" s="243" t="s">
        <v>86</v>
      </c>
      <c r="AV2230" s="13" t="s">
        <v>86</v>
      </c>
      <c r="AW2230" s="13" t="s">
        <v>32</v>
      </c>
      <c r="AX2230" s="13" t="s">
        <v>76</v>
      </c>
      <c r="AY2230" s="243" t="s">
        <v>175</v>
      </c>
    </row>
    <row r="2231" s="16" customFormat="1">
      <c r="A2231" s="16"/>
      <c r="B2231" s="279"/>
      <c r="C2231" s="280"/>
      <c r="D2231" s="234" t="s">
        <v>184</v>
      </c>
      <c r="E2231" s="281" t="s">
        <v>1</v>
      </c>
      <c r="F2231" s="282" t="s">
        <v>356</v>
      </c>
      <c r="G2231" s="280"/>
      <c r="H2231" s="283">
        <v>242.48000000000003</v>
      </c>
      <c r="I2231" s="284"/>
      <c r="J2231" s="280"/>
      <c r="K2231" s="280"/>
      <c r="L2231" s="285"/>
      <c r="M2231" s="286"/>
      <c r="N2231" s="287"/>
      <c r="O2231" s="287"/>
      <c r="P2231" s="287"/>
      <c r="Q2231" s="287"/>
      <c r="R2231" s="287"/>
      <c r="S2231" s="287"/>
      <c r="T2231" s="288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T2231" s="289" t="s">
        <v>184</v>
      </c>
      <c r="AU2231" s="289" t="s">
        <v>86</v>
      </c>
      <c r="AV2231" s="16" t="s">
        <v>189</v>
      </c>
      <c r="AW2231" s="16" t="s">
        <v>32</v>
      </c>
      <c r="AX2231" s="16" t="s">
        <v>76</v>
      </c>
      <c r="AY2231" s="289" t="s">
        <v>175</v>
      </c>
    </row>
    <row r="2232" s="13" customFormat="1">
      <c r="A2232" s="13"/>
      <c r="B2232" s="232"/>
      <c r="C2232" s="233"/>
      <c r="D2232" s="234" t="s">
        <v>184</v>
      </c>
      <c r="E2232" s="235" t="s">
        <v>1</v>
      </c>
      <c r="F2232" s="236" t="s">
        <v>2536</v>
      </c>
      <c r="G2232" s="233"/>
      <c r="H2232" s="237">
        <v>40.4</v>
      </c>
      <c r="I2232" s="238"/>
      <c r="J2232" s="233"/>
      <c r="K2232" s="233"/>
      <c r="L2232" s="239"/>
      <c r="M2232" s="240"/>
      <c r="N2232" s="241"/>
      <c r="O2232" s="241"/>
      <c r="P2232" s="241"/>
      <c r="Q2232" s="241"/>
      <c r="R2232" s="241"/>
      <c r="S2232" s="241"/>
      <c r="T2232" s="242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T2232" s="243" t="s">
        <v>184</v>
      </c>
      <c r="AU2232" s="243" t="s">
        <v>86</v>
      </c>
      <c r="AV2232" s="13" t="s">
        <v>86</v>
      </c>
      <c r="AW2232" s="13" t="s">
        <v>32</v>
      </c>
      <c r="AX2232" s="13" t="s">
        <v>76</v>
      </c>
      <c r="AY2232" s="243" t="s">
        <v>175</v>
      </c>
    </row>
    <row r="2233" s="16" customFormat="1">
      <c r="A2233" s="16"/>
      <c r="B2233" s="279"/>
      <c r="C2233" s="280"/>
      <c r="D2233" s="234" t="s">
        <v>184</v>
      </c>
      <c r="E2233" s="281" t="s">
        <v>1</v>
      </c>
      <c r="F2233" s="282" t="s">
        <v>356</v>
      </c>
      <c r="G2233" s="280"/>
      <c r="H2233" s="283">
        <v>40.4</v>
      </c>
      <c r="I2233" s="284"/>
      <c r="J2233" s="280"/>
      <c r="K2233" s="280"/>
      <c r="L2233" s="285"/>
      <c r="M2233" s="286"/>
      <c r="N2233" s="287"/>
      <c r="O2233" s="287"/>
      <c r="P2233" s="287"/>
      <c r="Q2233" s="287"/>
      <c r="R2233" s="287"/>
      <c r="S2233" s="287"/>
      <c r="T2233" s="288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T2233" s="289" t="s">
        <v>184</v>
      </c>
      <c r="AU2233" s="289" t="s">
        <v>86</v>
      </c>
      <c r="AV2233" s="16" t="s">
        <v>189</v>
      </c>
      <c r="AW2233" s="16" t="s">
        <v>32</v>
      </c>
      <c r="AX2233" s="16" t="s">
        <v>76</v>
      </c>
      <c r="AY2233" s="289" t="s">
        <v>175</v>
      </c>
    </row>
    <row r="2234" s="13" customFormat="1">
      <c r="A2234" s="13"/>
      <c r="B2234" s="232"/>
      <c r="C2234" s="233"/>
      <c r="D2234" s="234" t="s">
        <v>184</v>
      </c>
      <c r="E2234" s="235" t="s">
        <v>1</v>
      </c>
      <c r="F2234" s="236" t="s">
        <v>2537</v>
      </c>
      <c r="G2234" s="233"/>
      <c r="H2234" s="237">
        <v>102.927</v>
      </c>
      <c r="I2234" s="238"/>
      <c r="J2234" s="233"/>
      <c r="K2234" s="233"/>
      <c r="L2234" s="239"/>
      <c r="M2234" s="240"/>
      <c r="N2234" s="241"/>
      <c r="O2234" s="241"/>
      <c r="P2234" s="241"/>
      <c r="Q2234" s="241"/>
      <c r="R2234" s="241"/>
      <c r="S2234" s="241"/>
      <c r="T2234" s="242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T2234" s="243" t="s">
        <v>184</v>
      </c>
      <c r="AU2234" s="243" t="s">
        <v>86</v>
      </c>
      <c r="AV2234" s="13" t="s">
        <v>86</v>
      </c>
      <c r="AW2234" s="13" t="s">
        <v>32</v>
      </c>
      <c r="AX2234" s="13" t="s">
        <v>76</v>
      </c>
      <c r="AY2234" s="243" t="s">
        <v>175</v>
      </c>
    </row>
    <row r="2235" s="16" customFormat="1">
      <c r="A2235" s="16"/>
      <c r="B2235" s="279"/>
      <c r="C2235" s="280"/>
      <c r="D2235" s="234" t="s">
        <v>184</v>
      </c>
      <c r="E2235" s="281" t="s">
        <v>1</v>
      </c>
      <c r="F2235" s="282" t="s">
        <v>356</v>
      </c>
      <c r="G2235" s="280"/>
      <c r="H2235" s="283">
        <v>102.927</v>
      </c>
      <c r="I2235" s="284"/>
      <c r="J2235" s="280"/>
      <c r="K2235" s="280"/>
      <c r="L2235" s="285"/>
      <c r="M2235" s="286"/>
      <c r="N2235" s="287"/>
      <c r="O2235" s="287"/>
      <c r="P2235" s="287"/>
      <c r="Q2235" s="287"/>
      <c r="R2235" s="287"/>
      <c r="S2235" s="287"/>
      <c r="T2235" s="288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T2235" s="289" t="s">
        <v>184</v>
      </c>
      <c r="AU2235" s="289" t="s">
        <v>86</v>
      </c>
      <c r="AV2235" s="16" t="s">
        <v>189</v>
      </c>
      <c r="AW2235" s="16" t="s">
        <v>32</v>
      </c>
      <c r="AX2235" s="16" t="s">
        <v>76</v>
      </c>
      <c r="AY2235" s="289" t="s">
        <v>175</v>
      </c>
    </row>
    <row r="2236" s="13" customFormat="1">
      <c r="A2236" s="13"/>
      <c r="B2236" s="232"/>
      <c r="C2236" s="233"/>
      <c r="D2236" s="234" t="s">
        <v>184</v>
      </c>
      <c r="E2236" s="235" t="s">
        <v>1</v>
      </c>
      <c r="F2236" s="236" t="s">
        <v>2538</v>
      </c>
      <c r="G2236" s="233"/>
      <c r="H2236" s="237">
        <v>247.467</v>
      </c>
      <c r="I2236" s="238"/>
      <c r="J2236" s="233"/>
      <c r="K2236" s="233"/>
      <c r="L2236" s="239"/>
      <c r="M2236" s="240"/>
      <c r="N2236" s="241"/>
      <c r="O2236" s="241"/>
      <c r="P2236" s="241"/>
      <c r="Q2236" s="241"/>
      <c r="R2236" s="241"/>
      <c r="S2236" s="241"/>
      <c r="T2236" s="242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43" t="s">
        <v>184</v>
      </c>
      <c r="AU2236" s="243" t="s">
        <v>86</v>
      </c>
      <c r="AV2236" s="13" t="s">
        <v>86</v>
      </c>
      <c r="AW2236" s="13" t="s">
        <v>32</v>
      </c>
      <c r="AX2236" s="13" t="s">
        <v>76</v>
      </c>
      <c r="AY2236" s="243" t="s">
        <v>175</v>
      </c>
    </row>
    <row r="2237" s="13" customFormat="1">
      <c r="A2237" s="13"/>
      <c r="B2237" s="232"/>
      <c r="C2237" s="233"/>
      <c r="D2237" s="234" t="s">
        <v>184</v>
      </c>
      <c r="E2237" s="235" t="s">
        <v>1</v>
      </c>
      <c r="F2237" s="236" t="s">
        <v>2539</v>
      </c>
      <c r="G2237" s="233"/>
      <c r="H2237" s="237">
        <v>66</v>
      </c>
      <c r="I2237" s="238"/>
      <c r="J2237" s="233"/>
      <c r="K2237" s="233"/>
      <c r="L2237" s="239"/>
      <c r="M2237" s="240"/>
      <c r="N2237" s="241"/>
      <c r="O2237" s="241"/>
      <c r="P2237" s="241"/>
      <c r="Q2237" s="241"/>
      <c r="R2237" s="241"/>
      <c r="S2237" s="241"/>
      <c r="T2237" s="242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T2237" s="243" t="s">
        <v>184</v>
      </c>
      <c r="AU2237" s="243" t="s">
        <v>86</v>
      </c>
      <c r="AV2237" s="13" t="s">
        <v>86</v>
      </c>
      <c r="AW2237" s="13" t="s">
        <v>32</v>
      </c>
      <c r="AX2237" s="13" t="s">
        <v>76</v>
      </c>
      <c r="AY2237" s="243" t="s">
        <v>175</v>
      </c>
    </row>
    <row r="2238" s="13" customFormat="1">
      <c r="A2238" s="13"/>
      <c r="B2238" s="232"/>
      <c r="C2238" s="233"/>
      <c r="D2238" s="234" t="s">
        <v>184</v>
      </c>
      <c r="E2238" s="235" t="s">
        <v>1</v>
      </c>
      <c r="F2238" s="236" t="s">
        <v>2540</v>
      </c>
      <c r="G2238" s="233"/>
      <c r="H2238" s="237">
        <v>16.399999999999998</v>
      </c>
      <c r="I2238" s="238"/>
      <c r="J2238" s="233"/>
      <c r="K2238" s="233"/>
      <c r="L2238" s="239"/>
      <c r="M2238" s="240"/>
      <c r="N2238" s="241"/>
      <c r="O2238" s="241"/>
      <c r="P2238" s="241"/>
      <c r="Q2238" s="241"/>
      <c r="R2238" s="241"/>
      <c r="S2238" s="241"/>
      <c r="T2238" s="242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43" t="s">
        <v>184</v>
      </c>
      <c r="AU2238" s="243" t="s">
        <v>86</v>
      </c>
      <c r="AV2238" s="13" t="s">
        <v>86</v>
      </c>
      <c r="AW2238" s="13" t="s">
        <v>32</v>
      </c>
      <c r="AX2238" s="13" t="s">
        <v>76</v>
      </c>
      <c r="AY2238" s="243" t="s">
        <v>175</v>
      </c>
    </row>
    <row r="2239" s="13" customFormat="1">
      <c r="A2239" s="13"/>
      <c r="B2239" s="232"/>
      <c r="C2239" s="233"/>
      <c r="D2239" s="234" t="s">
        <v>184</v>
      </c>
      <c r="E2239" s="235" t="s">
        <v>1</v>
      </c>
      <c r="F2239" s="236" t="s">
        <v>2541</v>
      </c>
      <c r="G2239" s="233"/>
      <c r="H2239" s="237">
        <v>16.399999999999998</v>
      </c>
      <c r="I2239" s="238"/>
      <c r="J2239" s="233"/>
      <c r="K2239" s="233"/>
      <c r="L2239" s="239"/>
      <c r="M2239" s="240"/>
      <c r="N2239" s="241"/>
      <c r="O2239" s="241"/>
      <c r="P2239" s="241"/>
      <c r="Q2239" s="241"/>
      <c r="R2239" s="241"/>
      <c r="S2239" s="241"/>
      <c r="T2239" s="242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T2239" s="243" t="s">
        <v>184</v>
      </c>
      <c r="AU2239" s="243" t="s">
        <v>86</v>
      </c>
      <c r="AV2239" s="13" t="s">
        <v>86</v>
      </c>
      <c r="AW2239" s="13" t="s">
        <v>32</v>
      </c>
      <c r="AX2239" s="13" t="s">
        <v>76</v>
      </c>
      <c r="AY2239" s="243" t="s">
        <v>175</v>
      </c>
    </row>
    <row r="2240" s="13" customFormat="1">
      <c r="A2240" s="13"/>
      <c r="B2240" s="232"/>
      <c r="C2240" s="233"/>
      <c r="D2240" s="234" t="s">
        <v>184</v>
      </c>
      <c r="E2240" s="235" t="s">
        <v>1</v>
      </c>
      <c r="F2240" s="236" t="s">
        <v>2542</v>
      </c>
      <c r="G2240" s="233"/>
      <c r="H2240" s="237">
        <v>118.76</v>
      </c>
      <c r="I2240" s="238"/>
      <c r="J2240" s="233"/>
      <c r="K2240" s="233"/>
      <c r="L2240" s="239"/>
      <c r="M2240" s="240"/>
      <c r="N2240" s="241"/>
      <c r="O2240" s="241"/>
      <c r="P2240" s="241"/>
      <c r="Q2240" s="241"/>
      <c r="R2240" s="241"/>
      <c r="S2240" s="241"/>
      <c r="T2240" s="242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43" t="s">
        <v>184</v>
      </c>
      <c r="AU2240" s="243" t="s">
        <v>86</v>
      </c>
      <c r="AV2240" s="13" t="s">
        <v>86</v>
      </c>
      <c r="AW2240" s="13" t="s">
        <v>32</v>
      </c>
      <c r="AX2240" s="13" t="s">
        <v>76</v>
      </c>
      <c r="AY2240" s="243" t="s">
        <v>175</v>
      </c>
    </row>
    <row r="2241" s="13" customFormat="1">
      <c r="A2241" s="13"/>
      <c r="B2241" s="232"/>
      <c r="C2241" s="233"/>
      <c r="D2241" s="234" t="s">
        <v>184</v>
      </c>
      <c r="E2241" s="235" t="s">
        <v>1</v>
      </c>
      <c r="F2241" s="236" t="s">
        <v>2540</v>
      </c>
      <c r="G2241" s="233"/>
      <c r="H2241" s="237">
        <v>16.399999999999998</v>
      </c>
      <c r="I2241" s="238"/>
      <c r="J2241" s="233"/>
      <c r="K2241" s="233"/>
      <c r="L2241" s="239"/>
      <c r="M2241" s="240"/>
      <c r="N2241" s="241"/>
      <c r="O2241" s="241"/>
      <c r="P2241" s="241"/>
      <c r="Q2241" s="241"/>
      <c r="R2241" s="241"/>
      <c r="S2241" s="241"/>
      <c r="T2241" s="242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T2241" s="243" t="s">
        <v>184</v>
      </c>
      <c r="AU2241" s="243" t="s">
        <v>86</v>
      </c>
      <c r="AV2241" s="13" t="s">
        <v>86</v>
      </c>
      <c r="AW2241" s="13" t="s">
        <v>32</v>
      </c>
      <c r="AX2241" s="13" t="s">
        <v>76</v>
      </c>
      <c r="AY2241" s="243" t="s">
        <v>175</v>
      </c>
    </row>
    <row r="2242" s="13" customFormat="1">
      <c r="A2242" s="13"/>
      <c r="B2242" s="232"/>
      <c r="C2242" s="233"/>
      <c r="D2242" s="234" t="s">
        <v>184</v>
      </c>
      <c r="E2242" s="235" t="s">
        <v>1</v>
      </c>
      <c r="F2242" s="236" t="s">
        <v>2541</v>
      </c>
      <c r="G2242" s="233"/>
      <c r="H2242" s="237">
        <v>16.399999999999998</v>
      </c>
      <c r="I2242" s="238"/>
      <c r="J2242" s="233"/>
      <c r="K2242" s="233"/>
      <c r="L2242" s="239"/>
      <c r="M2242" s="240"/>
      <c r="N2242" s="241"/>
      <c r="O2242" s="241"/>
      <c r="P2242" s="241"/>
      <c r="Q2242" s="241"/>
      <c r="R2242" s="241"/>
      <c r="S2242" s="241"/>
      <c r="T2242" s="242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T2242" s="243" t="s">
        <v>184</v>
      </c>
      <c r="AU2242" s="243" t="s">
        <v>86</v>
      </c>
      <c r="AV2242" s="13" t="s">
        <v>86</v>
      </c>
      <c r="AW2242" s="13" t="s">
        <v>32</v>
      </c>
      <c r="AX2242" s="13" t="s">
        <v>76</v>
      </c>
      <c r="AY2242" s="243" t="s">
        <v>175</v>
      </c>
    </row>
    <row r="2243" s="13" customFormat="1">
      <c r="A2243" s="13"/>
      <c r="B2243" s="232"/>
      <c r="C2243" s="233"/>
      <c r="D2243" s="234" t="s">
        <v>184</v>
      </c>
      <c r="E2243" s="235" t="s">
        <v>1</v>
      </c>
      <c r="F2243" s="236" t="s">
        <v>2542</v>
      </c>
      <c r="G2243" s="233"/>
      <c r="H2243" s="237">
        <v>118.76</v>
      </c>
      <c r="I2243" s="238"/>
      <c r="J2243" s="233"/>
      <c r="K2243" s="233"/>
      <c r="L2243" s="239"/>
      <c r="M2243" s="240"/>
      <c r="N2243" s="241"/>
      <c r="O2243" s="241"/>
      <c r="P2243" s="241"/>
      <c r="Q2243" s="241"/>
      <c r="R2243" s="241"/>
      <c r="S2243" s="241"/>
      <c r="T2243" s="242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T2243" s="243" t="s">
        <v>184</v>
      </c>
      <c r="AU2243" s="243" t="s">
        <v>86</v>
      </c>
      <c r="AV2243" s="13" t="s">
        <v>86</v>
      </c>
      <c r="AW2243" s="13" t="s">
        <v>32</v>
      </c>
      <c r="AX2243" s="13" t="s">
        <v>76</v>
      </c>
      <c r="AY2243" s="243" t="s">
        <v>175</v>
      </c>
    </row>
    <row r="2244" s="13" customFormat="1">
      <c r="A2244" s="13"/>
      <c r="B2244" s="232"/>
      <c r="C2244" s="233"/>
      <c r="D2244" s="234" t="s">
        <v>184</v>
      </c>
      <c r="E2244" s="235" t="s">
        <v>1</v>
      </c>
      <c r="F2244" s="236" t="s">
        <v>2543</v>
      </c>
      <c r="G2244" s="233"/>
      <c r="H2244" s="237">
        <v>23.4</v>
      </c>
      <c r="I2244" s="238"/>
      <c r="J2244" s="233"/>
      <c r="K2244" s="233"/>
      <c r="L2244" s="239"/>
      <c r="M2244" s="240"/>
      <c r="N2244" s="241"/>
      <c r="O2244" s="241"/>
      <c r="P2244" s="241"/>
      <c r="Q2244" s="241"/>
      <c r="R2244" s="241"/>
      <c r="S2244" s="241"/>
      <c r="T2244" s="242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T2244" s="243" t="s">
        <v>184</v>
      </c>
      <c r="AU2244" s="243" t="s">
        <v>86</v>
      </c>
      <c r="AV2244" s="13" t="s">
        <v>86</v>
      </c>
      <c r="AW2244" s="13" t="s">
        <v>32</v>
      </c>
      <c r="AX2244" s="13" t="s">
        <v>76</v>
      </c>
      <c r="AY2244" s="243" t="s">
        <v>175</v>
      </c>
    </row>
    <row r="2245" s="13" customFormat="1">
      <c r="A2245" s="13"/>
      <c r="B2245" s="232"/>
      <c r="C2245" s="233"/>
      <c r="D2245" s="234" t="s">
        <v>184</v>
      </c>
      <c r="E2245" s="235" t="s">
        <v>1</v>
      </c>
      <c r="F2245" s="236" t="s">
        <v>2544</v>
      </c>
      <c r="G2245" s="233"/>
      <c r="H2245" s="237">
        <v>23.08</v>
      </c>
      <c r="I2245" s="238"/>
      <c r="J2245" s="233"/>
      <c r="K2245" s="233"/>
      <c r="L2245" s="239"/>
      <c r="M2245" s="240"/>
      <c r="N2245" s="241"/>
      <c r="O2245" s="241"/>
      <c r="P2245" s="241"/>
      <c r="Q2245" s="241"/>
      <c r="R2245" s="241"/>
      <c r="S2245" s="241"/>
      <c r="T2245" s="242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T2245" s="243" t="s">
        <v>184</v>
      </c>
      <c r="AU2245" s="243" t="s">
        <v>86</v>
      </c>
      <c r="AV2245" s="13" t="s">
        <v>86</v>
      </c>
      <c r="AW2245" s="13" t="s">
        <v>32</v>
      </c>
      <c r="AX2245" s="13" t="s">
        <v>76</v>
      </c>
      <c r="AY2245" s="243" t="s">
        <v>175</v>
      </c>
    </row>
    <row r="2246" s="13" customFormat="1">
      <c r="A2246" s="13"/>
      <c r="B2246" s="232"/>
      <c r="C2246" s="233"/>
      <c r="D2246" s="234" t="s">
        <v>184</v>
      </c>
      <c r="E2246" s="235" t="s">
        <v>1</v>
      </c>
      <c r="F2246" s="236" t="s">
        <v>2545</v>
      </c>
      <c r="G2246" s="233"/>
      <c r="H2246" s="237">
        <v>50.96</v>
      </c>
      <c r="I2246" s="238"/>
      <c r="J2246" s="233"/>
      <c r="K2246" s="233"/>
      <c r="L2246" s="239"/>
      <c r="M2246" s="240"/>
      <c r="N2246" s="241"/>
      <c r="O2246" s="241"/>
      <c r="P2246" s="241"/>
      <c r="Q2246" s="241"/>
      <c r="R2246" s="241"/>
      <c r="S2246" s="241"/>
      <c r="T2246" s="242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T2246" s="243" t="s">
        <v>184</v>
      </c>
      <c r="AU2246" s="243" t="s">
        <v>86</v>
      </c>
      <c r="AV2246" s="13" t="s">
        <v>86</v>
      </c>
      <c r="AW2246" s="13" t="s">
        <v>32</v>
      </c>
      <c r="AX2246" s="13" t="s">
        <v>76</v>
      </c>
      <c r="AY2246" s="243" t="s">
        <v>175</v>
      </c>
    </row>
    <row r="2247" s="13" customFormat="1">
      <c r="A2247" s="13"/>
      <c r="B2247" s="232"/>
      <c r="C2247" s="233"/>
      <c r="D2247" s="234" t="s">
        <v>184</v>
      </c>
      <c r="E2247" s="235" t="s">
        <v>1</v>
      </c>
      <c r="F2247" s="236" t="s">
        <v>2546</v>
      </c>
      <c r="G2247" s="233"/>
      <c r="H2247" s="237">
        <v>22.64</v>
      </c>
      <c r="I2247" s="238"/>
      <c r="J2247" s="233"/>
      <c r="K2247" s="233"/>
      <c r="L2247" s="239"/>
      <c r="M2247" s="240"/>
      <c r="N2247" s="241"/>
      <c r="O2247" s="241"/>
      <c r="P2247" s="241"/>
      <c r="Q2247" s="241"/>
      <c r="R2247" s="241"/>
      <c r="S2247" s="241"/>
      <c r="T2247" s="242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T2247" s="243" t="s">
        <v>184</v>
      </c>
      <c r="AU2247" s="243" t="s">
        <v>86</v>
      </c>
      <c r="AV2247" s="13" t="s">
        <v>86</v>
      </c>
      <c r="AW2247" s="13" t="s">
        <v>32</v>
      </c>
      <c r="AX2247" s="13" t="s">
        <v>76</v>
      </c>
      <c r="AY2247" s="243" t="s">
        <v>175</v>
      </c>
    </row>
    <row r="2248" s="13" customFormat="1">
      <c r="A2248" s="13"/>
      <c r="B2248" s="232"/>
      <c r="C2248" s="233"/>
      <c r="D2248" s="234" t="s">
        <v>184</v>
      </c>
      <c r="E2248" s="235" t="s">
        <v>1</v>
      </c>
      <c r="F2248" s="236" t="s">
        <v>2547</v>
      </c>
      <c r="G2248" s="233"/>
      <c r="H2248" s="237">
        <v>50.275</v>
      </c>
      <c r="I2248" s="238"/>
      <c r="J2248" s="233"/>
      <c r="K2248" s="233"/>
      <c r="L2248" s="239"/>
      <c r="M2248" s="240"/>
      <c r="N2248" s="241"/>
      <c r="O2248" s="241"/>
      <c r="P2248" s="241"/>
      <c r="Q2248" s="241"/>
      <c r="R2248" s="241"/>
      <c r="S2248" s="241"/>
      <c r="T2248" s="242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243" t="s">
        <v>184</v>
      </c>
      <c r="AU2248" s="243" t="s">
        <v>86</v>
      </c>
      <c r="AV2248" s="13" t="s">
        <v>86</v>
      </c>
      <c r="AW2248" s="13" t="s">
        <v>32</v>
      </c>
      <c r="AX2248" s="13" t="s">
        <v>76</v>
      </c>
      <c r="AY2248" s="243" t="s">
        <v>175</v>
      </c>
    </row>
    <row r="2249" s="13" customFormat="1">
      <c r="A2249" s="13"/>
      <c r="B2249" s="232"/>
      <c r="C2249" s="233"/>
      <c r="D2249" s="234" t="s">
        <v>184</v>
      </c>
      <c r="E2249" s="235" t="s">
        <v>1</v>
      </c>
      <c r="F2249" s="236" t="s">
        <v>2548</v>
      </c>
      <c r="G2249" s="233"/>
      <c r="H2249" s="237">
        <v>33.53</v>
      </c>
      <c r="I2249" s="238"/>
      <c r="J2249" s="233"/>
      <c r="K2249" s="233"/>
      <c r="L2249" s="239"/>
      <c r="M2249" s="240"/>
      <c r="N2249" s="241"/>
      <c r="O2249" s="241"/>
      <c r="P2249" s="241"/>
      <c r="Q2249" s="241"/>
      <c r="R2249" s="241"/>
      <c r="S2249" s="241"/>
      <c r="T2249" s="242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T2249" s="243" t="s">
        <v>184</v>
      </c>
      <c r="AU2249" s="243" t="s">
        <v>86</v>
      </c>
      <c r="AV2249" s="13" t="s">
        <v>86</v>
      </c>
      <c r="AW2249" s="13" t="s">
        <v>32</v>
      </c>
      <c r="AX2249" s="13" t="s">
        <v>76</v>
      </c>
      <c r="AY2249" s="243" t="s">
        <v>175</v>
      </c>
    </row>
    <row r="2250" s="13" customFormat="1">
      <c r="A2250" s="13"/>
      <c r="B2250" s="232"/>
      <c r="C2250" s="233"/>
      <c r="D2250" s="234" t="s">
        <v>184</v>
      </c>
      <c r="E2250" s="235" t="s">
        <v>1</v>
      </c>
      <c r="F2250" s="236" t="s">
        <v>2549</v>
      </c>
      <c r="G2250" s="233"/>
      <c r="H2250" s="237">
        <v>40.986</v>
      </c>
      <c r="I2250" s="238"/>
      <c r="J2250" s="233"/>
      <c r="K2250" s="233"/>
      <c r="L2250" s="239"/>
      <c r="M2250" s="240"/>
      <c r="N2250" s="241"/>
      <c r="O2250" s="241"/>
      <c r="P2250" s="241"/>
      <c r="Q2250" s="241"/>
      <c r="R2250" s="241"/>
      <c r="S2250" s="241"/>
      <c r="T2250" s="242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T2250" s="243" t="s">
        <v>184</v>
      </c>
      <c r="AU2250" s="243" t="s">
        <v>86</v>
      </c>
      <c r="AV2250" s="13" t="s">
        <v>86</v>
      </c>
      <c r="AW2250" s="13" t="s">
        <v>32</v>
      </c>
      <c r="AX2250" s="13" t="s">
        <v>76</v>
      </c>
      <c r="AY2250" s="243" t="s">
        <v>175</v>
      </c>
    </row>
    <row r="2251" s="13" customFormat="1">
      <c r="A2251" s="13"/>
      <c r="B2251" s="232"/>
      <c r="C2251" s="233"/>
      <c r="D2251" s="234" t="s">
        <v>184</v>
      </c>
      <c r="E2251" s="235" t="s">
        <v>1</v>
      </c>
      <c r="F2251" s="236" t="s">
        <v>2550</v>
      </c>
      <c r="G2251" s="233"/>
      <c r="H2251" s="237">
        <v>50.96</v>
      </c>
      <c r="I2251" s="238"/>
      <c r="J2251" s="233"/>
      <c r="K2251" s="233"/>
      <c r="L2251" s="239"/>
      <c r="M2251" s="240"/>
      <c r="N2251" s="241"/>
      <c r="O2251" s="241"/>
      <c r="P2251" s="241"/>
      <c r="Q2251" s="241"/>
      <c r="R2251" s="241"/>
      <c r="S2251" s="241"/>
      <c r="T2251" s="242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T2251" s="243" t="s">
        <v>184</v>
      </c>
      <c r="AU2251" s="243" t="s">
        <v>86</v>
      </c>
      <c r="AV2251" s="13" t="s">
        <v>86</v>
      </c>
      <c r="AW2251" s="13" t="s">
        <v>32</v>
      </c>
      <c r="AX2251" s="13" t="s">
        <v>76</v>
      </c>
      <c r="AY2251" s="243" t="s">
        <v>175</v>
      </c>
    </row>
    <row r="2252" s="13" customFormat="1">
      <c r="A2252" s="13"/>
      <c r="B2252" s="232"/>
      <c r="C2252" s="233"/>
      <c r="D2252" s="234" t="s">
        <v>184</v>
      </c>
      <c r="E2252" s="235" t="s">
        <v>1</v>
      </c>
      <c r="F2252" s="236" t="s">
        <v>2551</v>
      </c>
      <c r="G2252" s="233"/>
      <c r="H2252" s="237">
        <v>50.96</v>
      </c>
      <c r="I2252" s="238"/>
      <c r="J2252" s="233"/>
      <c r="K2252" s="233"/>
      <c r="L2252" s="239"/>
      <c r="M2252" s="240"/>
      <c r="N2252" s="241"/>
      <c r="O2252" s="241"/>
      <c r="P2252" s="241"/>
      <c r="Q2252" s="241"/>
      <c r="R2252" s="241"/>
      <c r="S2252" s="241"/>
      <c r="T2252" s="242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43" t="s">
        <v>184</v>
      </c>
      <c r="AU2252" s="243" t="s">
        <v>86</v>
      </c>
      <c r="AV2252" s="13" t="s">
        <v>86</v>
      </c>
      <c r="AW2252" s="13" t="s">
        <v>32</v>
      </c>
      <c r="AX2252" s="13" t="s">
        <v>76</v>
      </c>
      <c r="AY2252" s="243" t="s">
        <v>175</v>
      </c>
    </row>
    <row r="2253" s="13" customFormat="1">
      <c r="A2253" s="13"/>
      <c r="B2253" s="232"/>
      <c r="C2253" s="233"/>
      <c r="D2253" s="234" t="s">
        <v>184</v>
      </c>
      <c r="E2253" s="235" t="s">
        <v>1</v>
      </c>
      <c r="F2253" s="236" t="s">
        <v>2552</v>
      </c>
      <c r="G2253" s="233"/>
      <c r="H2253" s="237">
        <v>47.76</v>
      </c>
      <c r="I2253" s="238"/>
      <c r="J2253" s="233"/>
      <c r="K2253" s="233"/>
      <c r="L2253" s="239"/>
      <c r="M2253" s="240"/>
      <c r="N2253" s="241"/>
      <c r="O2253" s="241"/>
      <c r="P2253" s="241"/>
      <c r="Q2253" s="241"/>
      <c r="R2253" s="241"/>
      <c r="S2253" s="241"/>
      <c r="T2253" s="242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T2253" s="243" t="s">
        <v>184</v>
      </c>
      <c r="AU2253" s="243" t="s">
        <v>86</v>
      </c>
      <c r="AV2253" s="13" t="s">
        <v>86</v>
      </c>
      <c r="AW2253" s="13" t="s">
        <v>32</v>
      </c>
      <c r="AX2253" s="13" t="s">
        <v>76</v>
      </c>
      <c r="AY2253" s="243" t="s">
        <v>175</v>
      </c>
    </row>
    <row r="2254" s="13" customFormat="1">
      <c r="A2254" s="13"/>
      <c r="B2254" s="232"/>
      <c r="C2254" s="233"/>
      <c r="D2254" s="234" t="s">
        <v>184</v>
      </c>
      <c r="E2254" s="235" t="s">
        <v>1</v>
      </c>
      <c r="F2254" s="236" t="s">
        <v>2553</v>
      </c>
      <c r="G2254" s="233"/>
      <c r="H2254" s="237">
        <v>45.21</v>
      </c>
      <c r="I2254" s="238"/>
      <c r="J2254" s="233"/>
      <c r="K2254" s="233"/>
      <c r="L2254" s="239"/>
      <c r="M2254" s="240"/>
      <c r="N2254" s="241"/>
      <c r="O2254" s="241"/>
      <c r="P2254" s="241"/>
      <c r="Q2254" s="241"/>
      <c r="R2254" s="241"/>
      <c r="S2254" s="241"/>
      <c r="T2254" s="242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T2254" s="243" t="s">
        <v>184</v>
      </c>
      <c r="AU2254" s="243" t="s">
        <v>86</v>
      </c>
      <c r="AV2254" s="13" t="s">
        <v>86</v>
      </c>
      <c r="AW2254" s="13" t="s">
        <v>32</v>
      </c>
      <c r="AX2254" s="13" t="s">
        <v>76</v>
      </c>
      <c r="AY2254" s="243" t="s">
        <v>175</v>
      </c>
    </row>
    <row r="2255" s="13" customFormat="1">
      <c r="A2255" s="13"/>
      <c r="B2255" s="232"/>
      <c r="C2255" s="233"/>
      <c r="D2255" s="234" t="s">
        <v>184</v>
      </c>
      <c r="E2255" s="235" t="s">
        <v>1</v>
      </c>
      <c r="F2255" s="236" t="s">
        <v>2562</v>
      </c>
      <c r="G2255" s="233"/>
      <c r="H2255" s="237">
        <v>-781.2</v>
      </c>
      <c r="I2255" s="238"/>
      <c r="J2255" s="233"/>
      <c r="K2255" s="233"/>
      <c r="L2255" s="239"/>
      <c r="M2255" s="240"/>
      <c r="N2255" s="241"/>
      <c r="O2255" s="241"/>
      <c r="P2255" s="241"/>
      <c r="Q2255" s="241"/>
      <c r="R2255" s="241"/>
      <c r="S2255" s="241"/>
      <c r="T2255" s="242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T2255" s="243" t="s">
        <v>184</v>
      </c>
      <c r="AU2255" s="243" t="s">
        <v>86</v>
      </c>
      <c r="AV2255" s="13" t="s">
        <v>86</v>
      </c>
      <c r="AW2255" s="13" t="s">
        <v>32</v>
      </c>
      <c r="AX2255" s="13" t="s">
        <v>76</v>
      </c>
      <c r="AY2255" s="243" t="s">
        <v>175</v>
      </c>
    </row>
    <row r="2256" s="15" customFormat="1">
      <c r="A2256" s="15"/>
      <c r="B2256" s="254"/>
      <c r="C2256" s="255"/>
      <c r="D2256" s="234" t="s">
        <v>184</v>
      </c>
      <c r="E2256" s="256" t="s">
        <v>1</v>
      </c>
      <c r="F2256" s="257" t="s">
        <v>201</v>
      </c>
      <c r="G2256" s="255"/>
      <c r="H2256" s="258">
        <v>6131.2399999999992</v>
      </c>
      <c r="I2256" s="259"/>
      <c r="J2256" s="255"/>
      <c r="K2256" s="255"/>
      <c r="L2256" s="260"/>
      <c r="M2256" s="261"/>
      <c r="N2256" s="262"/>
      <c r="O2256" s="262"/>
      <c r="P2256" s="262"/>
      <c r="Q2256" s="262"/>
      <c r="R2256" s="262"/>
      <c r="S2256" s="262"/>
      <c r="T2256" s="263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T2256" s="264" t="s">
        <v>184</v>
      </c>
      <c r="AU2256" s="264" t="s">
        <v>86</v>
      </c>
      <c r="AV2256" s="15" t="s">
        <v>182</v>
      </c>
      <c r="AW2256" s="15" t="s">
        <v>32</v>
      </c>
      <c r="AX2256" s="15" t="s">
        <v>84</v>
      </c>
      <c r="AY2256" s="264" t="s">
        <v>175</v>
      </c>
    </row>
    <row r="2257" s="2" customFormat="1" ht="16.5" customHeight="1">
      <c r="A2257" s="39"/>
      <c r="B2257" s="40"/>
      <c r="C2257" s="219" t="s">
        <v>2567</v>
      </c>
      <c r="D2257" s="219" t="s">
        <v>177</v>
      </c>
      <c r="E2257" s="220" t="s">
        <v>2568</v>
      </c>
      <c r="F2257" s="221" t="s">
        <v>2569</v>
      </c>
      <c r="G2257" s="222" t="s">
        <v>180</v>
      </c>
      <c r="H2257" s="223">
        <v>781.2</v>
      </c>
      <c r="I2257" s="224"/>
      <c r="J2257" s="225">
        <f>ROUND(I2257*H2257,2)</f>
        <v>0</v>
      </c>
      <c r="K2257" s="221" t="s">
        <v>1</v>
      </c>
      <c r="L2257" s="45"/>
      <c r="M2257" s="226" t="s">
        <v>1</v>
      </c>
      <c r="N2257" s="227" t="s">
        <v>41</v>
      </c>
      <c r="O2257" s="92"/>
      <c r="P2257" s="228">
        <f>O2257*H2257</f>
        <v>0</v>
      </c>
      <c r="Q2257" s="228">
        <v>0</v>
      </c>
      <c r="R2257" s="228">
        <f>Q2257*H2257</f>
        <v>0</v>
      </c>
      <c r="S2257" s="228">
        <v>0</v>
      </c>
      <c r="T2257" s="229">
        <f>S2257*H2257</f>
        <v>0</v>
      </c>
      <c r="U2257" s="39"/>
      <c r="V2257" s="39"/>
      <c r="W2257" s="39"/>
      <c r="X2257" s="39"/>
      <c r="Y2257" s="39"/>
      <c r="Z2257" s="39"/>
      <c r="AA2257" s="39"/>
      <c r="AB2257" s="39"/>
      <c r="AC2257" s="39"/>
      <c r="AD2257" s="39"/>
      <c r="AE2257" s="39"/>
      <c r="AR2257" s="230" t="s">
        <v>262</v>
      </c>
      <c r="AT2257" s="230" t="s">
        <v>177</v>
      </c>
      <c r="AU2257" s="230" t="s">
        <v>86</v>
      </c>
      <c r="AY2257" s="18" t="s">
        <v>175</v>
      </c>
      <c r="BE2257" s="231">
        <f>IF(N2257="základní",J2257,0)</f>
        <v>0</v>
      </c>
      <c r="BF2257" s="231">
        <f>IF(N2257="snížená",J2257,0)</f>
        <v>0</v>
      </c>
      <c r="BG2257" s="231">
        <f>IF(N2257="zákl. přenesená",J2257,0)</f>
        <v>0</v>
      </c>
      <c r="BH2257" s="231">
        <f>IF(N2257="sníž. přenesená",J2257,0)</f>
        <v>0</v>
      </c>
      <c r="BI2257" s="231">
        <f>IF(N2257="nulová",J2257,0)</f>
        <v>0</v>
      </c>
      <c r="BJ2257" s="18" t="s">
        <v>84</v>
      </c>
      <c r="BK2257" s="231">
        <f>ROUND(I2257*H2257,2)</f>
        <v>0</v>
      </c>
      <c r="BL2257" s="18" t="s">
        <v>262</v>
      </c>
      <c r="BM2257" s="230" t="s">
        <v>2570</v>
      </c>
    </row>
    <row r="2258" s="14" customFormat="1">
      <c r="A2258" s="14"/>
      <c r="B2258" s="244"/>
      <c r="C2258" s="245"/>
      <c r="D2258" s="234" t="s">
        <v>184</v>
      </c>
      <c r="E2258" s="246" t="s">
        <v>1</v>
      </c>
      <c r="F2258" s="247" t="s">
        <v>2571</v>
      </c>
      <c r="G2258" s="245"/>
      <c r="H2258" s="246" t="s">
        <v>1</v>
      </c>
      <c r="I2258" s="248"/>
      <c r="J2258" s="245"/>
      <c r="K2258" s="245"/>
      <c r="L2258" s="249"/>
      <c r="M2258" s="250"/>
      <c r="N2258" s="251"/>
      <c r="O2258" s="251"/>
      <c r="P2258" s="251"/>
      <c r="Q2258" s="251"/>
      <c r="R2258" s="251"/>
      <c r="S2258" s="251"/>
      <c r="T2258" s="252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T2258" s="253" t="s">
        <v>184</v>
      </c>
      <c r="AU2258" s="253" t="s">
        <v>86</v>
      </c>
      <c r="AV2258" s="14" t="s">
        <v>84</v>
      </c>
      <c r="AW2258" s="14" t="s">
        <v>32</v>
      </c>
      <c r="AX2258" s="14" t="s">
        <v>76</v>
      </c>
      <c r="AY2258" s="253" t="s">
        <v>175</v>
      </c>
    </row>
    <row r="2259" s="13" customFormat="1">
      <c r="A2259" s="13"/>
      <c r="B2259" s="232"/>
      <c r="C2259" s="233"/>
      <c r="D2259" s="234" t="s">
        <v>184</v>
      </c>
      <c r="E2259" s="235" t="s">
        <v>1</v>
      </c>
      <c r="F2259" s="236" t="s">
        <v>2572</v>
      </c>
      <c r="G2259" s="233"/>
      <c r="H2259" s="237">
        <v>185.4</v>
      </c>
      <c r="I2259" s="238"/>
      <c r="J2259" s="233"/>
      <c r="K2259" s="233"/>
      <c r="L2259" s="239"/>
      <c r="M2259" s="240"/>
      <c r="N2259" s="241"/>
      <c r="O2259" s="241"/>
      <c r="P2259" s="241"/>
      <c r="Q2259" s="241"/>
      <c r="R2259" s="241"/>
      <c r="S2259" s="241"/>
      <c r="T2259" s="242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3" t="s">
        <v>184</v>
      </c>
      <c r="AU2259" s="243" t="s">
        <v>86</v>
      </c>
      <c r="AV2259" s="13" t="s">
        <v>86</v>
      </c>
      <c r="AW2259" s="13" t="s">
        <v>32</v>
      </c>
      <c r="AX2259" s="13" t="s">
        <v>76</v>
      </c>
      <c r="AY2259" s="243" t="s">
        <v>175</v>
      </c>
    </row>
    <row r="2260" s="13" customFormat="1">
      <c r="A2260" s="13"/>
      <c r="B2260" s="232"/>
      <c r="C2260" s="233"/>
      <c r="D2260" s="234" t="s">
        <v>184</v>
      </c>
      <c r="E2260" s="235" t="s">
        <v>1</v>
      </c>
      <c r="F2260" s="236" t="s">
        <v>2573</v>
      </c>
      <c r="G2260" s="233"/>
      <c r="H2260" s="237">
        <v>414.3</v>
      </c>
      <c r="I2260" s="238"/>
      <c r="J2260" s="233"/>
      <c r="K2260" s="233"/>
      <c r="L2260" s="239"/>
      <c r="M2260" s="240"/>
      <c r="N2260" s="241"/>
      <c r="O2260" s="241"/>
      <c r="P2260" s="241"/>
      <c r="Q2260" s="241"/>
      <c r="R2260" s="241"/>
      <c r="S2260" s="241"/>
      <c r="T2260" s="242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T2260" s="243" t="s">
        <v>184</v>
      </c>
      <c r="AU2260" s="243" t="s">
        <v>86</v>
      </c>
      <c r="AV2260" s="13" t="s">
        <v>86</v>
      </c>
      <c r="AW2260" s="13" t="s">
        <v>32</v>
      </c>
      <c r="AX2260" s="13" t="s">
        <v>76</v>
      </c>
      <c r="AY2260" s="243" t="s">
        <v>175</v>
      </c>
    </row>
    <row r="2261" s="13" customFormat="1">
      <c r="A2261" s="13"/>
      <c r="B2261" s="232"/>
      <c r="C2261" s="233"/>
      <c r="D2261" s="234" t="s">
        <v>184</v>
      </c>
      <c r="E2261" s="235" t="s">
        <v>1</v>
      </c>
      <c r="F2261" s="236" t="s">
        <v>2574</v>
      </c>
      <c r="G2261" s="233"/>
      <c r="H2261" s="237">
        <v>181.5</v>
      </c>
      <c r="I2261" s="238"/>
      <c r="J2261" s="233"/>
      <c r="K2261" s="233"/>
      <c r="L2261" s="239"/>
      <c r="M2261" s="240"/>
      <c r="N2261" s="241"/>
      <c r="O2261" s="241"/>
      <c r="P2261" s="241"/>
      <c r="Q2261" s="241"/>
      <c r="R2261" s="241"/>
      <c r="S2261" s="241"/>
      <c r="T2261" s="242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T2261" s="243" t="s">
        <v>184</v>
      </c>
      <c r="AU2261" s="243" t="s">
        <v>86</v>
      </c>
      <c r="AV2261" s="13" t="s">
        <v>86</v>
      </c>
      <c r="AW2261" s="13" t="s">
        <v>32</v>
      </c>
      <c r="AX2261" s="13" t="s">
        <v>76</v>
      </c>
      <c r="AY2261" s="243" t="s">
        <v>175</v>
      </c>
    </row>
    <row r="2262" s="15" customFormat="1">
      <c r="A2262" s="15"/>
      <c r="B2262" s="254"/>
      <c r="C2262" s="255"/>
      <c r="D2262" s="234" t="s">
        <v>184</v>
      </c>
      <c r="E2262" s="256" t="s">
        <v>1</v>
      </c>
      <c r="F2262" s="257" t="s">
        <v>201</v>
      </c>
      <c r="G2262" s="255"/>
      <c r="H2262" s="258">
        <v>781.2</v>
      </c>
      <c r="I2262" s="259"/>
      <c r="J2262" s="255"/>
      <c r="K2262" s="255"/>
      <c r="L2262" s="260"/>
      <c r="M2262" s="261"/>
      <c r="N2262" s="262"/>
      <c r="O2262" s="262"/>
      <c r="P2262" s="262"/>
      <c r="Q2262" s="262"/>
      <c r="R2262" s="262"/>
      <c r="S2262" s="262"/>
      <c r="T2262" s="263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T2262" s="264" t="s">
        <v>184</v>
      </c>
      <c r="AU2262" s="264" t="s">
        <v>86</v>
      </c>
      <c r="AV2262" s="15" t="s">
        <v>182</v>
      </c>
      <c r="AW2262" s="15" t="s">
        <v>32</v>
      </c>
      <c r="AX2262" s="15" t="s">
        <v>84</v>
      </c>
      <c r="AY2262" s="264" t="s">
        <v>175</v>
      </c>
    </row>
    <row r="2263" s="12" customFormat="1" ht="25.92" customHeight="1">
      <c r="A2263" s="12"/>
      <c r="B2263" s="203"/>
      <c r="C2263" s="204"/>
      <c r="D2263" s="205" t="s">
        <v>75</v>
      </c>
      <c r="E2263" s="206" t="s">
        <v>247</v>
      </c>
      <c r="F2263" s="206" t="s">
        <v>2575</v>
      </c>
      <c r="G2263" s="204"/>
      <c r="H2263" s="204"/>
      <c r="I2263" s="207"/>
      <c r="J2263" s="208">
        <f>BK2263</f>
        <v>0</v>
      </c>
      <c r="K2263" s="204"/>
      <c r="L2263" s="209"/>
      <c r="M2263" s="210"/>
      <c r="N2263" s="211"/>
      <c r="O2263" s="211"/>
      <c r="P2263" s="212">
        <f>P2264</f>
        <v>0</v>
      </c>
      <c r="Q2263" s="211"/>
      <c r="R2263" s="212">
        <f>R2264</f>
        <v>0</v>
      </c>
      <c r="S2263" s="211"/>
      <c r="T2263" s="213">
        <f>T2264</f>
        <v>0</v>
      </c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R2263" s="214" t="s">
        <v>189</v>
      </c>
      <c r="AT2263" s="215" t="s">
        <v>75</v>
      </c>
      <c r="AU2263" s="215" t="s">
        <v>76</v>
      </c>
      <c r="AY2263" s="214" t="s">
        <v>175</v>
      </c>
      <c r="BK2263" s="216">
        <f>BK2264</f>
        <v>0</v>
      </c>
    </row>
    <row r="2264" s="12" customFormat="1" ht="22.8" customHeight="1">
      <c r="A2264" s="12"/>
      <c r="B2264" s="203"/>
      <c r="C2264" s="204"/>
      <c r="D2264" s="205" t="s">
        <v>75</v>
      </c>
      <c r="E2264" s="217" t="s">
        <v>2576</v>
      </c>
      <c r="F2264" s="217" t="s">
        <v>2577</v>
      </c>
      <c r="G2264" s="204"/>
      <c r="H2264" s="204"/>
      <c r="I2264" s="207"/>
      <c r="J2264" s="218">
        <f>BK2264</f>
        <v>0</v>
      </c>
      <c r="K2264" s="204"/>
      <c r="L2264" s="209"/>
      <c r="M2264" s="210"/>
      <c r="N2264" s="211"/>
      <c r="O2264" s="211"/>
      <c r="P2264" s="212">
        <f>SUM(P2265:P2266)</f>
        <v>0</v>
      </c>
      <c r="Q2264" s="211"/>
      <c r="R2264" s="212">
        <f>SUM(R2265:R2266)</f>
        <v>0</v>
      </c>
      <c r="S2264" s="211"/>
      <c r="T2264" s="213">
        <f>SUM(T2265:T2266)</f>
        <v>0</v>
      </c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R2264" s="214" t="s">
        <v>189</v>
      </c>
      <c r="AT2264" s="215" t="s">
        <v>75</v>
      </c>
      <c r="AU2264" s="215" t="s">
        <v>84</v>
      </c>
      <c r="AY2264" s="214" t="s">
        <v>175</v>
      </c>
      <c r="BK2264" s="216">
        <f>SUM(BK2265:BK2266)</f>
        <v>0</v>
      </c>
    </row>
    <row r="2265" s="2" customFormat="1" ht="24.15" customHeight="1">
      <c r="A2265" s="39"/>
      <c r="B2265" s="40"/>
      <c r="C2265" s="219" t="s">
        <v>2578</v>
      </c>
      <c r="D2265" s="219" t="s">
        <v>177</v>
      </c>
      <c r="E2265" s="220" t="s">
        <v>2579</v>
      </c>
      <c r="F2265" s="221" t="s">
        <v>2580</v>
      </c>
      <c r="G2265" s="222" t="s">
        <v>342</v>
      </c>
      <c r="H2265" s="223">
        <v>1</v>
      </c>
      <c r="I2265" s="224"/>
      <c r="J2265" s="225">
        <f>ROUND(I2265*H2265,2)</f>
        <v>0</v>
      </c>
      <c r="K2265" s="221" t="s">
        <v>1</v>
      </c>
      <c r="L2265" s="45"/>
      <c r="M2265" s="226" t="s">
        <v>1</v>
      </c>
      <c r="N2265" s="227" t="s">
        <v>41</v>
      </c>
      <c r="O2265" s="92"/>
      <c r="P2265" s="228">
        <f>O2265*H2265</f>
        <v>0</v>
      </c>
      <c r="Q2265" s="228">
        <v>0</v>
      </c>
      <c r="R2265" s="228">
        <f>Q2265*H2265</f>
        <v>0</v>
      </c>
      <c r="S2265" s="228">
        <v>0</v>
      </c>
      <c r="T2265" s="229">
        <f>S2265*H2265</f>
        <v>0</v>
      </c>
      <c r="U2265" s="39"/>
      <c r="V2265" s="39"/>
      <c r="W2265" s="39"/>
      <c r="X2265" s="39"/>
      <c r="Y2265" s="39"/>
      <c r="Z2265" s="39"/>
      <c r="AA2265" s="39"/>
      <c r="AB2265" s="39"/>
      <c r="AC2265" s="39"/>
      <c r="AD2265" s="39"/>
      <c r="AE2265" s="39"/>
      <c r="AR2265" s="230" t="s">
        <v>583</v>
      </c>
      <c r="AT2265" s="230" t="s">
        <v>177</v>
      </c>
      <c r="AU2265" s="230" t="s">
        <v>86</v>
      </c>
      <c r="AY2265" s="18" t="s">
        <v>175</v>
      </c>
      <c r="BE2265" s="231">
        <f>IF(N2265="základní",J2265,0)</f>
        <v>0</v>
      </c>
      <c r="BF2265" s="231">
        <f>IF(N2265="snížená",J2265,0)</f>
        <v>0</v>
      </c>
      <c r="BG2265" s="231">
        <f>IF(N2265="zákl. přenesená",J2265,0)</f>
        <v>0</v>
      </c>
      <c r="BH2265" s="231">
        <f>IF(N2265="sníž. přenesená",J2265,0)</f>
        <v>0</v>
      </c>
      <c r="BI2265" s="231">
        <f>IF(N2265="nulová",J2265,0)</f>
        <v>0</v>
      </c>
      <c r="BJ2265" s="18" t="s">
        <v>84</v>
      </c>
      <c r="BK2265" s="231">
        <f>ROUND(I2265*H2265,2)</f>
        <v>0</v>
      </c>
      <c r="BL2265" s="18" t="s">
        <v>583</v>
      </c>
      <c r="BM2265" s="230" t="s">
        <v>2581</v>
      </c>
    </row>
    <row r="2266" s="2" customFormat="1">
      <c r="A2266" s="39"/>
      <c r="B2266" s="40"/>
      <c r="C2266" s="41"/>
      <c r="D2266" s="234" t="s">
        <v>266</v>
      </c>
      <c r="E2266" s="41"/>
      <c r="F2266" s="275" t="s">
        <v>2582</v>
      </c>
      <c r="G2266" s="41"/>
      <c r="H2266" s="41"/>
      <c r="I2266" s="276"/>
      <c r="J2266" s="41"/>
      <c r="K2266" s="41"/>
      <c r="L2266" s="45"/>
      <c r="M2266" s="292"/>
      <c r="N2266" s="293"/>
      <c r="O2266" s="294"/>
      <c r="P2266" s="294"/>
      <c r="Q2266" s="294"/>
      <c r="R2266" s="294"/>
      <c r="S2266" s="294"/>
      <c r="T2266" s="295"/>
      <c r="U2266" s="39"/>
      <c r="V2266" s="39"/>
      <c r="W2266" s="39"/>
      <c r="X2266" s="39"/>
      <c r="Y2266" s="39"/>
      <c r="Z2266" s="39"/>
      <c r="AA2266" s="39"/>
      <c r="AB2266" s="39"/>
      <c r="AC2266" s="39"/>
      <c r="AD2266" s="39"/>
      <c r="AE2266" s="39"/>
      <c r="AT2266" s="18" t="s">
        <v>266</v>
      </c>
      <c r="AU2266" s="18" t="s">
        <v>86</v>
      </c>
    </row>
    <row r="2267" s="2" customFormat="1" ht="6.96" customHeight="1">
      <c r="A2267" s="39"/>
      <c r="B2267" s="67"/>
      <c r="C2267" s="68"/>
      <c r="D2267" s="68"/>
      <c r="E2267" s="68"/>
      <c r="F2267" s="68"/>
      <c r="G2267" s="68"/>
      <c r="H2267" s="68"/>
      <c r="I2267" s="68"/>
      <c r="J2267" s="68"/>
      <c r="K2267" s="68"/>
      <c r="L2267" s="45"/>
      <c r="M2267" s="39"/>
      <c r="O2267" s="39"/>
      <c r="P2267" s="39"/>
      <c r="Q2267" s="39"/>
      <c r="R2267" s="39"/>
      <c r="S2267" s="39"/>
      <c r="T2267" s="39"/>
      <c r="U2267" s="39"/>
      <c r="V2267" s="39"/>
      <c r="W2267" s="39"/>
      <c r="X2267" s="39"/>
      <c r="Y2267" s="39"/>
      <c r="Z2267" s="39"/>
      <c r="AA2267" s="39"/>
      <c r="AB2267" s="39"/>
      <c r="AC2267" s="39"/>
      <c r="AD2267" s="39"/>
      <c r="AE2267" s="39"/>
    </row>
  </sheetData>
  <sheetProtection sheet="1" autoFilter="0" formatColumns="0" formatRows="0" objects="1" scenarios="1" spinCount="100000" saltValue="ZeoEHe0MbUq93mG+Raxq9dtmiUwoWNMuw7Z5JkujQ/4IAQqRZ6l9R21ONQiDLDg0kfrCrg2C0OePJgRrhLIsuA==" hashValue="tK1cT1s87W8pPQkp3+SfzxeJ2BHSn6P0RjpNmlasTF/ap2B9Hxmp81POim3zxMMXLwlO6nS6MqvkCUlGHMKgyQ==" algorithmName="SHA-512" password="CC35"/>
  <autoFilter ref="C143:K2266"/>
  <mergeCells count="9">
    <mergeCell ref="E7:H7"/>
    <mergeCell ref="E9:H9"/>
    <mergeCell ref="E18:H18"/>
    <mergeCell ref="E27:H27"/>
    <mergeCell ref="E85:H85"/>
    <mergeCell ref="E87:H87"/>
    <mergeCell ref="E134:H134"/>
    <mergeCell ref="E136:H13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89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2583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tr">
        <f>IF('Rekapitulace stavby'!E11="","",'Rekapitulace stavby'!E11)</f>
        <v>Město Český Těšín</v>
      </c>
      <c r="F15" s="39"/>
      <c r="G15" s="39"/>
      <c r="H15" s="39"/>
      <c r="I15" s="141" t="s">
        <v>27</v>
      </c>
      <c r="J15" s="144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tr">
        <f>IF('Rekapitulace stavby'!E17="","",'Rekapitulace stavby'!E17)</f>
        <v>ATRIS s.r.o.</v>
      </c>
      <c r="F21" s="39"/>
      <c r="G21" s="39"/>
      <c r="H21" s="39"/>
      <c r="I21" s="141" t="s">
        <v>27</v>
      </c>
      <c r="J21" s="144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tr">
        <f>IF('Rekapitulace stavby'!E20="","",'Rekapitulace stavby'!E20)</f>
        <v>Barbora Kyšková</v>
      </c>
      <c r="F24" s="39"/>
      <c r="G24" s="39"/>
      <c r="H24" s="39"/>
      <c r="I24" s="141" t="s">
        <v>27</v>
      </c>
      <c r="J24" s="144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ROUND(J135,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ROUND((SUM(BE135:BE404)),  2)</f>
        <v>0</v>
      </c>
      <c r="G33" s="39"/>
      <c r="H33" s="39"/>
      <c r="I33" s="156">
        <v>0.21</v>
      </c>
      <c r="J33" s="155">
        <f>ROUND(((SUM(BE135:BE404))*I33),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ROUND((SUM(BF135:BF404)),  2)</f>
        <v>0</v>
      </c>
      <c r="G34" s="39"/>
      <c r="H34" s="39"/>
      <c r="I34" s="156">
        <v>0.12</v>
      </c>
      <c r="J34" s="155">
        <f>ROUND(((SUM(BF135:BF404))*I34),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ROUND((SUM(BG135:BG404)),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ROUND((SUM(BH135:BH404)),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ROUND((SUM(BI135:BI404)),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002 - Vytápění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Český Těšín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J135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132</v>
      </c>
      <c r="E97" s="183"/>
      <c r="F97" s="183"/>
      <c r="G97" s="183"/>
      <c r="H97" s="183"/>
      <c r="I97" s="183"/>
      <c r="J97" s="184">
        <f>J136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138</v>
      </c>
      <c r="E98" s="189"/>
      <c r="F98" s="189"/>
      <c r="G98" s="189"/>
      <c r="H98" s="189"/>
      <c r="I98" s="189"/>
      <c r="J98" s="190">
        <f>J137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139</v>
      </c>
      <c r="E99" s="189"/>
      <c r="F99" s="189"/>
      <c r="G99" s="189"/>
      <c r="H99" s="189"/>
      <c r="I99" s="189"/>
      <c r="J99" s="190">
        <f>J146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6"/>
      <c r="C100" s="187"/>
      <c r="D100" s="188" t="s">
        <v>140</v>
      </c>
      <c r="E100" s="189"/>
      <c r="F100" s="189"/>
      <c r="G100" s="189"/>
      <c r="H100" s="189"/>
      <c r="I100" s="189"/>
      <c r="J100" s="190">
        <f>J166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6"/>
      <c r="C101" s="187"/>
      <c r="D101" s="188" t="s">
        <v>141</v>
      </c>
      <c r="E101" s="189"/>
      <c r="F101" s="189"/>
      <c r="G101" s="189"/>
      <c r="H101" s="189"/>
      <c r="I101" s="189"/>
      <c r="J101" s="190">
        <f>J173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0"/>
      <c r="C102" s="181"/>
      <c r="D102" s="182" t="s">
        <v>142</v>
      </c>
      <c r="E102" s="183"/>
      <c r="F102" s="183"/>
      <c r="G102" s="183"/>
      <c r="H102" s="183"/>
      <c r="I102" s="183"/>
      <c r="J102" s="184">
        <f>J175</f>
        <v>0</v>
      </c>
      <c r="K102" s="181"/>
      <c r="L102" s="18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86"/>
      <c r="C103" s="187"/>
      <c r="D103" s="188" t="s">
        <v>144</v>
      </c>
      <c r="E103" s="189"/>
      <c r="F103" s="189"/>
      <c r="G103" s="189"/>
      <c r="H103" s="189"/>
      <c r="I103" s="189"/>
      <c r="J103" s="190">
        <f>J176</f>
        <v>0</v>
      </c>
      <c r="K103" s="187"/>
      <c r="L103" s="19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6"/>
      <c r="C104" s="187"/>
      <c r="D104" s="188" t="s">
        <v>2584</v>
      </c>
      <c r="E104" s="189"/>
      <c r="F104" s="189"/>
      <c r="G104" s="189"/>
      <c r="H104" s="189"/>
      <c r="I104" s="189"/>
      <c r="J104" s="190">
        <f>J195</f>
        <v>0</v>
      </c>
      <c r="K104" s="187"/>
      <c r="L104" s="19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86"/>
      <c r="C105" s="187"/>
      <c r="D105" s="188" t="s">
        <v>2585</v>
      </c>
      <c r="E105" s="189"/>
      <c r="F105" s="189"/>
      <c r="G105" s="189"/>
      <c r="H105" s="189"/>
      <c r="I105" s="189"/>
      <c r="J105" s="190">
        <f>J213</f>
        <v>0</v>
      </c>
      <c r="K105" s="187"/>
      <c r="L105" s="19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86"/>
      <c r="C106" s="187"/>
      <c r="D106" s="188" t="s">
        <v>2586</v>
      </c>
      <c r="E106" s="189"/>
      <c r="F106" s="189"/>
      <c r="G106" s="189"/>
      <c r="H106" s="189"/>
      <c r="I106" s="189"/>
      <c r="J106" s="190">
        <f>J218</f>
        <v>0</v>
      </c>
      <c r="K106" s="187"/>
      <c r="L106" s="19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6"/>
      <c r="C107" s="187"/>
      <c r="D107" s="188" t="s">
        <v>2587</v>
      </c>
      <c r="E107" s="189"/>
      <c r="F107" s="189"/>
      <c r="G107" s="189"/>
      <c r="H107" s="189"/>
      <c r="I107" s="189"/>
      <c r="J107" s="190">
        <f>J222</f>
        <v>0</v>
      </c>
      <c r="K107" s="187"/>
      <c r="L107" s="19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6"/>
      <c r="C108" s="187"/>
      <c r="D108" s="188" t="s">
        <v>2588</v>
      </c>
      <c r="E108" s="189"/>
      <c r="F108" s="189"/>
      <c r="G108" s="189"/>
      <c r="H108" s="189"/>
      <c r="I108" s="189"/>
      <c r="J108" s="190">
        <f>J257</f>
        <v>0</v>
      </c>
      <c r="K108" s="187"/>
      <c r="L108" s="19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6"/>
      <c r="C109" s="187"/>
      <c r="D109" s="188" t="s">
        <v>2589</v>
      </c>
      <c r="E109" s="189"/>
      <c r="F109" s="189"/>
      <c r="G109" s="189"/>
      <c r="H109" s="189"/>
      <c r="I109" s="189"/>
      <c r="J109" s="190">
        <f>J282</f>
        <v>0</v>
      </c>
      <c r="K109" s="187"/>
      <c r="L109" s="19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6"/>
      <c r="C110" s="187"/>
      <c r="D110" s="188" t="s">
        <v>146</v>
      </c>
      <c r="E110" s="189"/>
      <c r="F110" s="189"/>
      <c r="G110" s="189"/>
      <c r="H110" s="189"/>
      <c r="I110" s="189"/>
      <c r="J110" s="190">
        <f>J381</f>
        <v>0</v>
      </c>
      <c r="K110" s="187"/>
      <c r="L110" s="19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86"/>
      <c r="C111" s="187"/>
      <c r="D111" s="188" t="s">
        <v>147</v>
      </c>
      <c r="E111" s="189"/>
      <c r="F111" s="189"/>
      <c r="G111" s="189"/>
      <c r="H111" s="189"/>
      <c r="I111" s="189"/>
      <c r="J111" s="190">
        <f>J388</f>
        <v>0</v>
      </c>
      <c r="K111" s="187"/>
      <c r="L111" s="19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6"/>
      <c r="C112" s="187"/>
      <c r="D112" s="188" t="s">
        <v>150</v>
      </c>
      <c r="E112" s="189"/>
      <c r="F112" s="189"/>
      <c r="G112" s="189"/>
      <c r="H112" s="189"/>
      <c r="I112" s="189"/>
      <c r="J112" s="190">
        <f>J394</f>
        <v>0</v>
      </c>
      <c r="K112" s="187"/>
      <c r="L112" s="19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9" customFormat="1" ht="24.96" customHeight="1">
      <c r="A113" s="9"/>
      <c r="B113" s="180"/>
      <c r="C113" s="181"/>
      <c r="D113" s="182" t="s">
        <v>2590</v>
      </c>
      <c r="E113" s="183"/>
      <c r="F113" s="183"/>
      <c r="G113" s="183"/>
      <c r="H113" s="183"/>
      <c r="I113" s="183"/>
      <c r="J113" s="184">
        <f>J398</f>
        <v>0</v>
      </c>
      <c r="K113" s="181"/>
      <c r="L113" s="185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="9" customFormat="1" ht="24.96" customHeight="1">
      <c r="A114" s="9"/>
      <c r="B114" s="180"/>
      <c r="C114" s="181"/>
      <c r="D114" s="182" t="s">
        <v>2591</v>
      </c>
      <c r="E114" s="183"/>
      <c r="F114" s="183"/>
      <c r="G114" s="183"/>
      <c r="H114" s="183"/>
      <c r="I114" s="183"/>
      <c r="J114" s="184">
        <f>J401</f>
        <v>0</v>
      </c>
      <c r="K114" s="181"/>
      <c r="L114" s="185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="10" customFormat="1" ht="19.92" customHeight="1">
      <c r="A115" s="10"/>
      <c r="B115" s="186"/>
      <c r="C115" s="187"/>
      <c r="D115" s="188" t="s">
        <v>2592</v>
      </c>
      <c r="E115" s="189"/>
      <c r="F115" s="189"/>
      <c r="G115" s="189"/>
      <c r="H115" s="189"/>
      <c r="I115" s="189"/>
      <c r="J115" s="190">
        <f>J402</f>
        <v>0</v>
      </c>
      <c r="K115" s="187"/>
      <c r="L115" s="19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2" customFormat="1" ht="21.84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67"/>
      <c r="C117" s="68"/>
      <c r="D117" s="68"/>
      <c r="E117" s="68"/>
      <c r="F117" s="68"/>
      <c r="G117" s="68"/>
      <c r="H117" s="68"/>
      <c r="I117" s="68"/>
      <c r="J117" s="68"/>
      <c r="K117" s="68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21" s="2" customFormat="1" ht="6.96" customHeight="1">
      <c r="A121" s="39"/>
      <c r="B121" s="69"/>
      <c r="C121" s="70"/>
      <c r="D121" s="70"/>
      <c r="E121" s="70"/>
      <c r="F121" s="70"/>
      <c r="G121" s="70"/>
      <c r="H121" s="70"/>
      <c r="I121" s="70"/>
      <c r="J121" s="70"/>
      <c r="K121" s="70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4.96" customHeight="1">
      <c r="A122" s="39"/>
      <c r="B122" s="40"/>
      <c r="C122" s="24" t="s">
        <v>160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16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175" t="str">
        <f>E7</f>
        <v>CELKOVÁ OBNOVA BUDOVY ZŠ KONTEŠINEC PO POŽÁRU</v>
      </c>
      <c r="F125" s="33"/>
      <c r="G125" s="33"/>
      <c r="H125" s="33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125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E9</f>
        <v>002 - Vytápění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F12</f>
        <v>Český Těšín</v>
      </c>
      <c r="G129" s="41"/>
      <c r="H129" s="41"/>
      <c r="I129" s="33" t="s">
        <v>22</v>
      </c>
      <c r="J129" s="80" t="str">
        <f>IF(J12="","",J12)</f>
        <v>22. 5. 2025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E15</f>
        <v>Město Český Těšín</v>
      </c>
      <c r="G131" s="41"/>
      <c r="H131" s="41"/>
      <c r="I131" s="33" t="s">
        <v>30</v>
      </c>
      <c r="J131" s="37" t="str">
        <f>E21</f>
        <v>ATRIS s.r.o.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28</v>
      </c>
      <c r="D132" s="41"/>
      <c r="E132" s="41"/>
      <c r="F132" s="28" t="str">
        <f>IF(E18="","",E18)</f>
        <v>Vyplň údaj</v>
      </c>
      <c r="G132" s="41"/>
      <c r="H132" s="41"/>
      <c r="I132" s="33" t="s">
        <v>33</v>
      </c>
      <c r="J132" s="37" t="str">
        <f>E24</f>
        <v>Barbora Kyšková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192"/>
      <c r="B134" s="193"/>
      <c r="C134" s="194" t="s">
        <v>161</v>
      </c>
      <c r="D134" s="195" t="s">
        <v>61</v>
      </c>
      <c r="E134" s="195" t="s">
        <v>57</v>
      </c>
      <c r="F134" s="195" t="s">
        <v>58</v>
      </c>
      <c r="G134" s="195" t="s">
        <v>162</v>
      </c>
      <c r="H134" s="195" t="s">
        <v>163</v>
      </c>
      <c r="I134" s="195" t="s">
        <v>164</v>
      </c>
      <c r="J134" s="195" t="s">
        <v>129</v>
      </c>
      <c r="K134" s="196" t="s">
        <v>165</v>
      </c>
      <c r="L134" s="197"/>
      <c r="M134" s="101" t="s">
        <v>1</v>
      </c>
      <c r="N134" s="102" t="s">
        <v>40</v>
      </c>
      <c r="O134" s="102" t="s">
        <v>166</v>
      </c>
      <c r="P134" s="102" t="s">
        <v>167</v>
      </c>
      <c r="Q134" s="102" t="s">
        <v>168</v>
      </c>
      <c r="R134" s="102" t="s">
        <v>169</v>
      </c>
      <c r="S134" s="102" t="s">
        <v>170</v>
      </c>
      <c r="T134" s="103" t="s">
        <v>171</v>
      </c>
      <c r="U134" s="192"/>
      <c r="V134" s="192"/>
      <c r="W134" s="192"/>
      <c r="X134" s="192"/>
      <c r="Y134" s="192"/>
      <c r="Z134" s="192"/>
      <c r="AA134" s="192"/>
      <c r="AB134" s="192"/>
      <c r="AC134" s="192"/>
      <c r="AD134" s="192"/>
      <c r="AE134" s="192"/>
    </row>
    <row r="135" s="2" customFormat="1" ht="22.8" customHeight="1">
      <c r="A135" s="39"/>
      <c r="B135" s="40"/>
      <c r="C135" s="108" t="s">
        <v>172</v>
      </c>
      <c r="D135" s="41"/>
      <c r="E135" s="41"/>
      <c r="F135" s="41"/>
      <c r="G135" s="41"/>
      <c r="H135" s="41"/>
      <c r="I135" s="41"/>
      <c r="J135" s="198">
        <f>BK135</f>
        <v>0</v>
      </c>
      <c r="K135" s="41"/>
      <c r="L135" s="45"/>
      <c r="M135" s="104"/>
      <c r="N135" s="199"/>
      <c r="O135" s="105"/>
      <c r="P135" s="200">
        <f>P136+P175+P398+P401</f>
        <v>0</v>
      </c>
      <c r="Q135" s="105"/>
      <c r="R135" s="200">
        <f>R136+R175+R398+R401</f>
        <v>7.55796</v>
      </c>
      <c r="S135" s="105"/>
      <c r="T135" s="201">
        <f>T136+T175+T398+T401</f>
        <v>7.253796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75</v>
      </c>
      <c r="AU135" s="18" t="s">
        <v>131</v>
      </c>
      <c r="BK135" s="202">
        <f>BK136+BK175+BK398+BK401</f>
        <v>0</v>
      </c>
    </row>
    <row r="136" s="12" customFormat="1" ht="25.92" customHeight="1">
      <c r="A136" s="12"/>
      <c r="B136" s="203"/>
      <c r="C136" s="204"/>
      <c r="D136" s="205" t="s">
        <v>75</v>
      </c>
      <c r="E136" s="206" t="s">
        <v>173</v>
      </c>
      <c r="F136" s="206" t="s">
        <v>174</v>
      </c>
      <c r="G136" s="204"/>
      <c r="H136" s="204"/>
      <c r="I136" s="207"/>
      <c r="J136" s="208">
        <f>BK136</f>
        <v>0</v>
      </c>
      <c r="K136" s="204"/>
      <c r="L136" s="209"/>
      <c r="M136" s="210"/>
      <c r="N136" s="211"/>
      <c r="O136" s="211"/>
      <c r="P136" s="212">
        <f>P137+P146+P166+P173</f>
        <v>0</v>
      </c>
      <c r="Q136" s="211"/>
      <c r="R136" s="212">
        <f>R137+R146+R166+R173</f>
        <v>1.9814</v>
      </c>
      <c r="S136" s="211"/>
      <c r="T136" s="213">
        <f>T137+T146+T166+T173</f>
        <v>1.306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14" t="s">
        <v>84</v>
      </c>
      <c r="AT136" s="215" t="s">
        <v>75</v>
      </c>
      <c r="AU136" s="215" t="s">
        <v>76</v>
      </c>
      <c r="AY136" s="214" t="s">
        <v>175</v>
      </c>
      <c r="BK136" s="216">
        <f>BK137+BK146+BK166+BK173</f>
        <v>0</v>
      </c>
    </row>
    <row r="137" s="12" customFormat="1" ht="22.8" customHeight="1">
      <c r="A137" s="12"/>
      <c r="B137" s="203"/>
      <c r="C137" s="204"/>
      <c r="D137" s="205" t="s">
        <v>75</v>
      </c>
      <c r="E137" s="217" t="s">
        <v>207</v>
      </c>
      <c r="F137" s="217" t="s">
        <v>587</v>
      </c>
      <c r="G137" s="204"/>
      <c r="H137" s="204"/>
      <c r="I137" s="207"/>
      <c r="J137" s="218">
        <f>BK137</f>
        <v>0</v>
      </c>
      <c r="K137" s="204"/>
      <c r="L137" s="209"/>
      <c r="M137" s="210"/>
      <c r="N137" s="211"/>
      <c r="O137" s="211"/>
      <c r="P137" s="212">
        <f>SUM(P138:P145)</f>
        <v>0</v>
      </c>
      <c r="Q137" s="211"/>
      <c r="R137" s="212">
        <f>SUM(R138:R145)</f>
        <v>1.9814</v>
      </c>
      <c r="S137" s="211"/>
      <c r="T137" s="213">
        <f>SUM(T138:T145)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14" t="s">
        <v>84</v>
      </c>
      <c r="AT137" s="215" t="s">
        <v>75</v>
      </c>
      <c r="AU137" s="215" t="s">
        <v>84</v>
      </c>
      <c r="AY137" s="214" t="s">
        <v>175</v>
      </c>
      <c r="BK137" s="216">
        <f>SUM(BK138:BK145)</f>
        <v>0</v>
      </c>
    </row>
    <row r="138" s="2" customFormat="1" ht="24.15" customHeight="1">
      <c r="A138" s="39"/>
      <c r="B138" s="40"/>
      <c r="C138" s="219" t="s">
        <v>84</v>
      </c>
      <c r="D138" s="219" t="s">
        <v>177</v>
      </c>
      <c r="E138" s="220" t="s">
        <v>2593</v>
      </c>
      <c r="F138" s="221" t="s">
        <v>2594</v>
      </c>
      <c r="G138" s="222" t="s">
        <v>342</v>
      </c>
      <c r="H138" s="223">
        <v>68</v>
      </c>
      <c r="I138" s="224"/>
      <c r="J138" s="225">
        <f>ROUND(I138*H138,2)</f>
        <v>0</v>
      </c>
      <c r="K138" s="221" t="s">
        <v>181</v>
      </c>
      <c r="L138" s="45"/>
      <c r="M138" s="226" t="s">
        <v>1</v>
      </c>
      <c r="N138" s="227" t="s">
        <v>41</v>
      </c>
      <c r="O138" s="92"/>
      <c r="P138" s="228">
        <f>O138*H138</f>
        <v>0</v>
      </c>
      <c r="Q138" s="228">
        <v>0.0036</v>
      </c>
      <c r="R138" s="228">
        <f>Q138*H138</f>
        <v>0.2448</v>
      </c>
      <c r="S138" s="228">
        <v>0</v>
      </c>
      <c r="T138" s="229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0" t="s">
        <v>182</v>
      </c>
      <c r="AT138" s="230" t="s">
        <v>177</v>
      </c>
      <c r="AU138" s="230" t="s">
        <v>86</v>
      </c>
      <c r="AY138" s="18" t="s">
        <v>175</v>
      </c>
      <c r="BE138" s="231">
        <f>IF(N138="základní",J138,0)</f>
        <v>0</v>
      </c>
      <c r="BF138" s="231">
        <f>IF(N138="snížená",J138,0)</f>
        <v>0</v>
      </c>
      <c r="BG138" s="231">
        <f>IF(N138="zákl. přenesená",J138,0)</f>
        <v>0</v>
      </c>
      <c r="BH138" s="231">
        <f>IF(N138="sníž. přenesená",J138,0)</f>
        <v>0</v>
      </c>
      <c r="BI138" s="231">
        <f>IF(N138="nulová",J138,0)</f>
        <v>0</v>
      </c>
      <c r="BJ138" s="18" t="s">
        <v>84</v>
      </c>
      <c r="BK138" s="231">
        <f>ROUND(I138*H138,2)</f>
        <v>0</v>
      </c>
      <c r="BL138" s="18" t="s">
        <v>182</v>
      </c>
      <c r="BM138" s="230" t="s">
        <v>2595</v>
      </c>
    </row>
    <row r="139" s="13" customFormat="1">
      <c r="A139" s="13"/>
      <c r="B139" s="232"/>
      <c r="C139" s="233"/>
      <c r="D139" s="234" t="s">
        <v>184</v>
      </c>
      <c r="E139" s="235" t="s">
        <v>1</v>
      </c>
      <c r="F139" s="236" t="s">
        <v>2596</v>
      </c>
      <c r="G139" s="233"/>
      <c r="H139" s="237">
        <v>68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184</v>
      </c>
      <c r="AU139" s="243" t="s">
        <v>86</v>
      </c>
      <c r="AV139" s="13" t="s">
        <v>86</v>
      </c>
      <c r="AW139" s="13" t="s">
        <v>32</v>
      </c>
      <c r="AX139" s="13" t="s">
        <v>84</v>
      </c>
      <c r="AY139" s="243" t="s">
        <v>175</v>
      </c>
    </row>
    <row r="140" s="2" customFormat="1" ht="24.15" customHeight="1">
      <c r="A140" s="39"/>
      <c r="B140" s="40"/>
      <c r="C140" s="219" t="s">
        <v>86</v>
      </c>
      <c r="D140" s="219" t="s">
        <v>177</v>
      </c>
      <c r="E140" s="220" t="s">
        <v>2597</v>
      </c>
      <c r="F140" s="221" t="s">
        <v>2598</v>
      </c>
      <c r="G140" s="222" t="s">
        <v>342</v>
      </c>
      <c r="H140" s="223">
        <v>34</v>
      </c>
      <c r="I140" s="224"/>
      <c r="J140" s="225">
        <f>ROUND(I140*H140,2)</f>
        <v>0</v>
      </c>
      <c r="K140" s="221" t="s">
        <v>181</v>
      </c>
      <c r="L140" s="45"/>
      <c r="M140" s="226" t="s">
        <v>1</v>
      </c>
      <c r="N140" s="227" t="s">
        <v>41</v>
      </c>
      <c r="O140" s="92"/>
      <c r="P140" s="228">
        <f>O140*H140</f>
        <v>0</v>
      </c>
      <c r="Q140" s="228">
        <v>0.0107</v>
      </c>
      <c r="R140" s="228">
        <f>Q140*H140</f>
        <v>0.36379999999999992</v>
      </c>
      <c r="S140" s="228">
        <v>0</v>
      </c>
      <c r="T140" s="229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0" t="s">
        <v>182</v>
      </c>
      <c r="AT140" s="230" t="s">
        <v>177</v>
      </c>
      <c r="AU140" s="230" t="s">
        <v>86</v>
      </c>
      <c r="AY140" s="18" t="s">
        <v>175</v>
      </c>
      <c r="BE140" s="231">
        <f>IF(N140="základní",J140,0)</f>
        <v>0</v>
      </c>
      <c r="BF140" s="231">
        <f>IF(N140="snížená",J140,0)</f>
        <v>0</v>
      </c>
      <c r="BG140" s="231">
        <f>IF(N140="zákl. přenesená",J140,0)</f>
        <v>0</v>
      </c>
      <c r="BH140" s="231">
        <f>IF(N140="sníž. přenesená",J140,0)</f>
        <v>0</v>
      </c>
      <c r="BI140" s="231">
        <f>IF(N140="nulová",J140,0)</f>
        <v>0</v>
      </c>
      <c r="BJ140" s="18" t="s">
        <v>84</v>
      </c>
      <c r="BK140" s="231">
        <f>ROUND(I140*H140,2)</f>
        <v>0</v>
      </c>
      <c r="BL140" s="18" t="s">
        <v>182</v>
      </c>
      <c r="BM140" s="230" t="s">
        <v>2599</v>
      </c>
    </row>
    <row r="141" s="13" customFormat="1">
      <c r="A141" s="13"/>
      <c r="B141" s="232"/>
      <c r="C141" s="233"/>
      <c r="D141" s="234" t="s">
        <v>184</v>
      </c>
      <c r="E141" s="235" t="s">
        <v>1</v>
      </c>
      <c r="F141" s="236" t="s">
        <v>2600</v>
      </c>
      <c r="G141" s="233"/>
      <c r="H141" s="237">
        <v>34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184</v>
      </c>
      <c r="AU141" s="243" t="s">
        <v>86</v>
      </c>
      <c r="AV141" s="13" t="s">
        <v>86</v>
      </c>
      <c r="AW141" s="13" t="s">
        <v>32</v>
      </c>
      <c r="AX141" s="13" t="s">
        <v>84</v>
      </c>
      <c r="AY141" s="243" t="s">
        <v>175</v>
      </c>
    </row>
    <row r="142" s="2" customFormat="1" ht="24.15" customHeight="1">
      <c r="A142" s="39"/>
      <c r="B142" s="40"/>
      <c r="C142" s="219" t="s">
        <v>189</v>
      </c>
      <c r="D142" s="219" t="s">
        <v>177</v>
      </c>
      <c r="E142" s="220" t="s">
        <v>2601</v>
      </c>
      <c r="F142" s="221" t="s">
        <v>2602</v>
      </c>
      <c r="G142" s="222" t="s">
        <v>342</v>
      </c>
      <c r="H142" s="223">
        <v>96</v>
      </c>
      <c r="I142" s="224"/>
      <c r="J142" s="225">
        <f>ROUND(I142*H142,2)</f>
        <v>0</v>
      </c>
      <c r="K142" s="221" t="s">
        <v>181</v>
      </c>
      <c r="L142" s="45"/>
      <c r="M142" s="226" t="s">
        <v>1</v>
      </c>
      <c r="N142" s="227" t="s">
        <v>41</v>
      </c>
      <c r="O142" s="92"/>
      <c r="P142" s="228">
        <f>O142*H142</f>
        <v>0</v>
      </c>
      <c r="Q142" s="228">
        <v>0.0036</v>
      </c>
      <c r="R142" s="228">
        <f>Q142*H142</f>
        <v>0.34560000000000004</v>
      </c>
      <c r="S142" s="228">
        <v>0</v>
      </c>
      <c r="T142" s="229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0" t="s">
        <v>182</v>
      </c>
      <c r="AT142" s="230" t="s">
        <v>177</v>
      </c>
      <c r="AU142" s="230" t="s">
        <v>86</v>
      </c>
      <c r="AY142" s="18" t="s">
        <v>175</v>
      </c>
      <c r="BE142" s="231">
        <f>IF(N142="základní",J142,0)</f>
        <v>0</v>
      </c>
      <c r="BF142" s="231">
        <f>IF(N142="snížená",J142,0)</f>
        <v>0</v>
      </c>
      <c r="BG142" s="231">
        <f>IF(N142="zákl. přenesená",J142,0)</f>
        <v>0</v>
      </c>
      <c r="BH142" s="231">
        <f>IF(N142="sníž. přenesená",J142,0)</f>
        <v>0</v>
      </c>
      <c r="BI142" s="231">
        <f>IF(N142="nulová",J142,0)</f>
        <v>0</v>
      </c>
      <c r="BJ142" s="18" t="s">
        <v>84</v>
      </c>
      <c r="BK142" s="231">
        <f>ROUND(I142*H142,2)</f>
        <v>0</v>
      </c>
      <c r="BL142" s="18" t="s">
        <v>182</v>
      </c>
      <c r="BM142" s="230" t="s">
        <v>2603</v>
      </c>
    </row>
    <row r="143" s="13" customFormat="1">
      <c r="A143" s="13"/>
      <c r="B143" s="232"/>
      <c r="C143" s="233"/>
      <c r="D143" s="234" t="s">
        <v>184</v>
      </c>
      <c r="E143" s="235" t="s">
        <v>1</v>
      </c>
      <c r="F143" s="236" t="s">
        <v>2604</v>
      </c>
      <c r="G143" s="233"/>
      <c r="H143" s="237">
        <v>96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184</v>
      </c>
      <c r="AU143" s="243" t="s">
        <v>86</v>
      </c>
      <c r="AV143" s="13" t="s">
        <v>86</v>
      </c>
      <c r="AW143" s="13" t="s">
        <v>32</v>
      </c>
      <c r="AX143" s="13" t="s">
        <v>84</v>
      </c>
      <c r="AY143" s="243" t="s">
        <v>175</v>
      </c>
    </row>
    <row r="144" s="2" customFormat="1" ht="24.15" customHeight="1">
      <c r="A144" s="39"/>
      <c r="B144" s="40"/>
      <c r="C144" s="219" t="s">
        <v>182</v>
      </c>
      <c r="D144" s="219" t="s">
        <v>177</v>
      </c>
      <c r="E144" s="220" t="s">
        <v>2605</v>
      </c>
      <c r="F144" s="221" t="s">
        <v>2606</v>
      </c>
      <c r="G144" s="222" t="s">
        <v>342</v>
      </c>
      <c r="H144" s="223">
        <v>96</v>
      </c>
      <c r="I144" s="224"/>
      <c r="J144" s="225">
        <f>ROUND(I144*H144,2)</f>
        <v>0</v>
      </c>
      <c r="K144" s="221" t="s">
        <v>181</v>
      </c>
      <c r="L144" s="45"/>
      <c r="M144" s="226" t="s">
        <v>1</v>
      </c>
      <c r="N144" s="227" t="s">
        <v>41</v>
      </c>
      <c r="O144" s="92"/>
      <c r="P144" s="228">
        <f>O144*H144</f>
        <v>0</v>
      </c>
      <c r="Q144" s="228">
        <v>0.0107</v>
      </c>
      <c r="R144" s="228">
        <f>Q144*H144</f>
        <v>1.0271999999999998</v>
      </c>
      <c r="S144" s="228">
        <v>0</v>
      </c>
      <c r="T144" s="229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0" t="s">
        <v>182</v>
      </c>
      <c r="AT144" s="230" t="s">
        <v>177</v>
      </c>
      <c r="AU144" s="230" t="s">
        <v>86</v>
      </c>
      <c r="AY144" s="18" t="s">
        <v>175</v>
      </c>
      <c r="BE144" s="231">
        <f>IF(N144="základní",J144,0)</f>
        <v>0</v>
      </c>
      <c r="BF144" s="231">
        <f>IF(N144="snížená",J144,0)</f>
        <v>0</v>
      </c>
      <c r="BG144" s="231">
        <f>IF(N144="zákl. přenesená",J144,0)</f>
        <v>0</v>
      </c>
      <c r="BH144" s="231">
        <f>IF(N144="sníž. přenesená",J144,0)</f>
        <v>0</v>
      </c>
      <c r="BI144" s="231">
        <f>IF(N144="nulová",J144,0)</f>
        <v>0</v>
      </c>
      <c r="BJ144" s="18" t="s">
        <v>84</v>
      </c>
      <c r="BK144" s="231">
        <f>ROUND(I144*H144,2)</f>
        <v>0</v>
      </c>
      <c r="BL144" s="18" t="s">
        <v>182</v>
      </c>
      <c r="BM144" s="230" t="s">
        <v>2607</v>
      </c>
    </row>
    <row r="145" s="13" customFormat="1">
      <c r="A145" s="13"/>
      <c r="B145" s="232"/>
      <c r="C145" s="233"/>
      <c r="D145" s="234" t="s">
        <v>184</v>
      </c>
      <c r="E145" s="235" t="s">
        <v>1</v>
      </c>
      <c r="F145" s="236" t="s">
        <v>2604</v>
      </c>
      <c r="G145" s="233"/>
      <c r="H145" s="237">
        <v>96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184</v>
      </c>
      <c r="AU145" s="243" t="s">
        <v>86</v>
      </c>
      <c r="AV145" s="13" t="s">
        <v>86</v>
      </c>
      <c r="AW145" s="13" t="s">
        <v>32</v>
      </c>
      <c r="AX145" s="13" t="s">
        <v>84</v>
      </c>
      <c r="AY145" s="243" t="s">
        <v>175</v>
      </c>
    </row>
    <row r="146" s="12" customFormat="1" ht="22.8" customHeight="1">
      <c r="A146" s="12"/>
      <c r="B146" s="203"/>
      <c r="C146" s="204"/>
      <c r="D146" s="205" t="s">
        <v>75</v>
      </c>
      <c r="E146" s="217" t="s">
        <v>221</v>
      </c>
      <c r="F146" s="217" t="s">
        <v>872</v>
      </c>
      <c r="G146" s="204"/>
      <c r="H146" s="204"/>
      <c r="I146" s="207"/>
      <c r="J146" s="218">
        <f>BK146</f>
        <v>0</v>
      </c>
      <c r="K146" s="204"/>
      <c r="L146" s="209"/>
      <c r="M146" s="210"/>
      <c r="N146" s="211"/>
      <c r="O146" s="211"/>
      <c r="P146" s="212">
        <f>SUM(P147:P165)</f>
        <v>0</v>
      </c>
      <c r="Q146" s="211"/>
      <c r="R146" s="212">
        <f>SUM(R147:R165)</f>
        <v>0</v>
      </c>
      <c r="S146" s="211"/>
      <c r="T146" s="213">
        <f>SUM(T147:T165)</f>
        <v>1.306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4" t="s">
        <v>84</v>
      </c>
      <c r="AT146" s="215" t="s">
        <v>75</v>
      </c>
      <c r="AU146" s="215" t="s">
        <v>84</v>
      </c>
      <c r="AY146" s="214" t="s">
        <v>175</v>
      </c>
      <c r="BK146" s="216">
        <f>SUM(BK147:BK165)</f>
        <v>0</v>
      </c>
    </row>
    <row r="147" s="2" customFormat="1" ht="24.15" customHeight="1">
      <c r="A147" s="39"/>
      <c r="B147" s="40"/>
      <c r="C147" s="219" t="s">
        <v>202</v>
      </c>
      <c r="D147" s="219" t="s">
        <v>177</v>
      </c>
      <c r="E147" s="220" t="s">
        <v>2608</v>
      </c>
      <c r="F147" s="221" t="s">
        <v>2609</v>
      </c>
      <c r="G147" s="222" t="s">
        <v>342</v>
      </c>
      <c r="H147" s="223">
        <v>6</v>
      </c>
      <c r="I147" s="224"/>
      <c r="J147" s="225">
        <f>ROUND(I147*H147,2)</f>
        <v>0</v>
      </c>
      <c r="K147" s="221" t="s">
        <v>181</v>
      </c>
      <c r="L147" s="45"/>
      <c r="M147" s="226" t="s">
        <v>1</v>
      </c>
      <c r="N147" s="227" t="s">
        <v>41</v>
      </c>
      <c r="O147" s="92"/>
      <c r="P147" s="228">
        <f>O147*H147</f>
        <v>0</v>
      </c>
      <c r="Q147" s="228">
        <v>0</v>
      </c>
      <c r="R147" s="228">
        <f>Q147*H147</f>
        <v>0</v>
      </c>
      <c r="S147" s="228">
        <v>0.001</v>
      </c>
      <c r="T147" s="229">
        <f>S147*H147</f>
        <v>0.006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0" t="s">
        <v>182</v>
      </c>
      <c r="AT147" s="230" t="s">
        <v>177</v>
      </c>
      <c r="AU147" s="230" t="s">
        <v>86</v>
      </c>
      <c r="AY147" s="18" t="s">
        <v>175</v>
      </c>
      <c r="BE147" s="231">
        <f>IF(N147="základní",J147,0)</f>
        <v>0</v>
      </c>
      <c r="BF147" s="231">
        <f>IF(N147="snížená",J147,0)</f>
        <v>0</v>
      </c>
      <c r="BG147" s="231">
        <f>IF(N147="zákl. přenesená",J147,0)</f>
        <v>0</v>
      </c>
      <c r="BH147" s="231">
        <f>IF(N147="sníž. přenesená",J147,0)</f>
        <v>0</v>
      </c>
      <c r="BI147" s="231">
        <f>IF(N147="nulová",J147,0)</f>
        <v>0</v>
      </c>
      <c r="BJ147" s="18" t="s">
        <v>84</v>
      </c>
      <c r="BK147" s="231">
        <f>ROUND(I147*H147,2)</f>
        <v>0</v>
      </c>
      <c r="BL147" s="18" t="s">
        <v>182</v>
      </c>
      <c r="BM147" s="230" t="s">
        <v>2610</v>
      </c>
    </row>
    <row r="148" s="13" customFormat="1">
      <c r="A148" s="13"/>
      <c r="B148" s="232"/>
      <c r="C148" s="233"/>
      <c r="D148" s="234" t="s">
        <v>184</v>
      </c>
      <c r="E148" s="235" t="s">
        <v>1</v>
      </c>
      <c r="F148" s="236" t="s">
        <v>2611</v>
      </c>
      <c r="G148" s="233"/>
      <c r="H148" s="237">
        <v>6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184</v>
      </c>
      <c r="AU148" s="243" t="s">
        <v>86</v>
      </c>
      <c r="AV148" s="13" t="s">
        <v>86</v>
      </c>
      <c r="AW148" s="13" t="s">
        <v>32</v>
      </c>
      <c r="AX148" s="13" t="s">
        <v>84</v>
      </c>
      <c r="AY148" s="243" t="s">
        <v>175</v>
      </c>
    </row>
    <row r="149" s="2" customFormat="1" ht="24.15" customHeight="1">
      <c r="A149" s="39"/>
      <c r="B149" s="40"/>
      <c r="C149" s="219" t="s">
        <v>207</v>
      </c>
      <c r="D149" s="219" t="s">
        <v>177</v>
      </c>
      <c r="E149" s="220" t="s">
        <v>2612</v>
      </c>
      <c r="F149" s="221" t="s">
        <v>2613</v>
      </c>
      <c r="G149" s="222" t="s">
        <v>342</v>
      </c>
      <c r="H149" s="223">
        <v>12</v>
      </c>
      <c r="I149" s="224"/>
      <c r="J149" s="225">
        <f>ROUND(I149*H149,2)</f>
        <v>0</v>
      </c>
      <c r="K149" s="221" t="s">
        <v>181</v>
      </c>
      <c r="L149" s="45"/>
      <c r="M149" s="226" t="s">
        <v>1</v>
      </c>
      <c r="N149" s="227" t="s">
        <v>41</v>
      </c>
      <c r="O149" s="92"/>
      <c r="P149" s="228">
        <f>O149*H149</f>
        <v>0</v>
      </c>
      <c r="Q149" s="228">
        <v>0</v>
      </c>
      <c r="R149" s="228">
        <f>Q149*H149</f>
        <v>0</v>
      </c>
      <c r="S149" s="228">
        <v>0.001</v>
      </c>
      <c r="T149" s="229">
        <f>S149*H149</f>
        <v>0.012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0" t="s">
        <v>182</v>
      </c>
      <c r="AT149" s="230" t="s">
        <v>177</v>
      </c>
      <c r="AU149" s="230" t="s">
        <v>86</v>
      </c>
      <c r="AY149" s="18" t="s">
        <v>175</v>
      </c>
      <c r="BE149" s="231">
        <f>IF(N149="základní",J149,0)</f>
        <v>0</v>
      </c>
      <c r="BF149" s="231">
        <f>IF(N149="snížená",J149,0)</f>
        <v>0</v>
      </c>
      <c r="BG149" s="231">
        <f>IF(N149="zákl. přenesená",J149,0)</f>
        <v>0</v>
      </c>
      <c r="BH149" s="231">
        <f>IF(N149="sníž. přenesená",J149,0)</f>
        <v>0</v>
      </c>
      <c r="BI149" s="231">
        <f>IF(N149="nulová",J149,0)</f>
        <v>0</v>
      </c>
      <c r="BJ149" s="18" t="s">
        <v>84</v>
      </c>
      <c r="BK149" s="231">
        <f>ROUND(I149*H149,2)</f>
        <v>0</v>
      </c>
      <c r="BL149" s="18" t="s">
        <v>182</v>
      </c>
      <c r="BM149" s="230" t="s">
        <v>2614</v>
      </c>
    </row>
    <row r="150" s="13" customFormat="1">
      <c r="A150" s="13"/>
      <c r="B150" s="232"/>
      <c r="C150" s="233"/>
      <c r="D150" s="234" t="s">
        <v>184</v>
      </c>
      <c r="E150" s="235" t="s">
        <v>1</v>
      </c>
      <c r="F150" s="236" t="s">
        <v>2615</v>
      </c>
      <c r="G150" s="233"/>
      <c r="H150" s="237">
        <v>12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184</v>
      </c>
      <c r="AU150" s="243" t="s">
        <v>86</v>
      </c>
      <c r="AV150" s="13" t="s">
        <v>86</v>
      </c>
      <c r="AW150" s="13" t="s">
        <v>32</v>
      </c>
      <c r="AX150" s="13" t="s">
        <v>84</v>
      </c>
      <c r="AY150" s="243" t="s">
        <v>175</v>
      </c>
    </row>
    <row r="151" s="2" customFormat="1" ht="24.15" customHeight="1">
      <c r="A151" s="39"/>
      <c r="B151" s="40"/>
      <c r="C151" s="219" t="s">
        <v>211</v>
      </c>
      <c r="D151" s="219" t="s">
        <v>177</v>
      </c>
      <c r="E151" s="220" t="s">
        <v>2616</v>
      </c>
      <c r="F151" s="221" t="s">
        <v>2617</v>
      </c>
      <c r="G151" s="222" t="s">
        <v>342</v>
      </c>
      <c r="H151" s="223">
        <v>6</v>
      </c>
      <c r="I151" s="224"/>
      <c r="J151" s="225">
        <f>ROUND(I151*H151,2)</f>
        <v>0</v>
      </c>
      <c r="K151" s="221" t="s">
        <v>181</v>
      </c>
      <c r="L151" s="45"/>
      <c r="M151" s="226" t="s">
        <v>1</v>
      </c>
      <c r="N151" s="227" t="s">
        <v>41</v>
      </c>
      <c r="O151" s="92"/>
      <c r="P151" s="228">
        <f>O151*H151</f>
        <v>0</v>
      </c>
      <c r="Q151" s="228">
        <v>0</v>
      </c>
      <c r="R151" s="228">
        <f>Q151*H151</f>
        <v>0</v>
      </c>
      <c r="S151" s="228">
        <v>0.002</v>
      </c>
      <c r="T151" s="229">
        <f>S151*H151</f>
        <v>0.012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0" t="s">
        <v>182</v>
      </c>
      <c r="AT151" s="230" t="s">
        <v>177</v>
      </c>
      <c r="AU151" s="230" t="s">
        <v>86</v>
      </c>
      <c r="AY151" s="18" t="s">
        <v>175</v>
      </c>
      <c r="BE151" s="231">
        <f>IF(N151="základní",J151,0)</f>
        <v>0</v>
      </c>
      <c r="BF151" s="231">
        <f>IF(N151="snížená",J151,0)</f>
        <v>0</v>
      </c>
      <c r="BG151" s="231">
        <f>IF(N151="zákl. přenesená",J151,0)</f>
        <v>0</v>
      </c>
      <c r="BH151" s="231">
        <f>IF(N151="sníž. přenesená",J151,0)</f>
        <v>0</v>
      </c>
      <c r="BI151" s="231">
        <f>IF(N151="nulová",J151,0)</f>
        <v>0</v>
      </c>
      <c r="BJ151" s="18" t="s">
        <v>84</v>
      </c>
      <c r="BK151" s="231">
        <f>ROUND(I151*H151,2)</f>
        <v>0</v>
      </c>
      <c r="BL151" s="18" t="s">
        <v>182</v>
      </c>
      <c r="BM151" s="230" t="s">
        <v>2618</v>
      </c>
    </row>
    <row r="152" s="13" customFormat="1">
      <c r="A152" s="13"/>
      <c r="B152" s="232"/>
      <c r="C152" s="233"/>
      <c r="D152" s="234" t="s">
        <v>184</v>
      </c>
      <c r="E152" s="235" t="s">
        <v>1</v>
      </c>
      <c r="F152" s="236" t="s">
        <v>2619</v>
      </c>
      <c r="G152" s="233"/>
      <c r="H152" s="237">
        <v>6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184</v>
      </c>
      <c r="AU152" s="243" t="s">
        <v>86</v>
      </c>
      <c r="AV152" s="13" t="s">
        <v>86</v>
      </c>
      <c r="AW152" s="13" t="s">
        <v>32</v>
      </c>
      <c r="AX152" s="13" t="s">
        <v>84</v>
      </c>
      <c r="AY152" s="243" t="s">
        <v>175</v>
      </c>
    </row>
    <row r="153" s="2" customFormat="1" ht="24.15" customHeight="1">
      <c r="A153" s="39"/>
      <c r="B153" s="40"/>
      <c r="C153" s="219" t="s">
        <v>216</v>
      </c>
      <c r="D153" s="219" t="s">
        <v>177</v>
      </c>
      <c r="E153" s="220" t="s">
        <v>2620</v>
      </c>
      <c r="F153" s="221" t="s">
        <v>2621</v>
      </c>
      <c r="G153" s="222" t="s">
        <v>342</v>
      </c>
      <c r="H153" s="223">
        <v>6</v>
      </c>
      <c r="I153" s="224"/>
      <c r="J153" s="225">
        <f>ROUND(I153*H153,2)</f>
        <v>0</v>
      </c>
      <c r="K153" s="221" t="s">
        <v>181</v>
      </c>
      <c r="L153" s="45"/>
      <c r="M153" s="226" t="s">
        <v>1</v>
      </c>
      <c r="N153" s="227" t="s">
        <v>41</v>
      </c>
      <c r="O153" s="92"/>
      <c r="P153" s="228">
        <f>O153*H153</f>
        <v>0</v>
      </c>
      <c r="Q153" s="228">
        <v>0</v>
      </c>
      <c r="R153" s="228">
        <f>Q153*H153</f>
        <v>0</v>
      </c>
      <c r="S153" s="228">
        <v>0.004</v>
      </c>
      <c r="T153" s="229">
        <f>S153*H153</f>
        <v>0.024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0" t="s">
        <v>182</v>
      </c>
      <c r="AT153" s="230" t="s">
        <v>177</v>
      </c>
      <c r="AU153" s="230" t="s">
        <v>86</v>
      </c>
      <c r="AY153" s="18" t="s">
        <v>175</v>
      </c>
      <c r="BE153" s="231">
        <f>IF(N153="základní",J153,0)</f>
        <v>0</v>
      </c>
      <c r="BF153" s="231">
        <f>IF(N153="snížená",J153,0)</f>
        <v>0</v>
      </c>
      <c r="BG153" s="231">
        <f>IF(N153="zákl. přenesená",J153,0)</f>
        <v>0</v>
      </c>
      <c r="BH153" s="231">
        <f>IF(N153="sníž. přenesená",J153,0)</f>
        <v>0</v>
      </c>
      <c r="BI153" s="231">
        <f>IF(N153="nulová",J153,0)</f>
        <v>0</v>
      </c>
      <c r="BJ153" s="18" t="s">
        <v>84</v>
      </c>
      <c r="BK153" s="231">
        <f>ROUND(I153*H153,2)</f>
        <v>0</v>
      </c>
      <c r="BL153" s="18" t="s">
        <v>182</v>
      </c>
      <c r="BM153" s="230" t="s">
        <v>2622</v>
      </c>
    </row>
    <row r="154" s="13" customFormat="1">
      <c r="A154" s="13"/>
      <c r="B154" s="232"/>
      <c r="C154" s="233"/>
      <c r="D154" s="234" t="s">
        <v>184</v>
      </c>
      <c r="E154" s="235" t="s">
        <v>1</v>
      </c>
      <c r="F154" s="236" t="s">
        <v>2611</v>
      </c>
      <c r="G154" s="233"/>
      <c r="H154" s="237">
        <v>6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184</v>
      </c>
      <c r="AU154" s="243" t="s">
        <v>86</v>
      </c>
      <c r="AV154" s="13" t="s">
        <v>86</v>
      </c>
      <c r="AW154" s="13" t="s">
        <v>32</v>
      </c>
      <c r="AX154" s="13" t="s">
        <v>84</v>
      </c>
      <c r="AY154" s="243" t="s">
        <v>175</v>
      </c>
    </row>
    <row r="155" s="2" customFormat="1" ht="24.15" customHeight="1">
      <c r="A155" s="39"/>
      <c r="B155" s="40"/>
      <c r="C155" s="219" t="s">
        <v>221</v>
      </c>
      <c r="D155" s="219" t="s">
        <v>177</v>
      </c>
      <c r="E155" s="220" t="s">
        <v>2623</v>
      </c>
      <c r="F155" s="221" t="s">
        <v>2624</v>
      </c>
      <c r="G155" s="222" t="s">
        <v>342</v>
      </c>
      <c r="H155" s="223">
        <v>2</v>
      </c>
      <c r="I155" s="224"/>
      <c r="J155" s="225">
        <f>ROUND(I155*H155,2)</f>
        <v>0</v>
      </c>
      <c r="K155" s="221" t="s">
        <v>181</v>
      </c>
      <c r="L155" s="45"/>
      <c r="M155" s="226" t="s">
        <v>1</v>
      </c>
      <c r="N155" s="227" t="s">
        <v>41</v>
      </c>
      <c r="O155" s="92"/>
      <c r="P155" s="228">
        <f>O155*H155</f>
        <v>0</v>
      </c>
      <c r="Q155" s="228">
        <v>0</v>
      </c>
      <c r="R155" s="228">
        <f>Q155*H155</f>
        <v>0</v>
      </c>
      <c r="S155" s="228">
        <v>0.008</v>
      </c>
      <c r="T155" s="229">
        <f>S155*H155</f>
        <v>0.016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0" t="s">
        <v>182</v>
      </c>
      <c r="AT155" s="230" t="s">
        <v>177</v>
      </c>
      <c r="AU155" s="230" t="s">
        <v>86</v>
      </c>
      <c r="AY155" s="18" t="s">
        <v>175</v>
      </c>
      <c r="BE155" s="231">
        <f>IF(N155="základní",J155,0)</f>
        <v>0</v>
      </c>
      <c r="BF155" s="231">
        <f>IF(N155="snížená",J155,0)</f>
        <v>0</v>
      </c>
      <c r="BG155" s="231">
        <f>IF(N155="zákl. přenesená",J155,0)</f>
        <v>0</v>
      </c>
      <c r="BH155" s="231">
        <f>IF(N155="sníž. přenesená",J155,0)</f>
        <v>0</v>
      </c>
      <c r="BI155" s="231">
        <f>IF(N155="nulová",J155,0)</f>
        <v>0</v>
      </c>
      <c r="BJ155" s="18" t="s">
        <v>84</v>
      </c>
      <c r="BK155" s="231">
        <f>ROUND(I155*H155,2)</f>
        <v>0</v>
      </c>
      <c r="BL155" s="18" t="s">
        <v>182</v>
      </c>
      <c r="BM155" s="230" t="s">
        <v>2625</v>
      </c>
    </row>
    <row r="156" s="13" customFormat="1">
      <c r="A156" s="13"/>
      <c r="B156" s="232"/>
      <c r="C156" s="233"/>
      <c r="D156" s="234" t="s">
        <v>184</v>
      </c>
      <c r="E156" s="235" t="s">
        <v>1</v>
      </c>
      <c r="F156" s="236" t="s">
        <v>2626</v>
      </c>
      <c r="G156" s="233"/>
      <c r="H156" s="237">
        <v>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184</v>
      </c>
      <c r="AU156" s="243" t="s">
        <v>86</v>
      </c>
      <c r="AV156" s="13" t="s">
        <v>86</v>
      </c>
      <c r="AW156" s="13" t="s">
        <v>32</v>
      </c>
      <c r="AX156" s="13" t="s">
        <v>84</v>
      </c>
      <c r="AY156" s="243" t="s">
        <v>175</v>
      </c>
    </row>
    <row r="157" s="2" customFormat="1" ht="24.15" customHeight="1">
      <c r="A157" s="39"/>
      <c r="B157" s="40"/>
      <c r="C157" s="219" t="s">
        <v>226</v>
      </c>
      <c r="D157" s="219" t="s">
        <v>177</v>
      </c>
      <c r="E157" s="220" t="s">
        <v>2627</v>
      </c>
      <c r="F157" s="221" t="s">
        <v>2628</v>
      </c>
      <c r="G157" s="222" t="s">
        <v>342</v>
      </c>
      <c r="H157" s="223">
        <v>6</v>
      </c>
      <c r="I157" s="224"/>
      <c r="J157" s="225">
        <f>ROUND(I157*H157,2)</f>
        <v>0</v>
      </c>
      <c r="K157" s="221" t="s">
        <v>181</v>
      </c>
      <c r="L157" s="45"/>
      <c r="M157" s="226" t="s">
        <v>1</v>
      </c>
      <c r="N157" s="227" t="s">
        <v>41</v>
      </c>
      <c r="O157" s="92"/>
      <c r="P157" s="228">
        <f>O157*H157</f>
        <v>0</v>
      </c>
      <c r="Q157" s="228">
        <v>0</v>
      </c>
      <c r="R157" s="228">
        <f>Q157*H157</f>
        <v>0</v>
      </c>
      <c r="S157" s="228">
        <v>0.016</v>
      </c>
      <c r="T157" s="229">
        <f>S157*H157</f>
        <v>0.096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0" t="s">
        <v>182</v>
      </c>
      <c r="AT157" s="230" t="s">
        <v>177</v>
      </c>
      <c r="AU157" s="230" t="s">
        <v>86</v>
      </c>
      <c r="AY157" s="18" t="s">
        <v>175</v>
      </c>
      <c r="BE157" s="231">
        <f>IF(N157="základní",J157,0)</f>
        <v>0</v>
      </c>
      <c r="BF157" s="231">
        <f>IF(N157="snížená",J157,0)</f>
        <v>0</v>
      </c>
      <c r="BG157" s="231">
        <f>IF(N157="zákl. přenesená",J157,0)</f>
        <v>0</v>
      </c>
      <c r="BH157" s="231">
        <f>IF(N157="sníž. přenesená",J157,0)</f>
        <v>0</v>
      </c>
      <c r="BI157" s="231">
        <f>IF(N157="nulová",J157,0)</f>
        <v>0</v>
      </c>
      <c r="BJ157" s="18" t="s">
        <v>84</v>
      </c>
      <c r="BK157" s="231">
        <f>ROUND(I157*H157,2)</f>
        <v>0</v>
      </c>
      <c r="BL157" s="18" t="s">
        <v>182</v>
      </c>
      <c r="BM157" s="230" t="s">
        <v>2629</v>
      </c>
    </row>
    <row r="158" s="13" customFormat="1">
      <c r="A158" s="13"/>
      <c r="B158" s="232"/>
      <c r="C158" s="233"/>
      <c r="D158" s="234" t="s">
        <v>184</v>
      </c>
      <c r="E158" s="235" t="s">
        <v>1</v>
      </c>
      <c r="F158" s="236" t="s">
        <v>2630</v>
      </c>
      <c r="G158" s="233"/>
      <c r="H158" s="237">
        <v>6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184</v>
      </c>
      <c r="AU158" s="243" t="s">
        <v>86</v>
      </c>
      <c r="AV158" s="13" t="s">
        <v>86</v>
      </c>
      <c r="AW158" s="13" t="s">
        <v>32</v>
      </c>
      <c r="AX158" s="13" t="s">
        <v>84</v>
      </c>
      <c r="AY158" s="243" t="s">
        <v>175</v>
      </c>
    </row>
    <row r="159" s="2" customFormat="1" ht="24.15" customHeight="1">
      <c r="A159" s="39"/>
      <c r="B159" s="40"/>
      <c r="C159" s="219" t="s">
        <v>231</v>
      </c>
      <c r="D159" s="219" t="s">
        <v>177</v>
      </c>
      <c r="E159" s="220" t="s">
        <v>2631</v>
      </c>
      <c r="F159" s="221" t="s">
        <v>2632</v>
      </c>
      <c r="G159" s="222" t="s">
        <v>342</v>
      </c>
      <c r="H159" s="223">
        <v>4</v>
      </c>
      <c r="I159" s="224"/>
      <c r="J159" s="225">
        <f>ROUND(I159*H159,2)</f>
        <v>0</v>
      </c>
      <c r="K159" s="221" t="s">
        <v>181</v>
      </c>
      <c r="L159" s="45"/>
      <c r="M159" s="226" t="s">
        <v>1</v>
      </c>
      <c r="N159" s="227" t="s">
        <v>41</v>
      </c>
      <c r="O159" s="92"/>
      <c r="P159" s="228">
        <f>O159*H159</f>
        <v>0</v>
      </c>
      <c r="Q159" s="228">
        <v>0</v>
      </c>
      <c r="R159" s="228">
        <f>Q159*H159</f>
        <v>0</v>
      </c>
      <c r="S159" s="228">
        <v>0.054</v>
      </c>
      <c r="T159" s="229">
        <f>S159*H159</f>
        <v>0.216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0" t="s">
        <v>182</v>
      </c>
      <c r="AT159" s="230" t="s">
        <v>177</v>
      </c>
      <c r="AU159" s="230" t="s">
        <v>86</v>
      </c>
      <c r="AY159" s="18" t="s">
        <v>175</v>
      </c>
      <c r="BE159" s="231">
        <f>IF(N159="základní",J159,0)</f>
        <v>0</v>
      </c>
      <c r="BF159" s="231">
        <f>IF(N159="snížená",J159,0)</f>
        <v>0</v>
      </c>
      <c r="BG159" s="231">
        <f>IF(N159="zákl. přenesená",J159,0)</f>
        <v>0</v>
      </c>
      <c r="BH159" s="231">
        <f>IF(N159="sníž. přenesená",J159,0)</f>
        <v>0</v>
      </c>
      <c r="BI159" s="231">
        <f>IF(N159="nulová",J159,0)</f>
        <v>0</v>
      </c>
      <c r="BJ159" s="18" t="s">
        <v>84</v>
      </c>
      <c r="BK159" s="231">
        <f>ROUND(I159*H159,2)</f>
        <v>0</v>
      </c>
      <c r="BL159" s="18" t="s">
        <v>182</v>
      </c>
      <c r="BM159" s="230" t="s">
        <v>2633</v>
      </c>
    </row>
    <row r="160" s="13" customFormat="1">
      <c r="A160" s="13"/>
      <c r="B160" s="232"/>
      <c r="C160" s="233"/>
      <c r="D160" s="234" t="s">
        <v>184</v>
      </c>
      <c r="E160" s="235" t="s">
        <v>1</v>
      </c>
      <c r="F160" s="236" t="s">
        <v>2634</v>
      </c>
      <c r="G160" s="233"/>
      <c r="H160" s="237">
        <v>4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184</v>
      </c>
      <c r="AU160" s="243" t="s">
        <v>86</v>
      </c>
      <c r="AV160" s="13" t="s">
        <v>86</v>
      </c>
      <c r="AW160" s="13" t="s">
        <v>32</v>
      </c>
      <c r="AX160" s="13" t="s">
        <v>84</v>
      </c>
      <c r="AY160" s="243" t="s">
        <v>175</v>
      </c>
    </row>
    <row r="161" s="2" customFormat="1" ht="24.15" customHeight="1">
      <c r="A161" s="39"/>
      <c r="B161" s="40"/>
      <c r="C161" s="219" t="s">
        <v>8</v>
      </c>
      <c r="D161" s="219" t="s">
        <v>177</v>
      </c>
      <c r="E161" s="220" t="s">
        <v>2635</v>
      </c>
      <c r="F161" s="221" t="s">
        <v>2636</v>
      </c>
      <c r="G161" s="222" t="s">
        <v>342</v>
      </c>
      <c r="H161" s="223">
        <v>6</v>
      </c>
      <c r="I161" s="224"/>
      <c r="J161" s="225">
        <f>ROUND(I161*H161,2)</f>
        <v>0</v>
      </c>
      <c r="K161" s="221" t="s">
        <v>181</v>
      </c>
      <c r="L161" s="45"/>
      <c r="M161" s="226" t="s">
        <v>1</v>
      </c>
      <c r="N161" s="227" t="s">
        <v>41</v>
      </c>
      <c r="O161" s="92"/>
      <c r="P161" s="228">
        <f>O161*H161</f>
        <v>0</v>
      </c>
      <c r="Q161" s="228">
        <v>0</v>
      </c>
      <c r="R161" s="228">
        <f>Q161*H161</f>
        <v>0</v>
      </c>
      <c r="S161" s="228">
        <v>0.099</v>
      </c>
      <c r="T161" s="229">
        <f>S161*H161</f>
        <v>0.59400000000000016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0" t="s">
        <v>182</v>
      </c>
      <c r="AT161" s="230" t="s">
        <v>177</v>
      </c>
      <c r="AU161" s="230" t="s">
        <v>86</v>
      </c>
      <c r="AY161" s="18" t="s">
        <v>175</v>
      </c>
      <c r="BE161" s="231">
        <f>IF(N161="základní",J161,0)</f>
        <v>0</v>
      </c>
      <c r="BF161" s="231">
        <f>IF(N161="snížená",J161,0)</f>
        <v>0</v>
      </c>
      <c r="BG161" s="231">
        <f>IF(N161="zákl. přenesená",J161,0)</f>
        <v>0</v>
      </c>
      <c r="BH161" s="231">
        <f>IF(N161="sníž. přenesená",J161,0)</f>
        <v>0</v>
      </c>
      <c r="BI161" s="231">
        <f>IF(N161="nulová",J161,0)</f>
        <v>0</v>
      </c>
      <c r="BJ161" s="18" t="s">
        <v>84</v>
      </c>
      <c r="BK161" s="231">
        <f>ROUND(I161*H161,2)</f>
        <v>0</v>
      </c>
      <c r="BL161" s="18" t="s">
        <v>182</v>
      </c>
      <c r="BM161" s="230" t="s">
        <v>2637</v>
      </c>
    </row>
    <row r="162" s="13" customFormat="1">
      <c r="A162" s="13"/>
      <c r="B162" s="232"/>
      <c r="C162" s="233"/>
      <c r="D162" s="234" t="s">
        <v>184</v>
      </c>
      <c r="E162" s="235" t="s">
        <v>1</v>
      </c>
      <c r="F162" s="236" t="s">
        <v>2611</v>
      </c>
      <c r="G162" s="233"/>
      <c r="H162" s="237">
        <v>6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184</v>
      </c>
      <c r="AU162" s="243" t="s">
        <v>86</v>
      </c>
      <c r="AV162" s="13" t="s">
        <v>86</v>
      </c>
      <c r="AW162" s="13" t="s">
        <v>32</v>
      </c>
      <c r="AX162" s="13" t="s">
        <v>84</v>
      </c>
      <c r="AY162" s="243" t="s">
        <v>175</v>
      </c>
    </row>
    <row r="163" s="2" customFormat="1" ht="24.15" customHeight="1">
      <c r="A163" s="39"/>
      <c r="B163" s="40"/>
      <c r="C163" s="219" t="s">
        <v>240</v>
      </c>
      <c r="D163" s="219" t="s">
        <v>177</v>
      </c>
      <c r="E163" s="220" t="s">
        <v>2638</v>
      </c>
      <c r="F163" s="221" t="s">
        <v>2639</v>
      </c>
      <c r="G163" s="222" t="s">
        <v>342</v>
      </c>
      <c r="H163" s="223">
        <v>2</v>
      </c>
      <c r="I163" s="224"/>
      <c r="J163" s="225">
        <f>ROUND(I163*H163,2)</f>
        <v>0</v>
      </c>
      <c r="K163" s="221" t="s">
        <v>181</v>
      </c>
      <c r="L163" s="45"/>
      <c r="M163" s="226" t="s">
        <v>1</v>
      </c>
      <c r="N163" s="227" t="s">
        <v>41</v>
      </c>
      <c r="O163" s="92"/>
      <c r="P163" s="228">
        <f>O163*H163</f>
        <v>0</v>
      </c>
      <c r="Q163" s="228">
        <v>0</v>
      </c>
      <c r="R163" s="228">
        <f>Q163*H163</f>
        <v>0</v>
      </c>
      <c r="S163" s="228">
        <v>0.029000000000000004</v>
      </c>
      <c r="T163" s="229">
        <f>S163*H163</f>
        <v>0.058000000000000008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0" t="s">
        <v>182</v>
      </c>
      <c r="AT163" s="230" t="s">
        <v>177</v>
      </c>
      <c r="AU163" s="230" t="s">
        <v>86</v>
      </c>
      <c r="AY163" s="18" t="s">
        <v>175</v>
      </c>
      <c r="BE163" s="231">
        <f>IF(N163="základní",J163,0)</f>
        <v>0</v>
      </c>
      <c r="BF163" s="231">
        <f>IF(N163="snížená",J163,0)</f>
        <v>0</v>
      </c>
      <c r="BG163" s="231">
        <f>IF(N163="zákl. přenesená",J163,0)</f>
        <v>0</v>
      </c>
      <c r="BH163" s="231">
        <f>IF(N163="sníž. přenesená",J163,0)</f>
        <v>0</v>
      </c>
      <c r="BI163" s="231">
        <f>IF(N163="nulová",J163,0)</f>
        <v>0</v>
      </c>
      <c r="BJ163" s="18" t="s">
        <v>84</v>
      </c>
      <c r="BK163" s="231">
        <f>ROUND(I163*H163,2)</f>
        <v>0</v>
      </c>
      <c r="BL163" s="18" t="s">
        <v>182</v>
      </c>
      <c r="BM163" s="230" t="s">
        <v>2640</v>
      </c>
    </row>
    <row r="164" s="2" customFormat="1" ht="24.15" customHeight="1">
      <c r="A164" s="39"/>
      <c r="B164" s="40"/>
      <c r="C164" s="219" t="s">
        <v>246</v>
      </c>
      <c r="D164" s="219" t="s">
        <v>177</v>
      </c>
      <c r="E164" s="220" t="s">
        <v>2641</v>
      </c>
      <c r="F164" s="221" t="s">
        <v>2642</v>
      </c>
      <c r="G164" s="222" t="s">
        <v>342</v>
      </c>
      <c r="H164" s="223">
        <v>34</v>
      </c>
      <c r="I164" s="224"/>
      <c r="J164" s="225">
        <f>ROUND(I164*H164,2)</f>
        <v>0</v>
      </c>
      <c r="K164" s="221" t="s">
        <v>181</v>
      </c>
      <c r="L164" s="45"/>
      <c r="M164" s="226" t="s">
        <v>1</v>
      </c>
      <c r="N164" s="227" t="s">
        <v>41</v>
      </c>
      <c r="O164" s="92"/>
      <c r="P164" s="228">
        <f>O164*H164</f>
        <v>0</v>
      </c>
      <c r="Q164" s="228">
        <v>0</v>
      </c>
      <c r="R164" s="228">
        <f>Q164*H164</f>
        <v>0</v>
      </c>
      <c r="S164" s="228">
        <v>0.008</v>
      </c>
      <c r="T164" s="229">
        <f>S164*H164</f>
        <v>0.272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0" t="s">
        <v>182</v>
      </c>
      <c r="AT164" s="230" t="s">
        <v>177</v>
      </c>
      <c r="AU164" s="230" t="s">
        <v>86</v>
      </c>
      <c r="AY164" s="18" t="s">
        <v>175</v>
      </c>
      <c r="BE164" s="231">
        <f>IF(N164="základní",J164,0)</f>
        <v>0</v>
      </c>
      <c r="BF164" s="231">
        <f>IF(N164="snížená",J164,0)</f>
        <v>0</v>
      </c>
      <c r="BG164" s="231">
        <f>IF(N164="zákl. přenesená",J164,0)</f>
        <v>0</v>
      </c>
      <c r="BH164" s="231">
        <f>IF(N164="sníž. přenesená",J164,0)</f>
        <v>0</v>
      </c>
      <c r="BI164" s="231">
        <f>IF(N164="nulová",J164,0)</f>
        <v>0</v>
      </c>
      <c r="BJ164" s="18" t="s">
        <v>84</v>
      </c>
      <c r="BK164" s="231">
        <f>ROUND(I164*H164,2)</f>
        <v>0</v>
      </c>
      <c r="BL164" s="18" t="s">
        <v>182</v>
      </c>
      <c r="BM164" s="230" t="s">
        <v>2643</v>
      </c>
    </row>
    <row r="165" s="13" customFormat="1">
      <c r="A165" s="13"/>
      <c r="B165" s="232"/>
      <c r="C165" s="233"/>
      <c r="D165" s="234" t="s">
        <v>184</v>
      </c>
      <c r="E165" s="235" t="s">
        <v>1</v>
      </c>
      <c r="F165" s="236" t="s">
        <v>2644</v>
      </c>
      <c r="G165" s="233"/>
      <c r="H165" s="237">
        <v>34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184</v>
      </c>
      <c r="AU165" s="243" t="s">
        <v>86</v>
      </c>
      <c r="AV165" s="13" t="s">
        <v>86</v>
      </c>
      <c r="AW165" s="13" t="s">
        <v>32</v>
      </c>
      <c r="AX165" s="13" t="s">
        <v>84</v>
      </c>
      <c r="AY165" s="243" t="s">
        <v>175</v>
      </c>
    </row>
    <row r="166" s="12" customFormat="1" ht="22.8" customHeight="1">
      <c r="A166" s="12"/>
      <c r="B166" s="203"/>
      <c r="C166" s="204"/>
      <c r="D166" s="205" t="s">
        <v>75</v>
      </c>
      <c r="E166" s="217" t="s">
        <v>1236</v>
      </c>
      <c r="F166" s="217" t="s">
        <v>1237</v>
      </c>
      <c r="G166" s="204"/>
      <c r="H166" s="204"/>
      <c r="I166" s="207"/>
      <c r="J166" s="218">
        <f>BK166</f>
        <v>0</v>
      </c>
      <c r="K166" s="204"/>
      <c r="L166" s="209"/>
      <c r="M166" s="210"/>
      <c r="N166" s="211"/>
      <c r="O166" s="211"/>
      <c r="P166" s="212">
        <f>SUM(P167:P172)</f>
        <v>0</v>
      </c>
      <c r="Q166" s="211"/>
      <c r="R166" s="212">
        <f>SUM(R167:R172)</f>
        <v>0</v>
      </c>
      <c r="S166" s="211"/>
      <c r="T166" s="213">
        <f>SUM(T167:T172)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4" t="s">
        <v>84</v>
      </c>
      <c r="AT166" s="215" t="s">
        <v>75</v>
      </c>
      <c r="AU166" s="215" t="s">
        <v>84</v>
      </c>
      <c r="AY166" s="214" t="s">
        <v>175</v>
      </c>
      <c r="BK166" s="216">
        <f>SUM(BK167:BK172)</f>
        <v>0</v>
      </c>
    </row>
    <row r="167" s="2" customFormat="1" ht="24.15" customHeight="1">
      <c r="A167" s="39"/>
      <c r="B167" s="40"/>
      <c r="C167" s="219" t="s">
        <v>252</v>
      </c>
      <c r="D167" s="219" t="s">
        <v>177</v>
      </c>
      <c r="E167" s="220" t="s">
        <v>2645</v>
      </c>
      <c r="F167" s="221" t="s">
        <v>2646</v>
      </c>
      <c r="G167" s="222" t="s">
        <v>234</v>
      </c>
      <c r="H167" s="223">
        <v>7.254</v>
      </c>
      <c r="I167" s="224"/>
      <c r="J167" s="225">
        <f>ROUND(I167*H167,2)</f>
        <v>0</v>
      </c>
      <c r="K167" s="221" t="s">
        <v>181</v>
      </c>
      <c r="L167" s="45"/>
      <c r="M167" s="226" t="s">
        <v>1</v>
      </c>
      <c r="N167" s="227" t="s">
        <v>41</v>
      </c>
      <c r="O167" s="92"/>
      <c r="P167" s="228">
        <f>O167*H167</f>
        <v>0</v>
      </c>
      <c r="Q167" s="228">
        <v>0</v>
      </c>
      <c r="R167" s="228">
        <f>Q167*H167</f>
        <v>0</v>
      </c>
      <c r="S167" s="228">
        <v>0</v>
      </c>
      <c r="T167" s="229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0" t="s">
        <v>182</v>
      </c>
      <c r="AT167" s="230" t="s">
        <v>177</v>
      </c>
      <c r="AU167" s="230" t="s">
        <v>86</v>
      </c>
      <c r="AY167" s="18" t="s">
        <v>175</v>
      </c>
      <c r="BE167" s="231">
        <f>IF(N167="základní",J167,0)</f>
        <v>0</v>
      </c>
      <c r="BF167" s="231">
        <f>IF(N167="snížená",J167,0)</f>
        <v>0</v>
      </c>
      <c r="BG167" s="231">
        <f>IF(N167="zákl. přenesená",J167,0)</f>
        <v>0</v>
      </c>
      <c r="BH167" s="231">
        <f>IF(N167="sníž. přenesená",J167,0)</f>
        <v>0</v>
      </c>
      <c r="BI167" s="231">
        <f>IF(N167="nulová",J167,0)</f>
        <v>0</v>
      </c>
      <c r="BJ167" s="18" t="s">
        <v>84</v>
      </c>
      <c r="BK167" s="231">
        <f>ROUND(I167*H167,2)</f>
        <v>0</v>
      </c>
      <c r="BL167" s="18" t="s">
        <v>182</v>
      </c>
      <c r="BM167" s="230" t="s">
        <v>2647</v>
      </c>
    </row>
    <row r="168" s="2" customFormat="1" ht="33" customHeight="1">
      <c r="A168" s="39"/>
      <c r="B168" s="40"/>
      <c r="C168" s="219" t="s">
        <v>262</v>
      </c>
      <c r="D168" s="219" t="s">
        <v>177</v>
      </c>
      <c r="E168" s="220" t="s">
        <v>1243</v>
      </c>
      <c r="F168" s="221" t="s">
        <v>1244</v>
      </c>
      <c r="G168" s="222" t="s">
        <v>234</v>
      </c>
      <c r="H168" s="223">
        <v>7.254</v>
      </c>
      <c r="I168" s="224"/>
      <c r="J168" s="225">
        <f>ROUND(I168*H168,2)</f>
        <v>0</v>
      </c>
      <c r="K168" s="221" t="s">
        <v>181</v>
      </c>
      <c r="L168" s="45"/>
      <c r="M168" s="226" t="s">
        <v>1</v>
      </c>
      <c r="N168" s="227" t="s">
        <v>41</v>
      </c>
      <c r="O168" s="92"/>
      <c r="P168" s="228">
        <f>O168*H168</f>
        <v>0</v>
      </c>
      <c r="Q168" s="228">
        <v>0</v>
      </c>
      <c r="R168" s="228">
        <f>Q168*H168</f>
        <v>0</v>
      </c>
      <c r="S168" s="228">
        <v>0</v>
      </c>
      <c r="T168" s="229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0" t="s">
        <v>182</v>
      </c>
      <c r="AT168" s="230" t="s">
        <v>177</v>
      </c>
      <c r="AU168" s="230" t="s">
        <v>86</v>
      </c>
      <c r="AY168" s="18" t="s">
        <v>175</v>
      </c>
      <c r="BE168" s="231">
        <f>IF(N168="základní",J168,0)</f>
        <v>0</v>
      </c>
      <c r="BF168" s="231">
        <f>IF(N168="snížená",J168,0)</f>
        <v>0</v>
      </c>
      <c r="BG168" s="231">
        <f>IF(N168="zákl. přenesená",J168,0)</f>
        <v>0</v>
      </c>
      <c r="BH168" s="231">
        <f>IF(N168="sníž. přenesená",J168,0)</f>
        <v>0</v>
      </c>
      <c r="BI168" s="231">
        <f>IF(N168="nulová",J168,0)</f>
        <v>0</v>
      </c>
      <c r="BJ168" s="18" t="s">
        <v>84</v>
      </c>
      <c r="BK168" s="231">
        <f>ROUND(I168*H168,2)</f>
        <v>0</v>
      </c>
      <c r="BL168" s="18" t="s">
        <v>182</v>
      </c>
      <c r="BM168" s="230" t="s">
        <v>2648</v>
      </c>
    </row>
    <row r="169" s="2" customFormat="1" ht="24.15" customHeight="1">
      <c r="A169" s="39"/>
      <c r="B169" s="40"/>
      <c r="C169" s="219" t="s">
        <v>273</v>
      </c>
      <c r="D169" s="219" t="s">
        <v>177</v>
      </c>
      <c r="E169" s="220" t="s">
        <v>1257</v>
      </c>
      <c r="F169" s="221" t="s">
        <v>1258</v>
      </c>
      <c r="G169" s="222" t="s">
        <v>234</v>
      </c>
      <c r="H169" s="223">
        <v>7.254</v>
      </c>
      <c r="I169" s="224"/>
      <c r="J169" s="225">
        <f>ROUND(I169*H169,2)</f>
        <v>0</v>
      </c>
      <c r="K169" s="221" t="s">
        <v>181</v>
      </c>
      <c r="L169" s="45"/>
      <c r="M169" s="226" t="s">
        <v>1</v>
      </c>
      <c r="N169" s="227" t="s">
        <v>41</v>
      </c>
      <c r="O169" s="92"/>
      <c r="P169" s="228">
        <f>O169*H169</f>
        <v>0</v>
      </c>
      <c r="Q169" s="228">
        <v>0</v>
      </c>
      <c r="R169" s="228">
        <f>Q169*H169</f>
        <v>0</v>
      </c>
      <c r="S169" s="228">
        <v>0</v>
      </c>
      <c r="T169" s="229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0" t="s">
        <v>182</v>
      </c>
      <c r="AT169" s="230" t="s">
        <v>177</v>
      </c>
      <c r="AU169" s="230" t="s">
        <v>86</v>
      </c>
      <c r="AY169" s="18" t="s">
        <v>175</v>
      </c>
      <c r="BE169" s="231">
        <f>IF(N169="základní",J169,0)</f>
        <v>0</v>
      </c>
      <c r="BF169" s="231">
        <f>IF(N169="snížená",J169,0)</f>
        <v>0</v>
      </c>
      <c r="BG169" s="231">
        <f>IF(N169="zákl. přenesená",J169,0)</f>
        <v>0</v>
      </c>
      <c r="BH169" s="231">
        <f>IF(N169="sníž. přenesená",J169,0)</f>
        <v>0</v>
      </c>
      <c r="BI169" s="231">
        <f>IF(N169="nulová",J169,0)</f>
        <v>0</v>
      </c>
      <c r="BJ169" s="18" t="s">
        <v>84</v>
      </c>
      <c r="BK169" s="231">
        <f>ROUND(I169*H169,2)</f>
        <v>0</v>
      </c>
      <c r="BL169" s="18" t="s">
        <v>182</v>
      </c>
      <c r="BM169" s="230" t="s">
        <v>2649</v>
      </c>
    </row>
    <row r="170" s="2" customFormat="1" ht="24.15" customHeight="1">
      <c r="A170" s="39"/>
      <c r="B170" s="40"/>
      <c r="C170" s="219" t="s">
        <v>281</v>
      </c>
      <c r="D170" s="219" t="s">
        <v>177</v>
      </c>
      <c r="E170" s="220" t="s">
        <v>1261</v>
      </c>
      <c r="F170" s="221" t="s">
        <v>1262</v>
      </c>
      <c r="G170" s="222" t="s">
        <v>234</v>
      </c>
      <c r="H170" s="223">
        <v>137.826</v>
      </c>
      <c r="I170" s="224"/>
      <c r="J170" s="225">
        <f>ROUND(I170*H170,2)</f>
        <v>0</v>
      </c>
      <c r="K170" s="221" t="s">
        <v>181</v>
      </c>
      <c r="L170" s="45"/>
      <c r="M170" s="226" t="s">
        <v>1</v>
      </c>
      <c r="N170" s="227" t="s">
        <v>41</v>
      </c>
      <c r="O170" s="92"/>
      <c r="P170" s="228">
        <f>O170*H170</f>
        <v>0</v>
      </c>
      <c r="Q170" s="228">
        <v>0</v>
      </c>
      <c r="R170" s="228">
        <f>Q170*H170</f>
        <v>0</v>
      </c>
      <c r="S170" s="228">
        <v>0</v>
      </c>
      <c r="T170" s="229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0" t="s">
        <v>182</v>
      </c>
      <c r="AT170" s="230" t="s">
        <v>177</v>
      </c>
      <c r="AU170" s="230" t="s">
        <v>86</v>
      </c>
      <c r="AY170" s="18" t="s">
        <v>175</v>
      </c>
      <c r="BE170" s="231">
        <f>IF(N170="základní",J170,0)</f>
        <v>0</v>
      </c>
      <c r="BF170" s="231">
        <f>IF(N170="snížená",J170,0)</f>
        <v>0</v>
      </c>
      <c r="BG170" s="231">
        <f>IF(N170="zákl. přenesená",J170,0)</f>
        <v>0</v>
      </c>
      <c r="BH170" s="231">
        <f>IF(N170="sníž. přenesená",J170,0)</f>
        <v>0</v>
      </c>
      <c r="BI170" s="231">
        <f>IF(N170="nulová",J170,0)</f>
        <v>0</v>
      </c>
      <c r="BJ170" s="18" t="s">
        <v>84</v>
      </c>
      <c r="BK170" s="231">
        <f>ROUND(I170*H170,2)</f>
        <v>0</v>
      </c>
      <c r="BL170" s="18" t="s">
        <v>182</v>
      </c>
      <c r="BM170" s="230" t="s">
        <v>2650</v>
      </c>
    </row>
    <row r="171" s="13" customFormat="1">
      <c r="A171" s="13"/>
      <c r="B171" s="232"/>
      <c r="C171" s="233"/>
      <c r="D171" s="234" t="s">
        <v>184</v>
      </c>
      <c r="E171" s="233"/>
      <c r="F171" s="236" t="s">
        <v>2651</v>
      </c>
      <c r="G171" s="233"/>
      <c r="H171" s="237">
        <v>137.826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184</v>
      </c>
      <c r="AU171" s="243" t="s">
        <v>86</v>
      </c>
      <c r="AV171" s="13" t="s">
        <v>86</v>
      </c>
      <c r="AW171" s="13" t="s">
        <v>4</v>
      </c>
      <c r="AX171" s="13" t="s">
        <v>84</v>
      </c>
      <c r="AY171" s="243" t="s">
        <v>175</v>
      </c>
    </row>
    <row r="172" s="2" customFormat="1" ht="33" customHeight="1">
      <c r="A172" s="39"/>
      <c r="B172" s="40"/>
      <c r="C172" s="219" t="s">
        <v>289</v>
      </c>
      <c r="D172" s="219" t="s">
        <v>177</v>
      </c>
      <c r="E172" s="220" t="s">
        <v>1270</v>
      </c>
      <c r="F172" s="221" t="s">
        <v>1271</v>
      </c>
      <c r="G172" s="222" t="s">
        <v>234</v>
      </c>
      <c r="H172" s="223">
        <v>5.497</v>
      </c>
      <c r="I172" s="224"/>
      <c r="J172" s="225">
        <f>ROUND(I172*H172,2)</f>
        <v>0</v>
      </c>
      <c r="K172" s="221" t="s">
        <v>181</v>
      </c>
      <c r="L172" s="45"/>
      <c r="M172" s="226" t="s">
        <v>1</v>
      </c>
      <c r="N172" s="227" t="s">
        <v>41</v>
      </c>
      <c r="O172" s="92"/>
      <c r="P172" s="228">
        <f>O172*H172</f>
        <v>0</v>
      </c>
      <c r="Q172" s="228">
        <v>0</v>
      </c>
      <c r="R172" s="228">
        <f>Q172*H172</f>
        <v>0</v>
      </c>
      <c r="S172" s="228">
        <v>0</v>
      </c>
      <c r="T172" s="229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0" t="s">
        <v>182</v>
      </c>
      <c r="AT172" s="230" t="s">
        <v>177</v>
      </c>
      <c r="AU172" s="230" t="s">
        <v>86</v>
      </c>
      <c r="AY172" s="18" t="s">
        <v>175</v>
      </c>
      <c r="BE172" s="231">
        <f>IF(N172="základní",J172,0)</f>
        <v>0</v>
      </c>
      <c r="BF172" s="231">
        <f>IF(N172="snížená",J172,0)</f>
        <v>0</v>
      </c>
      <c r="BG172" s="231">
        <f>IF(N172="zákl. přenesená",J172,0)</f>
        <v>0</v>
      </c>
      <c r="BH172" s="231">
        <f>IF(N172="sníž. přenesená",J172,0)</f>
        <v>0</v>
      </c>
      <c r="BI172" s="231">
        <f>IF(N172="nulová",J172,0)</f>
        <v>0</v>
      </c>
      <c r="BJ172" s="18" t="s">
        <v>84</v>
      </c>
      <c r="BK172" s="231">
        <f>ROUND(I172*H172,2)</f>
        <v>0</v>
      </c>
      <c r="BL172" s="18" t="s">
        <v>182</v>
      </c>
      <c r="BM172" s="230" t="s">
        <v>2652</v>
      </c>
    </row>
    <row r="173" s="12" customFormat="1" ht="22.8" customHeight="1">
      <c r="A173" s="12"/>
      <c r="B173" s="203"/>
      <c r="C173" s="204"/>
      <c r="D173" s="205" t="s">
        <v>75</v>
      </c>
      <c r="E173" s="217" t="s">
        <v>1288</v>
      </c>
      <c r="F173" s="217" t="s">
        <v>1289</v>
      </c>
      <c r="G173" s="204"/>
      <c r="H173" s="204"/>
      <c r="I173" s="207"/>
      <c r="J173" s="218">
        <f>BK173</f>
        <v>0</v>
      </c>
      <c r="K173" s="204"/>
      <c r="L173" s="209"/>
      <c r="M173" s="210"/>
      <c r="N173" s="211"/>
      <c r="O173" s="211"/>
      <c r="P173" s="212">
        <f>P174</f>
        <v>0</v>
      </c>
      <c r="Q173" s="211"/>
      <c r="R173" s="212">
        <f>R174</f>
        <v>0</v>
      </c>
      <c r="S173" s="211"/>
      <c r="T173" s="213">
        <f>T174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14" t="s">
        <v>84</v>
      </c>
      <c r="AT173" s="215" t="s">
        <v>75</v>
      </c>
      <c r="AU173" s="215" t="s">
        <v>84</v>
      </c>
      <c r="AY173" s="214" t="s">
        <v>175</v>
      </c>
      <c r="BK173" s="216">
        <f>BK174</f>
        <v>0</v>
      </c>
    </row>
    <row r="174" s="2" customFormat="1" ht="24.15" customHeight="1">
      <c r="A174" s="39"/>
      <c r="B174" s="40"/>
      <c r="C174" s="219" t="s">
        <v>294</v>
      </c>
      <c r="D174" s="219" t="s">
        <v>177</v>
      </c>
      <c r="E174" s="220" t="s">
        <v>2653</v>
      </c>
      <c r="F174" s="221" t="s">
        <v>2654</v>
      </c>
      <c r="G174" s="222" t="s">
        <v>234</v>
      </c>
      <c r="H174" s="223">
        <v>1.9810000000000003</v>
      </c>
      <c r="I174" s="224"/>
      <c r="J174" s="225">
        <f>ROUND(I174*H174,2)</f>
        <v>0</v>
      </c>
      <c r="K174" s="221" t="s">
        <v>181</v>
      </c>
      <c r="L174" s="45"/>
      <c r="M174" s="226" t="s">
        <v>1</v>
      </c>
      <c r="N174" s="227" t="s">
        <v>41</v>
      </c>
      <c r="O174" s="92"/>
      <c r="P174" s="228">
        <f>O174*H174</f>
        <v>0</v>
      </c>
      <c r="Q174" s="228">
        <v>0</v>
      </c>
      <c r="R174" s="228">
        <f>Q174*H174</f>
        <v>0</v>
      </c>
      <c r="S174" s="228">
        <v>0</v>
      </c>
      <c r="T174" s="229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0" t="s">
        <v>182</v>
      </c>
      <c r="AT174" s="230" t="s">
        <v>177</v>
      </c>
      <c r="AU174" s="230" t="s">
        <v>86</v>
      </c>
      <c r="AY174" s="18" t="s">
        <v>175</v>
      </c>
      <c r="BE174" s="231">
        <f>IF(N174="základní",J174,0)</f>
        <v>0</v>
      </c>
      <c r="BF174" s="231">
        <f>IF(N174="snížená",J174,0)</f>
        <v>0</v>
      </c>
      <c r="BG174" s="231">
        <f>IF(N174="zákl. přenesená",J174,0)</f>
        <v>0</v>
      </c>
      <c r="BH174" s="231">
        <f>IF(N174="sníž. přenesená",J174,0)</f>
        <v>0</v>
      </c>
      <c r="BI174" s="231">
        <f>IF(N174="nulová",J174,0)</f>
        <v>0</v>
      </c>
      <c r="BJ174" s="18" t="s">
        <v>84</v>
      </c>
      <c r="BK174" s="231">
        <f>ROUND(I174*H174,2)</f>
        <v>0</v>
      </c>
      <c r="BL174" s="18" t="s">
        <v>182</v>
      </c>
      <c r="BM174" s="230" t="s">
        <v>2655</v>
      </c>
    </row>
    <row r="175" s="12" customFormat="1" ht="25.92" customHeight="1">
      <c r="A175" s="12"/>
      <c r="B175" s="203"/>
      <c r="C175" s="204"/>
      <c r="D175" s="205" t="s">
        <v>75</v>
      </c>
      <c r="E175" s="206" t="s">
        <v>1294</v>
      </c>
      <c r="F175" s="206" t="s">
        <v>1295</v>
      </c>
      <c r="G175" s="204"/>
      <c r="H175" s="204"/>
      <c r="I175" s="207"/>
      <c r="J175" s="208">
        <f>BK175</f>
        <v>0</v>
      </c>
      <c r="K175" s="204"/>
      <c r="L175" s="209"/>
      <c r="M175" s="210"/>
      <c r="N175" s="211"/>
      <c r="O175" s="211"/>
      <c r="P175" s="212">
        <f>P176+P195+P213+P218+P222+P257+P282+P381+P388+P394</f>
        <v>0</v>
      </c>
      <c r="Q175" s="211"/>
      <c r="R175" s="212">
        <f>R176+R195+R213+R218+R222+R257+R282+R381+R388+R394</f>
        <v>5.5765600000000008</v>
      </c>
      <c r="S175" s="211"/>
      <c r="T175" s="213">
        <f>T176+T195+T213+T218+T222+T257+T282+T381+T388+T394</f>
        <v>5.947796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14" t="s">
        <v>86</v>
      </c>
      <c r="AT175" s="215" t="s">
        <v>75</v>
      </c>
      <c r="AU175" s="215" t="s">
        <v>76</v>
      </c>
      <c r="AY175" s="214" t="s">
        <v>175</v>
      </c>
      <c r="BK175" s="216">
        <f>BK176+BK195+BK213+BK218+BK222+BK257+BK282+BK381+BK388+BK394</f>
        <v>0</v>
      </c>
    </row>
    <row r="176" s="12" customFormat="1" ht="22.8" customHeight="1">
      <c r="A176" s="12"/>
      <c r="B176" s="203"/>
      <c r="C176" s="204"/>
      <c r="D176" s="205" t="s">
        <v>75</v>
      </c>
      <c r="E176" s="217" t="s">
        <v>1348</v>
      </c>
      <c r="F176" s="217" t="s">
        <v>1349</v>
      </c>
      <c r="G176" s="204"/>
      <c r="H176" s="204"/>
      <c r="I176" s="207"/>
      <c r="J176" s="218">
        <f>BK176</f>
        <v>0</v>
      </c>
      <c r="K176" s="204"/>
      <c r="L176" s="209"/>
      <c r="M176" s="210"/>
      <c r="N176" s="211"/>
      <c r="O176" s="211"/>
      <c r="P176" s="212">
        <f>SUM(P177:P194)</f>
        <v>0</v>
      </c>
      <c r="Q176" s="211"/>
      <c r="R176" s="212">
        <f>SUM(R177:R194)</f>
        <v>0.21127000000000003</v>
      </c>
      <c r="S176" s="211"/>
      <c r="T176" s="213">
        <f>SUM(T177:T194)</f>
        <v>1.8211200000000003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4" t="s">
        <v>86</v>
      </c>
      <c r="AT176" s="215" t="s">
        <v>75</v>
      </c>
      <c r="AU176" s="215" t="s">
        <v>84</v>
      </c>
      <c r="AY176" s="214" t="s">
        <v>175</v>
      </c>
      <c r="BK176" s="216">
        <f>SUM(BK177:BK194)</f>
        <v>0</v>
      </c>
    </row>
    <row r="177" s="2" customFormat="1" ht="33" customHeight="1">
      <c r="A177" s="39"/>
      <c r="B177" s="40"/>
      <c r="C177" s="219" t="s">
        <v>7</v>
      </c>
      <c r="D177" s="219" t="s">
        <v>177</v>
      </c>
      <c r="E177" s="220" t="s">
        <v>2656</v>
      </c>
      <c r="F177" s="221" t="s">
        <v>2657</v>
      </c>
      <c r="G177" s="222" t="s">
        <v>437</v>
      </c>
      <c r="H177" s="223">
        <v>336</v>
      </c>
      <c r="I177" s="224"/>
      <c r="J177" s="225">
        <f>ROUND(I177*H177,2)</f>
        <v>0</v>
      </c>
      <c r="K177" s="221" t="s">
        <v>181</v>
      </c>
      <c r="L177" s="45"/>
      <c r="M177" s="226" t="s">
        <v>1</v>
      </c>
      <c r="N177" s="227" t="s">
        <v>41</v>
      </c>
      <c r="O177" s="92"/>
      <c r="P177" s="228">
        <f>O177*H177</f>
        <v>0</v>
      </c>
      <c r="Q177" s="228">
        <v>0</v>
      </c>
      <c r="R177" s="228">
        <f>Q177*H177</f>
        <v>0</v>
      </c>
      <c r="S177" s="228">
        <v>0.00542</v>
      </c>
      <c r="T177" s="229">
        <f>S177*H177</f>
        <v>1.8211200000000003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0" t="s">
        <v>262</v>
      </c>
      <c r="AT177" s="230" t="s">
        <v>177</v>
      </c>
      <c r="AU177" s="230" t="s">
        <v>86</v>
      </c>
      <c r="AY177" s="18" t="s">
        <v>175</v>
      </c>
      <c r="BE177" s="231">
        <f>IF(N177="základní",J177,0)</f>
        <v>0</v>
      </c>
      <c r="BF177" s="231">
        <f>IF(N177="snížená",J177,0)</f>
        <v>0</v>
      </c>
      <c r="BG177" s="231">
        <f>IF(N177="zákl. přenesená",J177,0)</f>
        <v>0</v>
      </c>
      <c r="BH177" s="231">
        <f>IF(N177="sníž. přenesená",J177,0)</f>
        <v>0</v>
      </c>
      <c r="BI177" s="231">
        <f>IF(N177="nulová",J177,0)</f>
        <v>0</v>
      </c>
      <c r="BJ177" s="18" t="s">
        <v>84</v>
      </c>
      <c r="BK177" s="231">
        <f>ROUND(I177*H177,2)</f>
        <v>0</v>
      </c>
      <c r="BL177" s="18" t="s">
        <v>262</v>
      </c>
      <c r="BM177" s="230" t="s">
        <v>2658</v>
      </c>
    </row>
    <row r="178" s="2" customFormat="1" ht="33" customHeight="1">
      <c r="A178" s="39"/>
      <c r="B178" s="40"/>
      <c r="C178" s="219" t="s">
        <v>302</v>
      </c>
      <c r="D178" s="219" t="s">
        <v>177</v>
      </c>
      <c r="E178" s="220" t="s">
        <v>2659</v>
      </c>
      <c r="F178" s="221" t="s">
        <v>2660</v>
      </c>
      <c r="G178" s="222" t="s">
        <v>437</v>
      </c>
      <c r="H178" s="223">
        <v>360</v>
      </c>
      <c r="I178" s="224"/>
      <c r="J178" s="225">
        <f>ROUND(I178*H178,2)</f>
        <v>0</v>
      </c>
      <c r="K178" s="221" t="s">
        <v>181</v>
      </c>
      <c r="L178" s="45"/>
      <c r="M178" s="226" t="s">
        <v>1</v>
      </c>
      <c r="N178" s="227" t="s">
        <v>41</v>
      </c>
      <c r="O178" s="92"/>
      <c r="P178" s="228">
        <f>O178*H178</f>
        <v>0</v>
      </c>
      <c r="Q178" s="228">
        <v>0.00019</v>
      </c>
      <c r="R178" s="228">
        <f>Q178*H178</f>
        <v>0.0684</v>
      </c>
      <c r="S178" s="228">
        <v>0</v>
      </c>
      <c r="T178" s="229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0" t="s">
        <v>262</v>
      </c>
      <c r="AT178" s="230" t="s">
        <v>177</v>
      </c>
      <c r="AU178" s="230" t="s">
        <v>86</v>
      </c>
      <c r="AY178" s="18" t="s">
        <v>175</v>
      </c>
      <c r="BE178" s="231">
        <f>IF(N178="základní",J178,0)</f>
        <v>0</v>
      </c>
      <c r="BF178" s="231">
        <f>IF(N178="snížená",J178,0)</f>
        <v>0</v>
      </c>
      <c r="BG178" s="231">
        <f>IF(N178="zákl. přenesená",J178,0)</f>
        <v>0</v>
      </c>
      <c r="BH178" s="231">
        <f>IF(N178="sníž. přenesená",J178,0)</f>
        <v>0</v>
      </c>
      <c r="BI178" s="231">
        <f>IF(N178="nulová",J178,0)</f>
        <v>0</v>
      </c>
      <c r="BJ178" s="18" t="s">
        <v>84</v>
      </c>
      <c r="BK178" s="231">
        <f>ROUND(I178*H178,2)</f>
        <v>0</v>
      </c>
      <c r="BL178" s="18" t="s">
        <v>262</v>
      </c>
      <c r="BM178" s="230" t="s">
        <v>2661</v>
      </c>
    </row>
    <row r="179" s="13" customFormat="1">
      <c r="A179" s="13"/>
      <c r="B179" s="232"/>
      <c r="C179" s="233"/>
      <c r="D179" s="234" t="s">
        <v>184</v>
      </c>
      <c r="E179" s="235" t="s">
        <v>1</v>
      </c>
      <c r="F179" s="236" t="s">
        <v>2662</v>
      </c>
      <c r="G179" s="233"/>
      <c r="H179" s="237">
        <v>360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184</v>
      </c>
      <c r="AU179" s="243" t="s">
        <v>86</v>
      </c>
      <c r="AV179" s="13" t="s">
        <v>86</v>
      </c>
      <c r="AW179" s="13" t="s">
        <v>32</v>
      </c>
      <c r="AX179" s="13" t="s">
        <v>84</v>
      </c>
      <c r="AY179" s="243" t="s">
        <v>175</v>
      </c>
    </row>
    <row r="180" s="2" customFormat="1" ht="24.15" customHeight="1">
      <c r="A180" s="39"/>
      <c r="B180" s="40"/>
      <c r="C180" s="265" t="s">
        <v>307</v>
      </c>
      <c r="D180" s="265" t="s">
        <v>247</v>
      </c>
      <c r="E180" s="266" t="s">
        <v>2663</v>
      </c>
      <c r="F180" s="267" t="s">
        <v>2664</v>
      </c>
      <c r="G180" s="268" t="s">
        <v>437</v>
      </c>
      <c r="H180" s="269">
        <v>106</v>
      </c>
      <c r="I180" s="270"/>
      <c r="J180" s="271">
        <f>ROUND(I180*H180,2)</f>
        <v>0</v>
      </c>
      <c r="K180" s="267" t="s">
        <v>181</v>
      </c>
      <c r="L180" s="272"/>
      <c r="M180" s="273" t="s">
        <v>1</v>
      </c>
      <c r="N180" s="274" t="s">
        <v>41</v>
      </c>
      <c r="O180" s="92"/>
      <c r="P180" s="228">
        <f>O180*H180</f>
        <v>0</v>
      </c>
      <c r="Q180" s="228">
        <v>0.00023</v>
      </c>
      <c r="R180" s="228">
        <f>Q180*H180</f>
        <v>0.02438</v>
      </c>
      <c r="S180" s="228">
        <v>0</v>
      </c>
      <c r="T180" s="229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0" t="s">
        <v>372</v>
      </c>
      <c r="AT180" s="230" t="s">
        <v>247</v>
      </c>
      <c r="AU180" s="230" t="s">
        <v>86</v>
      </c>
      <c r="AY180" s="18" t="s">
        <v>175</v>
      </c>
      <c r="BE180" s="231">
        <f>IF(N180="základní",J180,0)</f>
        <v>0</v>
      </c>
      <c r="BF180" s="231">
        <f>IF(N180="snížená",J180,0)</f>
        <v>0</v>
      </c>
      <c r="BG180" s="231">
        <f>IF(N180="zákl. přenesená",J180,0)</f>
        <v>0</v>
      </c>
      <c r="BH180" s="231">
        <f>IF(N180="sníž. přenesená",J180,0)</f>
        <v>0</v>
      </c>
      <c r="BI180" s="231">
        <f>IF(N180="nulová",J180,0)</f>
        <v>0</v>
      </c>
      <c r="BJ180" s="18" t="s">
        <v>84</v>
      </c>
      <c r="BK180" s="231">
        <f>ROUND(I180*H180,2)</f>
        <v>0</v>
      </c>
      <c r="BL180" s="18" t="s">
        <v>262</v>
      </c>
      <c r="BM180" s="230" t="s">
        <v>2665</v>
      </c>
    </row>
    <row r="181" s="13" customFormat="1">
      <c r="A181" s="13"/>
      <c r="B181" s="232"/>
      <c r="C181" s="233"/>
      <c r="D181" s="234" t="s">
        <v>184</v>
      </c>
      <c r="E181" s="235" t="s">
        <v>1</v>
      </c>
      <c r="F181" s="236" t="s">
        <v>2666</v>
      </c>
      <c r="G181" s="233"/>
      <c r="H181" s="237">
        <v>106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184</v>
      </c>
      <c r="AU181" s="243" t="s">
        <v>86</v>
      </c>
      <c r="AV181" s="13" t="s">
        <v>86</v>
      </c>
      <c r="AW181" s="13" t="s">
        <v>32</v>
      </c>
      <c r="AX181" s="13" t="s">
        <v>84</v>
      </c>
      <c r="AY181" s="243" t="s">
        <v>175</v>
      </c>
    </row>
    <row r="182" s="2" customFormat="1" ht="24.15" customHeight="1">
      <c r="A182" s="39"/>
      <c r="B182" s="40"/>
      <c r="C182" s="265" t="s">
        <v>312</v>
      </c>
      <c r="D182" s="265" t="s">
        <v>247</v>
      </c>
      <c r="E182" s="266" t="s">
        <v>2667</v>
      </c>
      <c r="F182" s="267" t="s">
        <v>2668</v>
      </c>
      <c r="G182" s="268" t="s">
        <v>437</v>
      </c>
      <c r="H182" s="269">
        <v>68</v>
      </c>
      <c r="I182" s="270"/>
      <c r="J182" s="271">
        <f>ROUND(I182*H182,2)</f>
        <v>0</v>
      </c>
      <c r="K182" s="267" t="s">
        <v>181</v>
      </c>
      <c r="L182" s="272"/>
      <c r="M182" s="273" t="s">
        <v>1</v>
      </c>
      <c r="N182" s="274" t="s">
        <v>41</v>
      </c>
      <c r="O182" s="92"/>
      <c r="P182" s="228">
        <f>O182*H182</f>
        <v>0</v>
      </c>
      <c r="Q182" s="228">
        <v>0.00025</v>
      </c>
      <c r="R182" s="228">
        <f>Q182*H182</f>
        <v>0.017000000000000002</v>
      </c>
      <c r="S182" s="228">
        <v>0</v>
      </c>
      <c r="T182" s="229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0" t="s">
        <v>372</v>
      </c>
      <c r="AT182" s="230" t="s">
        <v>247</v>
      </c>
      <c r="AU182" s="230" t="s">
        <v>86</v>
      </c>
      <c r="AY182" s="18" t="s">
        <v>175</v>
      </c>
      <c r="BE182" s="231">
        <f>IF(N182="základní",J182,0)</f>
        <v>0</v>
      </c>
      <c r="BF182" s="231">
        <f>IF(N182="snížená",J182,0)</f>
        <v>0</v>
      </c>
      <c r="BG182" s="231">
        <f>IF(N182="zákl. přenesená",J182,0)</f>
        <v>0</v>
      </c>
      <c r="BH182" s="231">
        <f>IF(N182="sníž. přenesená",J182,0)</f>
        <v>0</v>
      </c>
      <c r="BI182" s="231">
        <f>IF(N182="nulová",J182,0)</f>
        <v>0</v>
      </c>
      <c r="BJ182" s="18" t="s">
        <v>84</v>
      </c>
      <c r="BK182" s="231">
        <f>ROUND(I182*H182,2)</f>
        <v>0</v>
      </c>
      <c r="BL182" s="18" t="s">
        <v>262</v>
      </c>
      <c r="BM182" s="230" t="s">
        <v>2669</v>
      </c>
    </row>
    <row r="183" s="13" customFormat="1">
      <c r="A183" s="13"/>
      <c r="B183" s="232"/>
      <c r="C183" s="233"/>
      <c r="D183" s="234" t="s">
        <v>184</v>
      </c>
      <c r="E183" s="235" t="s">
        <v>1</v>
      </c>
      <c r="F183" s="236" t="s">
        <v>2670</v>
      </c>
      <c r="G183" s="233"/>
      <c r="H183" s="237">
        <v>68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184</v>
      </c>
      <c r="AU183" s="243" t="s">
        <v>86</v>
      </c>
      <c r="AV183" s="13" t="s">
        <v>86</v>
      </c>
      <c r="AW183" s="13" t="s">
        <v>32</v>
      </c>
      <c r="AX183" s="13" t="s">
        <v>84</v>
      </c>
      <c r="AY183" s="243" t="s">
        <v>175</v>
      </c>
    </row>
    <row r="184" s="2" customFormat="1" ht="24.15" customHeight="1">
      <c r="A184" s="39"/>
      <c r="B184" s="40"/>
      <c r="C184" s="265" t="s">
        <v>320</v>
      </c>
      <c r="D184" s="265" t="s">
        <v>247</v>
      </c>
      <c r="E184" s="266" t="s">
        <v>2671</v>
      </c>
      <c r="F184" s="267" t="s">
        <v>2672</v>
      </c>
      <c r="G184" s="268" t="s">
        <v>437</v>
      </c>
      <c r="H184" s="269">
        <v>47</v>
      </c>
      <c r="I184" s="270"/>
      <c r="J184" s="271">
        <f>ROUND(I184*H184,2)</f>
        <v>0</v>
      </c>
      <c r="K184" s="267" t="s">
        <v>181</v>
      </c>
      <c r="L184" s="272"/>
      <c r="M184" s="273" t="s">
        <v>1</v>
      </c>
      <c r="N184" s="274" t="s">
        <v>41</v>
      </c>
      <c r="O184" s="92"/>
      <c r="P184" s="228">
        <f>O184*H184</f>
        <v>0</v>
      </c>
      <c r="Q184" s="228">
        <v>0.00027</v>
      </c>
      <c r="R184" s="228">
        <f>Q184*H184</f>
        <v>0.01269</v>
      </c>
      <c r="S184" s="228">
        <v>0</v>
      </c>
      <c r="T184" s="229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0" t="s">
        <v>372</v>
      </c>
      <c r="AT184" s="230" t="s">
        <v>247</v>
      </c>
      <c r="AU184" s="230" t="s">
        <v>86</v>
      </c>
      <c r="AY184" s="18" t="s">
        <v>175</v>
      </c>
      <c r="BE184" s="231">
        <f>IF(N184="základní",J184,0)</f>
        <v>0</v>
      </c>
      <c r="BF184" s="231">
        <f>IF(N184="snížená",J184,0)</f>
        <v>0</v>
      </c>
      <c r="BG184" s="231">
        <f>IF(N184="zákl. přenesená",J184,0)</f>
        <v>0</v>
      </c>
      <c r="BH184" s="231">
        <f>IF(N184="sníž. přenesená",J184,0)</f>
        <v>0</v>
      </c>
      <c r="BI184" s="231">
        <f>IF(N184="nulová",J184,0)</f>
        <v>0</v>
      </c>
      <c r="BJ184" s="18" t="s">
        <v>84</v>
      </c>
      <c r="BK184" s="231">
        <f>ROUND(I184*H184,2)</f>
        <v>0</v>
      </c>
      <c r="BL184" s="18" t="s">
        <v>262</v>
      </c>
      <c r="BM184" s="230" t="s">
        <v>2673</v>
      </c>
    </row>
    <row r="185" s="13" customFormat="1">
      <c r="A185" s="13"/>
      <c r="B185" s="232"/>
      <c r="C185" s="233"/>
      <c r="D185" s="234" t="s">
        <v>184</v>
      </c>
      <c r="E185" s="235" t="s">
        <v>1</v>
      </c>
      <c r="F185" s="236" t="s">
        <v>2674</v>
      </c>
      <c r="G185" s="233"/>
      <c r="H185" s="237">
        <v>47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184</v>
      </c>
      <c r="AU185" s="243" t="s">
        <v>86</v>
      </c>
      <c r="AV185" s="13" t="s">
        <v>86</v>
      </c>
      <c r="AW185" s="13" t="s">
        <v>32</v>
      </c>
      <c r="AX185" s="13" t="s">
        <v>84</v>
      </c>
      <c r="AY185" s="243" t="s">
        <v>175</v>
      </c>
    </row>
    <row r="186" s="2" customFormat="1" ht="24.15" customHeight="1">
      <c r="A186" s="39"/>
      <c r="B186" s="40"/>
      <c r="C186" s="265" t="s">
        <v>325</v>
      </c>
      <c r="D186" s="265" t="s">
        <v>247</v>
      </c>
      <c r="E186" s="266" t="s">
        <v>2675</v>
      </c>
      <c r="F186" s="267" t="s">
        <v>2676</v>
      </c>
      <c r="G186" s="268" t="s">
        <v>437</v>
      </c>
      <c r="H186" s="269">
        <v>33</v>
      </c>
      <c r="I186" s="270"/>
      <c r="J186" s="271">
        <f>ROUND(I186*H186,2)</f>
        <v>0</v>
      </c>
      <c r="K186" s="267" t="s">
        <v>181</v>
      </c>
      <c r="L186" s="272"/>
      <c r="M186" s="273" t="s">
        <v>1</v>
      </c>
      <c r="N186" s="274" t="s">
        <v>41</v>
      </c>
      <c r="O186" s="92"/>
      <c r="P186" s="228">
        <f>O186*H186</f>
        <v>0</v>
      </c>
      <c r="Q186" s="228">
        <v>0.00029</v>
      </c>
      <c r="R186" s="228">
        <f>Q186*H186</f>
        <v>0.00957</v>
      </c>
      <c r="S186" s="228">
        <v>0</v>
      </c>
      <c r="T186" s="229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0" t="s">
        <v>372</v>
      </c>
      <c r="AT186" s="230" t="s">
        <v>247</v>
      </c>
      <c r="AU186" s="230" t="s">
        <v>86</v>
      </c>
      <c r="AY186" s="18" t="s">
        <v>175</v>
      </c>
      <c r="BE186" s="231">
        <f>IF(N186="základní",J186,0)</f>
        <v>0</v>
      </c>
      <c r="BF186" s="231">
        <f>IF(N186="snížená",J186,0)</f>
        <v>0</v>
      </c>
      <c r="BG186" s="231">
        <f>IF(N186="zákl. přenesená",J186,0)</f>
        <v>0</v>
      </c>
      <c r="BH186" s="231">
        <f>IF(N186="sníž. přenesená",J186,0)</f>
        <v>0</v>
      </c>
      <c r="BI186" s="231">
        <f>IF(N186="nulová",J186,0)</f>
        <v>0</v>
      </c>
      <c r="BJ186" s="18" t="s">
        <v>84</v>
      </c>
      <c r="BK186" s="231">
        <f>ROUND(I186*H186,2)</f>
        <v>0</v>
      </c>
      <c r="BL186" s="18" t="s">
        <v>262</v>
      </c>
      <c r="BM186" s="230" t="s">
        <v>2677</v>
      </c>
    </row>
    <row r="187" s="13" customFormat="1">
      <c r="A187" s="13"/>
      <c r="B187" s="232"/>
      <c r="C187" s="233"/>
      <c r="D187" s="234" t="s">
        <v>184</v>
      </c>
      <c r="E187" s="235" t="s">
        <v>1</v>
      </c>
      <c r="F187" s="236" t="s">
        <v>2678</v>
      </c>
      <c r="G187" s="233"/>
      <c r="H187" s="237">
        <v>33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184</v>
      </c>
      <c r="AU187" s="243" t="s">
        <v>86</v>
      </c>
      <c r="AV187" s="13" t="s">
        <v>86</v>
      </c>
      <c r="AW187" s="13" t="s">
        <v>32</v>
      </c>
      <c r="AX187" s="13" t="s">
        <v>84</v>
      </c>
      <c r="AY187" s="243" t="s">
        <v>175</v>
      </c>
    </row>
    <row r="188" s="2" customFormat="1" ht="24.15" customHeight="1">
      <c r="A188" s="39"/>
      <c r="B188" s="40"/>
      <c r="C188" s="265" t="s">
        <v>329</v>
      </c>
      <c r="D188" s="265" t="s">
        <v>247</v>
      </c>
      <c r="E188" s="266" t="s">
        <v>2679</v>
      </c>
      <c r="F188" s="267" t="s">
        <v>2680</v>
      </c>
      <c r="G188" s="268" t="s">
        <v>437</v>
      </c>
      <c r="H188" s="269">
        <v>15</v>
      </c>
      <c r="I188" s="270"/>
      <c r="J188" s="271">
        <f>ROUND(I188*H188,2)</f>
        <v>0</v>
      </c>
      <c r="K188" s="267" t="s">
        <v>181</v>
      </c>
      <c r="L188" s="272"/>
      <c r="M188" s="273" t="s">
        <v>1</v>
      </c>
      <c r="N188" s="274" t="s">
        <v>41</v>
      </c>
      <c r="O188" s="92"/>
      <c r="P188" s="228">
        <f>O188*H188</f>
        <v>0</v>
      </c>
      <c r="Q188" s="228">
        <v>0.00032</v>
      </c>
      <c r="R188" s="228">
        <f>Q188*H188</f>
        <v>0.0048000000000000008</v>
      </c>
      <c r="S188" s="228">
        <v>0</v>
      </c>
      <c r="T188" s="229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0" t="s">
        <v>372</v>
      </c>
      <c r="AT188" s="230" t="s">
        <v>247</v>
      </c>
      <c r="AU188" s="230" t="s">
        <v>86</v>
      </c>
      <c r="AY188" s="18" t="s">
        <v>175</v>
      </c>
      <c r="BE188" s="231">
        <f>IF(N188="základní",J188,0)</f>
        <v>0</v>
      </c>
      <c r="BF188" s="231">
        <f>IF(N188="snížená",J188,0)</f>
        <v>0</v>
      </c>
      <c r="BG188" s="231">
        <f>IF(N188="zákl. přenesená",J188,0)</f>
        <v>0</v>
      </c>
      <c r="BH188" s="231">
        <f>IF(N188="sníž. přenesená",J188,0)</f>
        <v>0</v>
      </c>
      <c r="BI188" s="231">
        <f>IF(N188="nulová",J188,0)</f>
        <v>0</v>
      </c>
      <c r="BJ188" s="18" t="s">
        <v>84</v>
      </c>
      <c r="BK188" s="231">
        <f>ROUND(I188*H188,2)</f>
        <v>0</v>
      </c>
      <c r="BL188" s="18" t="s">
        <v>262</v>
      </c>
      <c r="BM188" s="230" t="s">
        <v>2681</v>
      </c>
    </row>
    <row r="189" s="13" customFormat="1">
      <c r="A189" s="13"/>
      <c r="B189" s="232"/>
      <c r="C189" s="233"/>
      <c r="D189" s="234" t="s">
        <v>184</v>
      </c>
      <c r="E189" s="235" t="s">
        <v>1</v>
      </c>
      <c r="F189" s="236" t="s">
        <v>2682</v>
      </c>
      <c r="G189" s="233"/>
      <c r="H189" s="237">
        <v>15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184</v>
      </c>
      <c r="AU189" s="243" t="s">
        <v>86</v>
      </c>
      <c r="AV189" s="13" t="s">
        <v>86</v>
      </c>
      <c r="AW189" s="13" t="s">
        <v>32</v>
      </c>
      <c r="AX189" s="13" t="s">
        <v>84</v>
      </c>
      <c r="AY189" s="243" t="s">
        <v>175</v>
      </c>
    </row>
    <row r="190" s="2" customFormat="1" ht="24.15" customHeight="1">
      <c r="A190" s="39"/>
      <c r="B190" s="40"/>
      <c r="C190" s="265" t="s">
        <v>334</v>
      </c>
      <c r="D190" s="265" t="s">
        <v>247</v>
      </c>
      <c r="E190" s="266" t="s">
        <v>2683</v>
      </c>
      <c r="F190" s="267" t="s">
        <v>2684</v>
      </c>
      <c r="G190" s="268" t="s">
        <v>437</v>
      </c>
      <c r="H190" s="269">
        <v>10</v>
      </c>
      <c r="I190" s="270"/>
      <c r="J190" s="271">
        <f>ROUND(I190*H190,2)</f>
        <v>0</v>
      </c>
      <c r="K190" s="267" t="s">
        <v>181</v>
      </c>
      <c r="L190" s="272"/>
      <c r="M190" s="273" t="s">
        <v>1</v>
      </c>
      <c r="N190" s="274" t="s">
        <v>41</v>
      </c>
      <c r="O190" s="92"/>
      <c r="P190" s="228">
        <f>O190*H190</f>
        <v>0</v>
      </c>
      <c r="Q190" s="228">
        <v>0.00072</v>
      </c>
      <c r="R190" s="228">
        <f>Q190*H190</f>
        <v>0.0072000000000000008</v>
      </c>
      <c r="S190" s="228">
        <v>0</v>
      </c>
      <c r="T190" s="229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0" t="s">
        <v>372</v>
      </c>
      <c r="AT190" s="230" t="s">
        <v>247</v>
      </c>
      <c r="AU190" s="230" t="s">
        <v>86</v>
      </c>
      <c r="AY190" s="18" t="s">
        <v>175</v>
      </c>
      <c r="BE190" s="231">
        <f>IF(N190="základní",J190,0)</f>
        <v>0</v>
      </c>
      <c r="BF190" s="231">
        <f>IF(N190="snížená",J190,0)</f>
        <v>0</v>
      </c>
      <c r="BG190" s="231">
        <f>IF(N190="zákl. přenesená",J190,0)</f>
        <v>0</v>
      </c>
      <c r="BH190" s="231">
        <f>IF(N190="sníž. přenesená",J190,0)</f>
        <v>0</v>
      </c>
      <c r="BI190" s="231">
        <f>IF(N190="nulová",J190,0)</f>
        <v>0</v>
      </c>
      <c r="BJ190" s="18" t="s">
        <v>84</v>
      </c>
      <c r="BK190" s="231">
        <f>ROUND(I190*H190,2)</f>
        <v>0</v>
      </c>
      <c r="BL190" s="18" t="s">
        <v>262</v>
      </c>
      <c r="BM190" s="230" t="s">
        <v>2685</v>
      </c>
    </row>
    <row r="191" s="13" customFormat="1">
      <c r="A191" s="13"/>
      <c r="B191" s="232"/>
      <c r="C191" s="233"/>
      <c r="D191" s="234" t="s">
        <v>184</v>
      </c>
      <c r="E191" s="235" t="s">
        <v>1</v>
      </c>
      <c r="F191" s="236" t="s">
        <v>2686</v>
      </c>
      <c r="G191" s="233"/>
      <c r="H191" s="237">
        <v>10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184</v>
      </c>
      <c r="AU191" s="243" t="s">
        <v>86</v>
      </c>
      <c r="AV191" s="13" t="s">
        <v>86</v>
      </c>
      <c r="AW191" s="13" t="s">
        <v>32</v>
      </c>
      <c r="AX191" s="13" t="s">
        <v>84</v>
      </c>
      <c r="AY191" s="243" t="s">
        <v>175</v>
      </c>
    </row>
    <row r="192" s="2" customFormat="1" ht="24.15" customHeight="1">
      <c r="A192" s="39"/>
      <c r="B192" s="40"/>
      <c r="C192" s="265" t="s">
        <v>339</v>
      </c>
      <c r="D192" s="265" t="s">
        <v>247</v>
      </c>
      <c r="E192" s="266" t="s">
        <v>2687</v>
      </c>
      <c r="F192" s="267" t="s">
        <v>2688</v>
      </c>
      <c r="G192" s="268" t="s">
        <v>437</v>
      </c>
      <c r="H192" s="269">
        <v>81</v>
      </c>
      <c r="I192" s="270"/>
      <c r="J192" s="271">
        <f>ROUND(I192*H192,2)</f>
        <v>0</v>
      </c>
      <c r="K192" s="267" t="s">
        <v>181</v>
      </c>
      <c r="L192" s="272"/>
      <c r="M192" s="273" t="s">
        <v>1</v>
      </c>
      <c r="N192" s="274" t="s">
        <v>41</v>
      </c>
      <c r="O192" s="92"/>
      <c r="P192" s="228">
        <f>O192*H192</f>
        <v>0</v>
      </c>
      <c r="Q192" s="228">
        <v>0.00083</v>
      </c>
      <c r="R192" s="228">
        <f>Q192*H192</f>
        <v>0.06723</v>
      </c>
      <c r="S192" s="228">
        <v>0</v>
      </c>
      <c r="T192" s="229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0" t="s">
        <v>372</v>
      </c>
      <c r="AT192" s="230" t="s">
        <v>247</v>
      </c>
      <c r="AU192" s="230" t="s">
        <v>86</v>
      </c>
      <c r="AY192" s="18" t="s">
        <v>175</v>
      </c>
      <c r="BE192" s="231">
        <f>IF(N192="základní",J192,0)</f>
        <v>0</v>
      </c>
      <c r="BF192" s="231">
        <f>IF(N192="snížená",J192,0)</f>
        <v>0</v>
      </c>
      <c r="BG192" s="231">
        <f>IF(N192="zákl. přenesená",J192,0)</f>
        <v>0</v>
      </c>
      <c r="BH192" s="231">
        <f>IF(N192="sníž. přenesená",J192,0)</f>
        <v>0</v>
      </c>
      <c r="BI192" s="231">
        <f>IF(N192="nulová",J192,0)</f>
        <v>0</v>
      </c>
      <c r="BJ192" s="18" t="s">
        <v>84</v>
      </c>
      <c r="BK192" s="231">
        <f>ROUND(I192*H192,2)</f>
        <v>0</v>
      </c>
      <c r="BL192" s="18" t="s">
        <v>262</v>
      </c>
      <c r="BM192" s="230" t="s">
        <v>2689</v>
      </c>
    </row>
    <row r="193" s="13" customFormat="1">
      <c r="A193" s="13"/>
      <c r="B193" s="232"/>
      <c r="C193" s="233"/>
      <c r="D193" s="234" t="s">
        <v>184</v>
      </c>
      <c r="E193" s="235" t="s">
        <v>1</v>
      </c>
      <c r="F193" s="236" t="s">
        <v>2690</v>
      </c>
      <c r="G193" s="233"/>
      <c r="H193" s="237">
        <v>81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184</v>
      </c>
      <c r="AU193" s="243" t="s">
        <v>86</v>
      </c>
      <c r="AV193" s="13" t="s">
        <v>86</v>
      </c>
      <c r="AW193" s="13" t="s">
        <v>32</v>
      </c>
      <c r="AX193" s="13" t="s">
        <v>84</v>
      </c>
      <c r="AY193" s="243" t="s">
        <v>175</v>
      </c>
    </row>
    <row r="194" s="2" customFormat="1" ht="24.15" customHeight="1">
      <c r="A194" s="39"/>
      <c r="B194" s="40"/>
      <c r="C194" s="219" t="s">
        <v>351</v>
      </c>
      <c r="D194" s="219" t="s">
        <v>177</v>
      </c>
      <c r="E194" s="220" t="s">
        <v>2691</v>
      </c>
      <c r="F194" s="221" t="s">
        <v>2692</v>
      </c>
      <c r="G194" s="222" t="s">
        <v>234</v>
      </c>
      <c r="H194" s="223">
        <v>0.21099999999999997</v>
      </c>
      <c r="I194" s="224"/>
      <c r="J194" s="225">
        <f>ROUND(I194*H194,2)</f>
        <v>0</v>
      </c>
      <c r="K194" s="221" t="s">
        <v>181</v>
      </c>
      <c r="L194" s="45"/>
      <c r="M194" s="226" t="s">
        <v>1</v>
      </c>
      <c r="N194" s="227" t="s">
        <v>41</v>
      </c>
      <c r="O194" s="92"/>
      <c r="P194" s="228">
        <f>O194*H194</f>
        <v>0</v>
      </c>
      <c r="Q194" s="228">
        <v>0</v>
      </c>
      <c r="R194" s="228">
        <f>Q194*H194</f>
        <v>0</v>
      </c>
      <c r="S194" s="228">
        <v>0</v>
      </c>
      <c r="T194" s="229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0" t="s">
        <v>262</v>
      </c>
      <c r="AT194" s="230" t="s">
        <v>177</v>
      </c>
      <c r="AU194" s="230" t="s">
        <v>86</v>
      </c>
      <c r="AY194" s="18" t="s">
        <v>175</v>
      </c>
      <c r="BE194" s="231">
        <f>IF(N194="základní",J194,0)</f>
        <v>0</v>
      </c>
      <c r="BF194" s="231">
        <f>IF(N194="snížená",J194,0)</f>
        <v>0</v>
      </c>
      <c r="BG194" s="231">
        <f>IF(N194="zákl. přenesená",J194,0)</f>
        <v>0</v>
      </c>
      <c r="BH194" s="231">
        <f>IF(N194="sníž. přenesená",J194,0)</f>
        <v>0</v>
      </c>
      <c r="BI194" s="231">
        <f>IF(N194="nulová",J194,0)</f>
        <v>0</v>
      </c>
      <c r="BJ194" s="18" t="s">
        <v>84</v>
      </c>
      <c r="BK194" s="231">
        <f>ROUND(I194*H194,2)</f>
        <v>0</v>
      </c>
      <c r="BL194" s="18" t="s">
        <v>262</v>
      </c>
      <c r="BM194" s="230" t="s">
        <v>2693</v>
      </c>
    </row>
    <row r="195" s="12" customFormat="1" ht="22.8" customHeight="1">
      <c r="A195" s="12"/>
      <c r="B195" s="203"/>
      <c r="C195" s="204"/>
      <c r="D195" s="205" t="s">
        <v>75</v>
      </c>
      <c r="E195" s="217" t="s">
        <v>2694</v>
      </c>
      <c r="F195" s="217" t="s">
        <v>2695</v>
      </c>
      <c r="G195" s="204"/>
      <c r="H195" s="204"/>
      <c r="I195" s="207"/>
      <c r="J195" s="218">
        <f>BK195</f>
        <v>0</v>
      </c>
      <c r="K195" s="204"/>
      <c r="L195" s="209"/>
      <c r="M195" s="210"/>
      <c r="N195" s="211"/>
      <c r="O195" s="211"/>
      <c r="P195" s="212">
        <f>SUM(P196:P212)</f>
        <v>0</v>
      </c>
      <c r="Q195" s="211"/>
      <c r="R195" s="212">
        <f>SUM(R196:R212)</f>
        <v>0.085549999999999984</v>
      </c>
      <c r="S195" s="211"/>
      <c r="T195" s="213">
        <f>SUM(T196:T212)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14" t="s">
        <v>86</v>
      </c>
      <c r="AT195" s="215" t="s">
        <v>75</v>
      </c>
      <c r="AU195" s="215" t="s">
        <v>84</v>
      </c>
      <c r="AY195" s="214" t="s">
        <v>175</v>
      </c>
      <c r="BK195" s="216">
        <f>SUM(BK196:BK212)</f>
        <v>0</v>
      </c>
    </row>
    <row r="196" s="2" customFormat="1" ht="16.5" customHeight="1">
      <c r="A196" s="39"/>
      <c r="B196" s="40"/>
      <c r="C196" s="265" t="s">
        <v>366</v>
      </c>
      <c r="D196" s="265" t="s">
        <v>247</v>
      </c>
      <c r="E196" s="266" t="s">
        <v>2696</v>
      </c>
      <c r="F196" s="267" t="s">
        <v>2697</v>
      </c>
      <c r="G196" s="268" t="s">
        <v>2698</v>
      </c>
      <c r="H196" s="269">
        <v>180</v>
      </c>
      <c r="I196" s="270"/>
      <c r="J196" s="271">
        <f>ROUND(I196*H196,2)</f>
        <v>0</v>
      </c>
      <c r="K196" s="267" t="s">
        <v>1</v>
      </c>
      <c r="L196" s="272"/>
      <c r="M196" s="273" t="s">
        <v>1</v>
      </c>
      <c r="N196" s="274" t="s">
        <v>41</v>
      </c>
      <c r="O196" s="92"/>
      <c r="P196" s="228">
        <f>O196*H196</f>
        <v>0</v>
      </c>
      <c r="Q196" s="228">
        <v>0.0001</v>
      </c>
      <c r="R196" s="228">
        <f>Q196*H196</f>
        <v>0.018000000000000002</v>
      </c>
      <c r="S196" s="228">
        <v>0</v>
      </c>
      <c r="T196" s="229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0" t="s">
        <v>372</v>
      </c>
      <c r="AT196" s="230" t="s">
        <v>247</v>
      </c>
      <c r="AU196" s="230" t="s">
        <v>86</v>
      </c>
      <c r="AY196" s="18" t="s">
        <v>175</v>
      </c>
      <c r="BE196" s="231">
        <f>IF(N196="základní",J196,0)</f>
        <v>0</v>
      </c>
      <c r="BF196" s="231">
        <f>IF(N196="snížená",J196,0)</f>
        <v>0</v>
      </c>
      <c r="BG196" s="231">
        <f>IF(N196="zákl. přenesená",J196,0)</f>
        <v>0</v>
      </c>
      <c r="BH196" s="231">
        <f>IF(N196="sníž. přenesená",J196,0)</f>
        <v>0</v>
      </c>
      <c r="BI196" s="231">
        <f>IF(N196="nulová",J196,0)</f>
        <v>0</v>
      </c>
      <c r="BJ196" s="18" t="s">
        <v>84</v>
      </c>
      <c r="BK196" s="231">
        <f>ROUND(I196*H196,2)</f>
        <v>0</v>
      </c>
      <c r="BL196" s="18" t="s">
        <v>262</v>
      </c>
      <c r="BM196" s="230" t="s">
        <v>2699</v>
      </c>
    </row>
    <row r="197" s="13" customFormat="1">
      <c r="A197" s="13"/>
      <c r="B197" s="232"/>
      <c r="C197" s="233"/>
      <c r="D197" s="234" t="s">
        <v>184</v>
      </c>
      <c r="E197" s="235" t="s">
        <v>1</v>
      </c>
      <c r="F197" s="236" t="s">
        <v>2700</v>
      </c>
      <c r="G197" s="233"/>
      <c r="H197" s="237">
        <v>180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184</v>
      </c>
      <c r="AU197" s="243" t="s">
        <v>86</v>
      </c>
      <c r="AV197" s="13" t="s">
        <v>86</v>
      </c>
      <c r="AW197" s="13" t="s">
        <v>32</v>
      </c>
      <c r="AX197" s="13" t="s">
        <v>84</v>
      </c>
      <c r="AY197" s="243" t="s">
        <v>175</v>
      </c>
    </row>
    <row r="198" s="2" customFormat="1" ht="33" customHeight="1">
      <c r="A198" s="39"/>
      <c r="B198" s="40"/>
      <c r="C198" s="219" t="s">
        <v>372</v>
      </c>
      <c r="D198" s="219" t="s">
        <v>177</v>
      </c>
      <c r="E198" s="220" t="s">
        <v>2701</v>
      </c>
      <c r="F198" s="221" t="s">
        <v>2702</v>
      </c>
      <c r="G198" s="222" t="s">
        <v>342</v>
      </c>
      <c r="H198" s="223">
        <v>8</v>
      </c>
      <c r="I198" s="224"/>
      <c r="J198" s="225">
        <f>ROUND(I198*H198,2)</f>
        <v>0</v>
      </c>
      <c r="K198" s="221" t="s">
        <v>181</v>
      </c>
      <c r="L198" s="45"/>
      <c r="M198" s="226" t="s">
        <v>1</v>
      </c>
      <c r="N198" s="227" t="s">
        <v>41</v>
      </c>
      <c r="O198" s="92"/>
      <c r="P198" s="228">
        <f>O198*H198</f>
        <v>0</v>
      </c>
      <c r="Q198" s="228">
        <v>0.00073</v>
      </c>
      <c r="R198" s="228">
        <f>Q198*H198</f>
        <v>0.00584</v>
      </c>
      <c r="S198" s="228">
        <v>0</v>
      </c>
      <c r="T198" s="229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0" t="s">
        <v>262</v>
      </c>
      <c r="AT198" s="230" t="s">
        <v>177</v>
      </c>
      <c r="AU198" s="230" t="s">
        <v>86</v>
      </c>
      <c r="AY198" s="18" t="s">
        <v>175</v>
      </c>
      <c r="BE198" s="231">
        <f>IF(N198="základní",J198,0)</f>
        <v>0</v>
      </c>
      <c r="BF198" s="231">
        <f>IF(N198="snížená",J198,0)</f>
        <v>0</v>
      </c>
      <c r="BG198" s="231">
        <f>IF(N198="zákl. přenesená",J198,0)</f>
        <v>0</v>
      </c>
      <c r="BH198" s="231">
        <f>IF(N198="sníž. přenesená",J198,0)</f>
        <v>0</v>
      </c>
      <c r="BI198" s="231">
        <f>IF(N198="nulová",J198,0)</f>
        <v>0</v>
      </c>
      <c r="BJ198" s="18" t="s">
        <v>84</v>
      </c>
      <c r="BK198" s="231">
        <f>ROUND(I198*H198,2)</f>
        <v>0</v>
      </c>
      <c r="BL198" s="18" t="s">
        <v>262</v>
      </c>
      <c r="BM198" s="230" t="s">
        <v>2703</v>
      </c>
    </row>
    <row r="199" s="2" customFormat="1">
      <c r="A199" s="39"/>
      <c r="B199" s="40"/>
      <c r="C199" s="41"/>
      <c r="D199" s="234" t="s">
        <v>266</v>
      </c>
      <c r="E199" s="41"/>
      <c r="F199" s="275" t="s">
        <v>2704</v>
      </c>
      <c r="G199" s="41"/>
      <c r="H199" s="41"/>
      <c r="I199" s="276"/>
      <c r="J199" s="41"/>
      <c r="K199" s="41"/>
      <c r="L199" s="45"/>
      <c r="M199" s="277"/>
      <c r="N199" s="278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266</v>
      </c>
      <c r="AU199" s="18" t="s">
        <v>86</v>
      </c>
    </row>
    <row r="200" s="13" customFormat="1">
      <c r="A200" s="13"/>
      <c r="B200" s="232"/>
      <c r="C200" s="233"/>
      <c r="D200" s="234" t="s">
        <v>184</v>
      </c>
      <c r="E200" s="235" t="s">
        <v>1</v>
      </c>
      <c r="F200" s="236" t="s">
        <v>2705</v>
      </c>
      <c r="G200" s="233"/>
      <c r="H200" s="237">
        <v>8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184</v>
      </c>
      <c r="AU200" s="243" t="s">
        <v>86</v>
      </c>
      <c r="AV200" s="13" t="s">
        <v>86</v>
      </c>
      <c r="AW200" s="13" t="s">
        <v>32</v>
      </c>
      <c r="AX200" s="13" t="s">
        <v>84</v>
      </c>
      <c r="AY200" s="243" t="s">
        <v>175</v>
      </c>
    </row>
    <row r="201" s="2" customFormat="1" ht="33" customHeight="1">
      <c r="A201" s="39"/>
      <c r="B201" s="40"/>
      <c r="C201" s="219" t="s">
        <v>381</v>
      </c>
      <c r="D201" s="219" t="s">
        <v>177</v>
      </c>
      <c r="E201" s="220" t="s">
        <v>2706</v>
      </c>
      <c r="F201" s="221" t="s">
        <v>2707</v>
      </c>
      <c r="G201" s="222" t="s">
        <v>342</v>
      </c>
      <c r="H201" s="223">
        <v>2</v>
      </c>
      <c r="I201" s="224"/>
      <c r="J201" s="225">
        <f>ROUND(I201*H201,2)</f>
        <v>0</v>
      </c>
      <c r="K201" s="221" t="s">
        <v>181</v>
      </c>
      <c r="L201" s="45"/>
      <c r="M201" s="226" t="s">
        <v>1</v>
      </c>
      <c r="N201" s="227" t="s">
        <v>41</v>
      </c>
      <c r="O201" s="92"/>
      <c r="P201" s="228">
        <f>O201*H201</f>
        <v>0</v>
      </c>
      <c r="Q201" s="228">
        <v>0.00078</v>
      </c>
      <c r="R201" s="228">
        <f>Q201*H201</f>
        <v>0.00156</v>
      </c>
      <c r="S201" s="228">
        <v>0</v>
      </c>
      <c r="T201" s="229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0" t="s">
        <v>262</v>
      </c>
      <c r="AT201" s="230" t="s">
        <v>177</v>
      </c>
      <c r="AU201" s="230" t="s">
        <v>86</v>
      </c>
      <c r="AY201" s="18" t="s">
        <v>175</v>
      </c>
      <c r="BE201" s="231">
        <f>IF(N201="základní",J201,0)</f>
        <v>0</v>
      </c>
      <c r="BF201" s="231">
        <f>IF(N201="snížená",J201,0)</f>
        <v>0</v>
      </c>
      <c r="BG201" s="231">
        <f>IF(N201="zákl. přenesená",J201,0)</f>
        <v>0</v>
      </c>
      <c r="BH201" s="231">
        <f>IF(N201="sníž. přenesená",J201,0)</f>
        <v>0</v>
      </c>
      <c r="BI201" s="231">
        <f>IF(N201="nulová",J201,0)</f>
        <v>0</v>
      </c>
      <c r="BJ201" s="18" t="s">
        <v>84</v>
      </c>
      <c r="BK201" s="231">
        <f>ROUND(I201*H201,2)</f>
        <v>0</v>
      </c>
      <c r="BL201" s="18" t="s">
        <v>262</v>
      </c>
      <c r="BM201" s="230" t="s">
        <v>2708</v>
      </c>
    </row>
    <row r="202" s="13" customFormat="1">
      <c r="A202" s="13"/>
      <c r="B202" s="232"/>
      <c r="C202" s="233"/>
      <c r="D202" s="234" t="s">
        <v>184</v>
      </c>
      <c r="E202" s="235" t="s">
        <v>1</v>
      </c>
      <c r="F202" s="236" t="s">
        <v>2709</v>
      </c>
      <c r="G202" s="233"/>
      <c r="H202" s="237">
        <v>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184</v>
      </c>
      <c r="AU202" s="243" t="s">
        <v>86</v>
      </c>
      <c r="AV202" s="13" t="s">
        <v>86</v>
      </c>
      <c r="AW202" s="13" t="s">
        <v>32</v>
      </c>
      <c r="AX202" s="13" t="s">
        <v>84</v>
      </c>
      <c r="AY202" s="243" t="s">
        <v>175</v>
      </c>
    </row>
    <row r="203" s="2" customFormat="1" ht="33" customHeight="1">
      <c r="A203" s="39"/>
      <c r="B203" s="40"/>
      <c r="C203" s="219" t="s">
        <v>386</v>
      </c>
      <c r="D203" s="219" t="s">
        <v>177</v>
      </c>
      <c r="E203" s="220" t="s">
        <v>2710</v>
      </c>
      <c r="F203" s="221" t="s">
        <v>2711</v>
      </c>
      <c r="G203" s="222" t="s">
        <v>342</v>
      </c>
      <c r="H203" s="223">
        <v>2</v>
      </c>
      <c r="I203" s="224"/>
      <c r="J203" s="225">
        <f>ROUND(I203*H203,2)</f>
        <v>0</v>
      </c>
      <c r="K203" s="221" t="s">
        <v>181</v>
      </c>
      <c r="L203" s="45"/>
      <c r="M203" s="226" t="s">
        <v>1</v>
      </c>
      <c r="N203" s="227" t="s">
        <v>41</v>
      </c>
      <c r="O203" s="92"/>
      <c r="P203" s="228">
        <f>O203*H203</f>
        <v>0</v>
      </c>
      <c r="Q203" s="228">
        <v>0.00087</v>
      </c>
      <c r="R203" s="228">
        <f>Q203*H203</f>
        <v>0.00174</v>
      </c>
      <c r="S203" s="228">
        <v>0</v>
      </c>
      <c r="T203" s="229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0" t="s">
        <v>262</v>
      </c>
      <c r="AT203" s="230" t="s">
        <v>177</v>
      </c>
      <c r="AU203" s="230" t="s">
        <v>86</v>
      </c>
      <c r="AY203" s="18" t="s">
        <v>175</v>
      </c>
      <c r="BE203" s="231">
        <f>IF(N203="základní",J203,0)</f>
        <v>0</v>
      </c>
      <c r="BF203" s="231">
        <f>IF(N203="snížená",J203,0)</f>
        <v>0</v>
      </c>
      <c r="BG203" s="231">
        <f>IF(N203="zákl. přenesená",J203,0)</f>
        <v>0</v>
      </c>
      <c r="BH203" s="231">
        <f>IF(N203="sníž. přenesená",J203,0)</f>
        <v>0</v>
      </c>
      <c r="BI203" s="231">
        <f>IF(N203="nulová",J203,0)</f>
        <v>0</v>
      </c>
      <c r="BJ203" s="18" t="s">
        <v>84</v>
      </c>
      <c r="BK203" s="231">
        <f>ROUND(I203*H203,2)</f>
        <v>0</v>
      </c>
      <c r="BL203" s="18" t="s">
        <v>262</v>
      </c>
      <c r="BM203" s="230" t="s">
        <v>2712</v>
      </c>
    </row>
    <row r="204" s="2" customFormat="1">
      <c r="A204" s="39"/>
      <c r="B204" s="40"/>
      <c r="C204" s="41"/>
      <c r="D204" s="234" t="s">
        <v>266</v>
      </c>
      <c r="E204" s="41"/>
      <c r="F204" s="275" t="s">
        <v>2713</v>
      </c>
      <c r="G204" s="41"/>
      <c r="H204" s="41"/>
      <c r="I204" s="276"/>
      <c r="J204" s="41"/>
      <c r="K204" s="41"/>
      <c r="L204" s="45"/>
      <c r="M204" s="277"/>
      <c r="N204" s="278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266</v>
      </c>
      <c r="AU204" s="18" t="s">
        <v>86</v>
      </c>
    </row>
    <row r="205" s="13" customFormat="1">
      <c r="A205" s="13"/>
      <c r="B205" s="232"/>
      <c r="C205" s="233"/>
      <c r="D205" s="234" t="s">
        <v>184</v>
      </c>
      <c r="E205" s="235" t="s">
        <v>1</v>
      </c>
      <c r="F205" s="236" t="s">
        <v>2709</v>
      </c>
      <c r="G205" s="233"/>
      <c r="H205" s="237">
        <v>2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184</v>
      </c>
      <c r="AU205" s="243" t="s">
        <v>86</v>
      </c>
      <c r="AV205" s="13" t="s">
        <v>86</v>
      </c>
      <c r="AW205" s="13" t="s">
        <v>32</v>
      </c>
      <c r="AX205" s="13" t="s">
        <v>84</v>
      </c>
      <c r="AY205" s="243" t="s">
        <v>175</v>
      </c>
    </row>
    <row r="206" s="2" customFormat="1" ht="33" customHeight="1">
      <c r="A206" s="39"/>
      <c r="B206" s="40"/>
      <c r="C206" s="219" t="s">
        <v>425</v>
      </c>
      <c r="D206" s="219" t="s">
        <v>177</v>
      </c>
      <c r="E206" s="220" t="s">
        <v>2714</v>
      </c>
      <c r="F206" s="221" t="s">
        <v>2715</v>
      </c>
      <c r="G206" s="222" t="s">
        <v>342</v>
      </c>
      <c r="H206" s="223">
        <v>140</v>
      </c>
      <c r="I206" s="224"/>
      <c r="J206" s="225">
        <f>ROUND(I206*H206,2)</f>
        <v>0</v>
      </c>
      <c r="K206" s="221" t="s">
        <v>181</v>
      </c>
      <c r="L206" s="45"/>
      <c r="M206" s="226" t="s">
        <v>1</v>
      </c>
      <c r="N206" s="227" t="s">
        <v>41</v>
      </c>
      <c r="O206" s="92"/>
      <c r="P206" s="228">
        <f>O206*H206</f>
        <v>0</v>
      </c>
      <c r="Q206" s="228">
        <v>0.00037</v>
      </c>
      <c r="R206" s="228">
        <f>Q206*H206</f>
        <v>0.0518</v>
      </c>
      <c r="S206" s="228">
        <v>0</v>
      </c>
      <c r="T206" s="229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0" t="s">
        <v>262</v>
      </c>
      <c r="AT206" s="230" t="s">
        <v>177</v>
      </c>
      <c r="AU206" s="230" t="s">
        <v>86</v>
      </c>
      <c r="AY206" s="18" t="s">
        <v>175</v>
      </c>
      <c r="BE206" s="231">
        <f>IF(N206="základní",J206,0)</f>
        <v>0</v>
      </c>
      <c r="BF206" s="231">
        <f>IF(N206="snížená",J206,0)</f>
        <v>0</v>
      </c>
      <c r="BG206" s="231">
        <f>IF(N206="zákl. přenesená",J206,0)</f>
        <v>0</v>
      </c>
      <c r="BH206" s="231">
        <f>IF(N206="sníž. přenesená",J206,0)</f>
        <v>0</v>
      </c>
      <c r="BI206" s="231">
        <f>IF(N206="nulová",J206,0)</f>
        <v>0</v>
      </c>
      <c r="BJ206" s="18" t="s">
        <v>84</v>
      </c>
      <c r="BK206" s="231">
        <f>ROUND(I206*H206,2)</f>
        <v>0</v>
      </c>
      <c r="BL206" s="18" t="s">
        <v>262</v>
      </c>
      <c r="BM206" s="230" t="s">
        <v>2716</v>
      </c>
    </row>
    <row r="207" s="2" customFormat="1">
      <c r="A207" s="39"/>
      <c r="B207" s="40"/>
      <c r="C207" s="41"/>
      <c r="D207" s="234" t="s">
        <v>266</v>
      </c>
      <c r="E207" s="41"/>
      <c r="F207" s="275" t="s">
        <v>2717</v>
      </c>
      <c r="G207" s="41"/>
      <c r="H207" s="41"/>
      <c r="I207" s="276"/>
      <c r="J207" s="41"/>
      <c r="K207" s="41"/>
      <c r="L207" s="45"/>
      <c r="M207" s="277"/>
      <c r="N207" s="278"/>
      <c r="O207" s="92"/>
      <c r="P207" s="92"/>
      <c r="Q207" s="92"/>
      <c r="R207" s="92"/>
      <c r="S207" s="92"/>
      <c r="T207" s="93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266</v>
      </c>
      <c r="AU207" s="18" t="s">
        <v>86</v>
      </c>
    </row>
    <row r="208" s="13" customFormat="1">
      <c r="A208" s="13"/>
      <c r="B208" s="232"/>
      <c r="C208" s="233"/>
      <c r="D208" s="234" t="s">
        <v>184</v>
      </c>
      <c r="E208" s="235" t="s">
        <v>1</v>
      </c>
      <c r="F208" s="236" t="s">
        <v>2718</v>
      </c>
      <c r="G208" s="233"/>
      <c r="H208" s="237">
        <v>140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184</v>
      </c>
      <c r="AU208" s="243" t="s">
        <v>86</v>
      </c>
      <c r="AV208" s="13" t="s">
        <v>86</v>
      </c>
      <c r="AW208" s="13" t="s">
        <v>32</v>
      </c>
      <c r="AX208" s="13" t="s">
        <v>84</v>
      </c>
      <c r="AY208" s="243" t="s">
        <v>175</v>
      </c>
    </row>
    <row r="209" s="2" customFormat="1" ht="37.8" customHeight="1">
      <c r="A209" s="39"/>
      <c r="B209" s="40"/>
      <c r="C209" s="219" t="s">
        <v>430</v>
      </c>
      <c r="D209" s="219" t="s">
        <v>177</v>
      </c>
      <c r="E209" s="220" t="s">
        <v>2719</v>
      </c>
      <c r="F209" s="221" t="s">
        <v>2720</v>
      </c>
      <c r="G209" s="222" t="s">
        <v>342</v>
      </c>
      <c r="H209" s="223">
        <v>1</v>
      </c>
      <c r="I209" s="224"/>
      <c r="J209" s="225">
        <f>ROUND(I209*H209,2)</f>
        <v>0</v>
      </c>
      <c r="K209" s="221" t="s">
        <v>1</v>
      </c>
      <c r="L209" s="45"/>
      <c r="M209" s="226" t="s">
        <v>1</v>
      </c>
      <c r="N209" s="227" t="s">
        <v>41</v>
      </c>
      <c r="O209" s="92"/>
      <c r="P209" s="228">
        <f>O209*H209</f>
        <v>0</v>
      </c>
      <c r="Q209" s="228">
        <v>0.00037</v>
      </c>
      <c r="R209" s="228">
        <f>Q209*H209</f>
        <v>0.00037</v>
      </c>
      <c r="S209" s="228">
        <v>0</v>
      </c>
      <c r="T209" s="229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0" t="s">
        <v>262</v>
      </c>
      <c r="AT209" s="230" t="s">
        <v>177</v>
      </c>
      <c r="AU209" s="230" t="s">
        <v>86</v>
      </c>
      <c r="AY209" s="18" t="s">
        <v>175</v>
      </c>
      <c r="BE209" s="231">
        <f>IF(N209="základní",J209,0)</f>
        <v>0</v>
      </c>
      <c r="BF209" s="231">
        <f>IF(N209="snížená",J209,0)</f>
        <v>0</v>
      </c>
      <c r="BG209" s="231">
        <f>IF(N209="zákl. přenesená",J209,0)</f>
        <v>0</v>
      </c>
      <c r="BH209" s="231">
        <f>IF(N209="sníž. přenesená",J209,0)</f>
        <v>0</v>
      </c>
      <c r="BI209" s="231">
        <f>IF(N209="nulová",J209,0)</f>
        <v>0</v>
      </c>
      <c r="BJ209" s="18" t="s">
        <v>84</v>
      </c>
      <c r="BK209" s="231">
        <f>ROUND(I209*H209,2)</f>
        <v>0</v>
      </c>
      <c r="BL209" s="18" t="s">
        <v>262</v>
      </c>
      <c r="BM209" s="230" t="s">
        <v>2721</v>
      </c>
    </row>
    <row r="210" s="2" customFormat="1" ht="33" customHeight="1">
      <c r="A210" s="39"/>
      <c r="B210" s="40"/>
      <c r="C210" s="219" t="s">
        <v>434</v>
      </c>
      <c r="D210" s="219" t="s">
        <v>177</v>
      </c>
      <c r="E210" s="220" t="s">
        <v>2722</v>
      </c>
      <c r="F210" s="221" t="s">
        <v>2723</v>
      </c>
      <c r="G210" s="222" t="s">
        <v>342</v>
      </c>
      <c r="H210" s="223">
        <v>16</v>
      </c>
      <c r="I210" s="224"/>
      <c r="J210" s="225">
        <f>ROUND(I210*H210,2)</f>
        <v>0</v>
      </c>
      <c r="K210" s="221" t="s">
        <v>181</v>
      </c>
      <c r="L210" s="45"/>
      <c r="M210" s="226" t="s">
        <v>1</v>
      </c>
      <c r="N210" s="227" t="s">
        <v>41</v>
      </c>
      <c r="O210" s="92"/>
      <c r="P210" s="228">
        <f>O210*H210</f>
        <v>0</v>
      </c>
      <c r="Q210" s="228">
        <v>0.00039</v>
      </c>
      <c r="R210" s="228">
        <f>Q210*H210</f>
        <v>0.00624</v>
      </c>
      <c r="S210" s="228">
        <v>0</v>
      </c>
      <c r="T210" s="229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0" t="s">
        <v>262</v>
      </c>
      <c r="AT210" s="230" t="s">
        <v>177</v>
      </c>
      <c r="AU210" s="230" t="s">
        <v>86</v>
      </c>
      <c r="AY210" s="18" t="s">
        <v>175</v>
      </c>
      <c r="BE210" s="231">
        <f>IF(N210="základní",J210,0)</f>
        <v>0</v>
      </c>
      <c r="BF210" s="231">
        <f>IF(N210="snížená",J210,0)</f>
        <v>0</v>
      </c>
      <c r="BG210" s="231">
        <f>IF(N210="zákl. přenesená",J210,0)</f>
        <v>0</v>
      </c>
      <c r="BH210" s="231">
        <f>IF(N210="sníž. přenesená",J210,0)</f>
        <v>0</v>
      </c>
      <c r="BI210" s="231">
        <f>IF(N210="nulová",J210,0)</f>
        <v>0</v>
      </c>
      <c r="BJ210" s="18" t="s">
        <v>84</v>
      </c>
      <c r="BK210" s="231">
        <f>ROUND(I210*H210,2)</f>
        <v>0</v>
      </c>
      <c r="BL210" s="18" t="s">
        <v>262</v>
      </c>
      <c r="BM210" s="230" t="s">
        <v>2724</v>
      </c>
    </row>
    <row r="211" s="13" customFormat="1">
      <c r="A211" s="13"/>
      <c r="B211" s="232"/>
      <c r="C211" s="233"/>
      <c r="D211" s="234" t="s">
        <v>184</v>
      </c>
      <c r="E211" s="235" t="s">
        <v>1</v>
      </c>
      <c r="F211" s="236" t="s">
        <v>2725</v>
      </c>
      <c r="G211" s="233"/>
      <c r="H211" s="237">
        <v>16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184</v>
      </c>
      <c r="AU211" s="243" t="s">
        <v>86</v>
      </c>
      <c r="AV211" s="13" t="s">
        <v>86</v>
      </c>
      <c r="AW211" s="13" t="s">
        <v>32</v>
      </c>
      <c r="AX211" s="13" t="s">
        <v>84</v>
      </c>
      <c r="AY211" s="243" t="s">
        <v>175</v>
      </c>
    </row>
    <row r="212" s="2" customFormat="1" ht="24.15" customHeight="1">
      <c r="A212" s="39"/>
      <c r="B212" s="40"/>
      <c r="C212" s="219" t="s">
        <v>440</v>
      </c>
      <c r="D212" s="219" t="s">
        <v>177</v>
      </c>
      <c r="E212" s="220" t="s">
        <v>2726</v>
      </c>
      <c r="F212" s="221" t="s">
        <v>2727</v>
      </c>
      <c r="G212" s="222" t="s">
        <v>234</v>
      </c>
      <c r="H212" s="223">
        <v>0.086</v>
      </c>
      <c r="I212" s="224"/>
      <c r="J212" s="225">
        <f>ROUND(I212*H212,2)</f>
        <v>0</v>
      </c>
      <c r="K212" s="221" t="s">
        <v>181</v>
      </c>
      <c r="L212" s="45"/>
      <c r="M212" s="226" t="s">
        <v>1</v>
      </c>
      <c r="N212" s="227" t="s">
        <v>41</v>
      </c>
      <c r="O212" s="92"/>
      <c r="P212" s="228">
        <f>O212*H212</f>
        <v>0</v>
      </c>
      <c r="Q212" s="228">
        <v>0</v>
      </c>
      <c r="R212" s="228">
        <f>Q212*H212</f>
        <v>0</v>
      </c>
      <c r="S212" s="228">
        <v>0</v>
      </c>
      <c r="T212" s="229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0" t="s">
        <v>262</v>
      </c>
      <c r="AT212" s="230" t="s">
        <v>177</v>
      </c>
      <c r="AU212" s="230" t="s">
        <v>86</v>
      </c>
      <c r="AY212" s="18" t="s">
        <v>175</v>
      </c>
      <c r="BE212" s="231">
        <f>IF(N212="základní",J212,0)</f>
        <v>0</v>
      </c>
      <c r="BF212" s="231">
        <f>IF(N212="snížená",J212,0)</f>
        <v>0</v>
      </c>
      <c r="BG212" s="231">
        <f>IF(N212="zákl. přenesená",J212,0)</f>
        <v>0</v>
      </c>
      <c r="BH212" s="231">
        <f>IF(N212="sníž. přenesená",J212,0)</f>
        <v>0</v>
      </c>
      <c r="BI212" s="231">
        <f>IF(N212="nulová",J212,0)</f>
        <v>0</v>
      </c>
      <c r="BJ212" s="18" t="s">
        <v>84</v>
      </c>
      <c r="BK212" s="231">
        <f>ROUND(I212*H212,2)</f>
        <v>0</v>
      </c>
      <c r="BL212" s="18" t="s">
        <v>262</v>
      </c>
      <c r="BM212" s="230" t="s">
        <v>2728</v>
      </c>
    </row>
    <row r="213" s="12" customFormat="1" ht="22.8" customHeight="1">
      <c r="A213" s="12"/>
      <c r="B213" s="203"/>
      <c r="C213" s="204"/>
      <c r="D213" s="205" t="s">
        <v>75</v>
      </c>
      <c r="E213" s="217" t="s">
        <v>2729</v>
      </c>
      <c r="F213" s="217" t="s">
        <v>2730</v>
      </c>
      <c r="G213" s="204"/>
      <c r="H213" s="204"/>
      <c r="I213" s="207"/>
      <c r="J213" s="218">
        <f>BK213</f>
        <v>0</v>
      </c>
      <c r="K213" s="204"/>
      <c r="L213" s="209"/>
      <c r="M213" s="210"/>
      <c r="N213" s="211"/>
      <c r="O213" s="211"/>
      <c r="P213" s="212">
        <f>SUM(P214:P217)</f>
        <v>0</v>
      </c>
      <c r="Q213" s="211"/>
      <c r="R213" s="212">
        <f>SUM(R214:R217)</f>
        <v>0.05</v>
      </c>
      <c r="S213" s="211"/>
      <c r="T213" s="213">
        <f>SUM(T214:T217)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14" t="s">
        <v>86</v>
      </c>
      <c r="AT213" s="215" t="s">
        <v>75</v>
      </c>
      <c r="AU213" s="215" t="s">
        <v>84</v>
      </c>
      <c r="AY213" s="214" t="s">
        <v>175</v>
      </c>
      <c r="BK213" s="216">
        <f>SUM(BK214:BK217)</f>
        <v>0</v>
      </c>
    </row>
    <row r="214" s="2" customFormat="1" ht="16.5" customHeight="1">
      <c r="A214" s="39"/>
      <c r="B214" s="40"/>
      <c r="C214" s="219" t="s">
        <v>447</v>
      </c>
      <c r="D214" s="219" t="s">
        <v>177</v>
      </c>
      <c r="E214" s="220" t="s">
        <v>2731</v>
      </c>
      <c r="F214" s="221" t="s">
        <v>2732</v>
      </c>
      <c r="G214" s="222" t="s">
        <v>2733</v>
      </c>
      <c r="H214" s="223">
        <v>1</v>
      </c>
      <c r="I214" s="224"/>
      <c r="J214" s="225">
        <f>ROUND(I214*H214,2)</f>
        <v>0</v>
      </c>
      <c r="K214" s="221" t="s">
        <v>1</v>
      </c>
      <c r="L214" s="45"/>
      <c r="M214" s="226" t="s">
        <v>1</v>
      </c>
      <c r="N214" s="227" t="s">
        <v>41</v>
      </c>
      <c r="O214" s="92"/>
      <c r="P214" s="228">
        <f>O214*H214</f>
        <v>0</v>
      </c>
      <c r="Q214" s="228">
        <v>0.05</v>
      </c>
      <c r="R214" s="228">
        <f>Q214*H214</f>
        <v>0.05</v>
      </c>
      <c r="S214" s="228">
        <v>0</v>
      </c>
      <c r="T214" s="229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0" t="s">
        <v>262</v>
      </c>
      <c r="AT214" s="230" t="s">
        <v>177</v>
      </c>
      <c r="AU214" s="230" t="s">
        <v>86</v>
      </c>
      <c r="AY214" s="18" t="s">
        <v>175</v>
      </c>
      <c r="BE214" s="231">
        <f>IF(N214="základní",J214,0)</f>
        <v>0</v>
      </c>
      <c r="BF214" s="231">
        <f>IF(N214="snížená",J214,0)</f>
        <v>0</v>
      </c>
      <c r="BG214" s="231">
        <f>IF(N214="zákl. přenesená",J214,0)</f>
        <v>0</v>
      </c>
      <c r="BH214" s="231">
        <f>IF(N214="sníž. přenesená",J214,0)</f>
        <v>0</v>
      </c>
      <c r="BI214" s="231">
        <f>IF(N214="nulová",J214,0)</f>
        <v>0</v>
      </c>
      <c r="BJ214" s="18" t="s">
        <v>84</v>
      </c>
      <c r="BK214" s="231">
        <f>ROUND(I214*H214,2)</f>
        <v>0</v>
      </c>
      <c r="BL214" s="18" t="s">
        <v>262</v>
      </c>
      <c r="BM214" s="230" t="s">
        <v>2734</v>
      </c>
    </row>
    <row r="215" s="2" customFormat="1">
      <c r="A215" s="39"/>
      <c r="B215" s="40"/>
      <c r="C215" s="41"/>
      <c r="D215" s="234" t="s">
        <v>266</v>
      </c>
      <c r="E215" s="41"/>
      <c r="F215" s="275" t="s">
        <v>2735</v>
      </c>
      <c r="G215" s="41"/>
      <c r="H215" s="41"/>
      <c r="I215" s="276"/>
      <c r="J215" s="41"/>
      <c r="K215" s="41"/>
      <c r="L215" s="45"/>
      <c r="M215" s="277"/>
      <c r="N215" s="278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266</v>
      </c>
      <c r="AU215" s="18" t="s">
        <v>86</v>
      </c>
    </row>
    <row r="216" s="13" customFormat="1">
      <c r="A216" s="13"/>
      <c r="B216" s="232"/>
      <c r="C216" s="233"/>
      <c r="D216" s="234" t="s">
        <v>184</v>
      </c>
      <c r="E216" s="235" t="s">
        <v>1</v>
      </c>
      <c r="F216" s="236" t="s">
        <v>2736</v>
      </c>
      <c r="G216" s="233"/>
      <c r="H216" s="237">
        <v>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184</v>
      </c>
      <c r="AU216" s="243" t="s">
        <v>86</v>
      </c>
      <c r="AV216" s="13" t="s">
        <v>86</v>
      </c>
      <c r="AW216" s="13" t="s">
        <v>32</v>
      </c>
      <c r="AX216" s="13" t="s">
        <v>84</v>
      </c>
      <c r="AY216" s="243" t="s">
        <v>175</v>
      </c>
    </row>
    <row r="217" s="2" customFormat="1" ht="24.15" customHeight="1">
      <c r="A217" s="39"/>
      <c r="B217" s="40"/>
      <c r="C217" s="219" t="s">
        <v>452</v>
      </c>
      <c r="D217" s="219" t="s">
        <v>177</v>
      </c>
      <c r="E217" s="220" t="s">
        <v>2737</v>
      </c>
      <c r="F217" s="221" t="s">
        <v>2738</v>
      </c>
      <c r="G217" s="222" t="s">
        <v>234</v>
      </c>
      <c r="H217" s="223">
        <v>0.05</v>
      </c>
      <c r="I217" s="224"/>
      <c r="J217" s="225">
        <f>ROUND(I217*H217,2)</f>
        <v>0</v>
      </c>
      <c r="K217" s="221" t="s">
        <v>181</v>
      </c>
      <c r="L217" s="45"/>
      <c r="M217" s="226" t="s">
        <v>1</v>
      </c>
      <c r="N217" s="227" t="s">
        <v>41</v>
      </c>
      <c r="O217" s="92"/>
      <c r="P217" s="228">
        <f>O217*H217</f>
        <v>0</v>
      </c>
      <c r="Q217" s="228">
        <v>0</v>
      </c>
      <c r="R217" s="228">
        <f>Q217*H217</f>
        <v>0</v>
      </c>
      <c r="S217" s="228">
        <v>0</v>
      </c>
      <c r="T217" s="229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0" t="s">
        <v>262</v>
      </c>
      <c r="AT217" s="230" t="s">
        <v>177</v>
      </c>
      <c r="AU217" s="230" t="s">
        <v>86</v>
      </c>
      <c r="AY217" s="18" t="s">
        <v>175</v>
      </c>
      <c r="BE217" s="231">
        <f>IF(N217="základní",J217,0)</f>
        <v>0</v>
      </c>
      <c r="BF217" s="231">
        <f>IF(N217="snížená",J217,0)</f>
        <v>0</v>
      </c>
      <c r="BG217" s="231">
        <f>IF(N217="zákl. přenesená",J217,0)</f>
        <v>0</v>
      </c>
      <c r="BH217" s="231">
        <f>IF(N217="sníž. přenesená",J217,0)</f>
        <v>0</v>
      </c>
      <c r="BI217" s="231">
        <f>IF(N217="nulová",J217,0)</f>
        <v>0</v>
      </c>
      <c r="BJ217" s="18" t="s">
        <v>84</v>
      </c>
      <c r="BK217" s="231">
        <f>ROUND(I217*H217,2)</f>
        <v>0</v>
      </c>
      <c r="BL217" s="18" t="s">
        <v>262</v>
      </c>
      <c r="BM217" s="230" t="s">
        <v>2739</v>
      </c>
    </row>
    <row r="218" s="12" customFormat="1" ht="22.8" customHeight="1">
      <c r="A218" s="12"/>
      <c r="B218" s="203"/>
      <c r="C218" s="204"/>
      <c r="D218" s="205" t="s">
        <v>75</v>
      </c>
      <c r="E218" s="217" t="s">
        <v>2740</v>
      </c>
      <c r="F218" s="217" t="s">
        <v>2741</v>
      </c>
      <c r="G218" s="204"/>
      <c r="H218" s="204"/>
      <c r="I218" s="207"/>
      <c r="J218" s="218">
        <f>BK218</f>
        <v>0</v>
      </c>
      <c r="K218" s="204"/>
      <c r="L218" s="209"/>
      <c r="M218" s="210"/>
      <c r="N218" s="211"/>
      <c r="O218" s="211"/>
      <c r="P218" s="212">
        <f>SUM(P219:P221)</f>
        <v>0</v>
      </c>
      <c r="Q218" s="211"/>
      <c r="R218" s="212">
        <f>SUM(R219:R221)</f>
        <v>0.00248</v>
      </c>
      <c r="S218" s="211"/>
      <c r="T218" s="213">
        <f>SUM(T219:T221)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14" t="s">
        <v>86</v>
      </c>
      <c r="AT218" s="215" t="s">
        <v>75</v>
      </c>
      <c r="AU218" s="215" t="s">
        <v>84</v>
      </c>
      <c r="AY218" s="214" t="s">
        <v>175</v>
      </c>
      <c r="BK218" s="216">
        <f>SUM(BK219:BK221)</f>
        <v>0</v>
      </c>
    </row>
    <row r="219" s="2" customFormat="1" ht="16.5" customHeight="1">
      <c r="A219" s="39"/>
      <c r="B219" s="40"/>
      <c r="C219" s="219" t="s">
        <v>456</v>
      </c>
      <c r="D219" s="219" t="s">
        <v>177</v>
      </c>
      <c r="E219" s="220" t="s">
        <v>2742</v>
      </c>
      <c r="F219" s="221" t="s">
        <v>2743</v>
      </c>
      <c r="G219" s="222" t="s">
        <v>1187</v>
      </c>
      <c r="H219" s="223">
        <v>2</v>
      </c>
      <c r="I219" s="224"/>
      <c r="J219" s="225">
        <f>ROUND(I219*H219,2)</f>
        <v>0</v>
      </c>
      <c r="K219" s="221" t="s">
        <v>181</v>
      </c>
      <c r="L219" s="45"/>
      <c r="M219" s="226" t="s">
        <v>1</v>
      </c>
      <c r="N219" s="227" t="s">
        <v>41</v>
      </c>
      <c r="O219" s="92"/>
      <c r="P219" s="228">
        <f>O219*H219</f>
        <v>0</v>
      </c>
      <c r="Q219" s="228">
        <v>0.00114</v>
      </c>
      <c r="R219" s="228">
        <f>Q219*H219</f>
        <v>0.00228</v>
      </c>
      <c r="S219" s="228">
        <v>0</v>
      </c>
      <c r="T219" s="229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0" t="s">
        <v>262</v>
      </c>
      <c r="AT219" s="230" t="s">
        <v>177</v>
      </c>
      <c r="AU219" s="230" t="s">
        <v>86</v>
      </c>
      <c r="AY219" s="18" t="s">
        <v>175</v>
      </c>
      <c r="BE219" s="231">
        <f>IF(N219="základní",J219,0)</f>
        <v>0</v>
      </c>
      <c r="BF219" s="231">
        <f>IF(N219="snížená",J219,0)</f>
        <v>0</v>
      </c>
      <c r="BG219" s="231">
        <f>IF(N219="zákl. přenesená",J219,0)</f>
        <v>0</v>
      </c>
      <c r="BH219" s="231">
        <f>IF(N219="sníž. přenesená",J219,0)</f>
        <v>0</v>
      </c>
      <c r="BI219" s="231">
        <f>IF(N219="nulová",J219,0)</f>
        <v>0</v>
      </c>
      <c r="BJ219" s="18" t="s">
        <v>84</v>
      </c>
      <c r="BK219" s="231">
        <f>ROUND(I219*H219,2)</f>
        <v>0</v>
      </c>
      <c r="BL219" s="18" t="s">
        <v>262</v>
      </c>
      <c r="BM219" s="230" t="s">
        <v>2744</v>
      </c>
    </row>
    <row r="220" s="13" customFormat="1">
      <c r="A220" s="13"/>
      <c r="B220" s="232"/>
      <c r="C220" s="233"/>
      <c r="D220" s="234" t="s">
        <v>184</v>
      </c>
      <c r="E220" s="235" t="s">
        <v>1</v>
      </c>
      <c r="F220" s="236" t="s">
        <v>2745</v>
      </c>
      <c r="G220" s="233"/>
      <c r="H220" s="237">
        <v>2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184</v>
      </c>
      <c r="AU220" s="243" t="s">
        <v>86</v>
      </c>
      <c r="AV220" s="13" t="s">
        <v>86</v>
      </c>
      <c r="AW220" s="13" t="s">
        <v>32</v>
      </c>
      <c r="AX220" s="13" t="s">
        <v>84</v>
      </c>
      <c r="AY220" s="243" t="s">
        <v>175</v>
      </c>
    </row>
    <row r="221" s="2" customFormat="1" ht="16.5" customHeight="1">
      <c r="A221" s="39"/>
      <c r="B221" s="40"/>
      <c r="C221" s="265" t="s">
        <v>462</v>
      </c>
      <c r="D221" s="265" t="s">
        <v>247</v>
      </c>
      <c r="E221" s="266" t="s">
        <v>2746</v>
      </c>
      <c r="F221" s="267" t="s">
        <v>2747</v>
      </c>
      <c r="G221" s="268" t="s">
        <v>2748</v>
      </c>
      <c r="H221" s="269">
        <v>2</v>
      </c>
      <c r="I221" s="270"/>
      <c r="J221" s="271">
        <f>ROUND(I221*H221,2)</f>
        <v>0</v>
      </c>
      <c r="K221" s="267" t="s">
        <v>1</v>
      </c>
      <c r="L221" s="272"/>
      <c r="M221" s="273" t="s">
        <v>1</v>
      </c>
      <c r="N221" s="274" t="s">
        <v>41</v>
      </c>
      <c r="O221" s="92"/>
      <c r="P221" s="228">
        <f>O221*H221</f>
        <v>0</v>
      </c>
      <c r="Q221" s="228">
        <v>0.0001</v>
      </c>
      <c r="R221" s="228">
        <f>Q221*H221</f>
        <v>0.0002</v>
      </c>
      <c r="S221" s="228">
        <v>0</v>
      </c>
      <c r="T221" s="229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0" t="s">
        <v>372</v>
      </c>
      <c r="AT221" s="230" t="s">
        <v>247</v>
      </c>
      <c r="AU221" s="230" t="s">
        <v>86</v>
      </c>
      <c r="AY221" s="18" t="s">
        <v>175</v>
      </c>
      <c r="BE221" s="231">
        <f>IF(N221="základní",J221,0)</f>
        <v>0</v>
      </c>
      <c r="BF221" s="231">
        <f>IF(N221="snížená",J221,0)</f>
        <v>0</v>
      </c>
      <c r="BG221" s="231">
        <f>IF(N221="zákl. přenesená",J221,0)</f>
        <v>0</v>
      </c>
      <c r="BH221" s="231">
        <f>IF(N221="sníž. přenesená",J221,0)</f>
        <v>0</v>
      </c>
      <c r="BI221" s="231">
        <f>IF(N221="nulová",J221,0)</f>
        <v>0</v>
      </c>
      <c r="BJ221" s="18" t="s">
        <v>84</v>
      </c>
      <c r="BK221" s="231">
        <f>ROUND(I221*H221,2)</f>
        <v>0</v>
      </c>
      <c r="BL221" s="18" t="s">
        <v>262</v>
      </c>
      <c r="BM221" s="230" t="s">
        <v>2749</v>
      </c>
    </row>
    <row r="222" s="12" customFormat="1" ht="22.8" customHeight="1">
      <c r="A222" s="12"/>
      <c r="B222" s="203"/>
      <c r="C222" s="204"/>
      <c r="D222" s="205" t="s">
        <v>75</v>
      </c>
      <c r="E222" s="217" t="s">
        <v>2750</v>
      </c>
      <c r="F222" s="217" t="s">
        <v>2751</v>
      </c>
      <c r="G222" s="204"/>
      <c r="H222" s="204"/>
      <c r="I222" s="207"/>
      <c r="J222" s="218">
        <f>BK222</f>
        <v>0</v>
      </c>
      <c r="K222" s="204"/>
      <c r="L222" s="209"/>
      <c r="M222" s="210"/>
      <c r="N222" s="211"/>
      <c r="O222" s="211"/>
      <c r="P222" s="212">
        <f>SUM(P223:P256)</f>
        <v>0</v>
      </c>
      <c r="Q222" s="211"/>
      <c r="R222" s="212">
        <f>SUM(R223:R256)</f>
        <v>1.14499</v>
      </c>
      <c r="S222" s="211"/>
      <c r="T222" s="213">
        <f>SUM(T223:T256)</f>
        <v>2.2202800000000004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14" t="s">
        <v>86</v>
      </c>
      <c r="AT222" s="215" t="s">
        <v>75</v>
      </c>
      <c r="AU222" s="215" t="s">
        <v>84</v>
      </c>
      <c r="AY222" s="214" t="s">
        <v>175</v>
      </c>
      <c r="BK222" s="216">
        <f>SUM(BK223:BK256)</f>
        <v>0</v>
      </c>
    </row>
    <row r="223" s="2" customFormat="1" ht="21.75" customHeight="1">
      <c r="A223" s="39"/>
      <c r="B223" s="40"/>
      <c r="C223" s="219" t="s">
        <v>466</v>
      </c>
      <c r="D223" s="219" t="s">
        <v>177</v>
      </c>
      <c r="E223" s="220" t="s">
        <v>2752</v>
      </c>
      <c r="F223" s="221" t="s">
        <v>2753</v>
      </c>
      <c r="G223" s="222" t="s">
        <v>437</v>
      </c>
      <c r="H223" s="223">
        <v>257</v>
      </c>
      <c r="I223" s="224"/>
      <c r="J223" s="225">
        <f>ROUND(I223*H223,2)</f>
        <v>0</v>
      </c>
      <c r="K223" s="221" t="s">
        <v>181</v>
      </c>
      <c r="L223" s="45"/>
      <c r="M223" s="226" t="s">
        <v>1</v>
      </c>
      <c r="N223" s="227" t="s">
        <v>41</v>
      </c>
      <c r="O223" s="92"/>
      <c r="P223" s="228">
        <f>O223*H223</f>
        <v>0</v>
      </c>
      <c r="Q223" s="228">
        <v>2E-05</v>
      </c>
      <c r="R223" s="228">
        <f>Q223*H223</f>
        <v>0.0051400000000000008</v>
      </c>
      <c r="S223" s="228">
        <v>0.001</v>
      </c>
      <c r="T223" s="229">
        <f>S223*H223</f>
        <v>0.25700000000000004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0" t="s">
        <v>262</v>
      </c>
      <c r="AT223" s="230" t="s">
        <v>177</v>
      </c>
      <c r="AU223" s="230" t="s">
        <v>86</v>
      </c>
      <c r="AY223" s="18" t="s">
        <v>175</v>
      </c>
      <c r="BE223" s="231">
        <f>IF(N223="základní",J223,0)</f>
        <v>0</v>
      </c>
      <c r="BF223" s="231">
        <f>IF(N223="snížená",J223,0)</f>
        <v>0</v>
      </c>
      <c r="BG223" s="231">
        <f>IF(N223="zákl. přenesená",J223,0)</f>
        <v>0</v>
      </c>
      <c r="BH223" s="231">
        <f>IF(N223="sníž. přenesená",J223,0)</f>
        <v>0</v>
      </c>
      <c r="BI223" s="231">
        <f>IF(N223="nulová",J223,0)</f>
        <v>0</v>
      </c>
      <c r="BJ223" s="18" t="s">
        <v>84</v>
      </c>
      <c r="BK223" s="231">
        <f>ROUND(I223*H223,2)</f>
        <v>0</v>
      </c>
      <c r="BL223" s="18" t="s">
        <v>262</v>
      </c>
      <c r="BM223" s="230" t="s">
        <v>2754</v>
      </c>
    </row>
    <row r="224" s="2" customFormat="1" ht="24.15" customHeight="1">
      <c r="A224" s="39"/>
      <c r="B224" s="40"/>
      <c r="C224" s="219" t="s">
        <v>470</v>
      </c>
      <c r="D224" s="219" t="s">
        <v>177</v>
      </c>
      <c r="E224" s="220" t="s">
        <v>2755</v>
      </c>
      <c r="F224" s="221" t="s">
        <v>2756</v>
      </c>
      <c r="G224" s="222" t="s">
        <v>437</v>
      </c>
      <c r="H224" s="223">
        <v>227</v>
      </c>
      <c r="I224" s="224"/>
      <c r="J224" s="225">
        <f>ROUND(I224*H224,2)</f>
        <v>0</v>
      </c>
      <c r="K224" s="221" t="s">
        <v>181</v>
      </c>
      <c r="L224" s="45"/>
      <c r="M224" s="226" t="s">
        <v>1</v>
      </c>
      <c r="N224" s="227" t="s">
        <v>41</v>
      </c>
      <c r="O224" s="92"/>
      <c r="P224" s="228">
        <f>O224*H224</f>
        <v>0</v>
      </c>
      <c r="Q224" s="228">
        <v>2E-05</v>
      </c>
      <c r="R224" s="228">
        <f>Q224*H224</f>
        <v>0.0045400000000000008</v>
      </c>
      <c r="S224" s="228">
        <v>0.0032</v>
      </c>
      <c r="T224" s="229">
        <f>S224*H224</f>
        <v>0.7264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0" t="s">
        <v>262</v>
      </c>
      <c r="AT224" s="230" t="s">
        <v>177</v>
      </c>
      <c r="AU224" s="230" t="s">
        <v>86</v>
      </c>
      <c r="AY224" s="18" t="s">
        <v>175</v>
      </c>
      <c r="BE224" s="231">
        <f>IF(N224="základní",J224,0)</f>
        <v>0</v>
      </c>
      <c r="BF224" s="231">
        <f>IF(N224="snížená",J224,0)</f>
        <v>0</v>
      </c>
      <c r="BG224" s="231">
        <f>IF(N224="zákl. přenesená",J224,0)</f>
        <v>0</v>
      </c>
      <c r="BH224" s="231">
        <f>IF(N224="sníž. přenesená",J224,0)</f>
        <v>0</v>
      </c>
      <c r="BI224" s="231">
        <f>IF(N224="nulová",J224,0)</f>
        <v>0</v>
      </c>
      <c r="BJ224" s="18" t="s">
        <v>84</v>
      </c>
      <c r="BK224" s="231">
        <f>ROUND(I224*H224,2)</f>
        <v>0</v>
      </c>
      <c r="BL224" s="18" t="s">
        <v>262</v>
      </c>
      <c r="BM224" s="230" t="s">
        <v>2757</v>
      </c>
    </row>
    <row r="225" s="2" customFormat="1" ht="24.15" customHeight="1">
      <c r="A225" s="39"/>
      <c r="B225" s="40"/>
      <c r="C225" s="219" t="s">
        <v>476</v>
      </c>
      <c r="D225" s="219" t="s">
        <v>177</v>
      </c>
      <c r="E225" s="220" t="s">
        <v>2758</v>
      </c>
      <c r="F225" s="221" t="s">
        <v>2759</v>
      </c>
      <c r="G225" s="222" t="s">
        <v>437</v>
      </c>
      <c r="H225" s="223">
        <v>125</v>
      </c>
      <c r="I225" s="224"/>
      <c r="J225" s="225">
        <f>ROUND(I225*H225,2)</f>
        <v>0</v>
      </c>
      <c r="K225" s="221" t="s">
        <v>181</v>
      </c>
      <c r="L225" s="45"/>
      <c r="M225" s="226" t="s">
        <v>1</v>
      </c>
      <c r="N225" s="227" t="s">
        <v>41</v>
      </c>
      <c r="O225" s="92"/>
      <c r="P225" s="228">
        <f>O225*H225</f>
        <v>0</v>
      </c>
      <c r="Q225" s="228">
        <v>5E-05</v>
      </c>
      <c r="R225" s="228">
        <f>Q225*H225</f>
        <v>0.00625</v>
      </c>
      <c r="S225" s="228">
        <v>0.00532</v>
      </c>
      <c r="T225" s="229">
        <f>S225*H225</f>
        <v>0.665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0" t="s">
        <v>262</v>
      </c>
      <c r="AT225" s="230" t="s">
        <v>177</v>
      </c>
      <c r="AU225" s="230" t="s">
        <v>86</v>
      </c>
      <c r="AY225" s="18" t="s">
        <v>175</v>
      </c>
      <c r="BE225" s="231">
        <f>IF(N225="základní",J225,0)</f>
        <v>0</v>
      </c>
      <c r="BF225" s="231">
        <f>IF(N225="snížená",J225,0)</f>
        <v>0</v>
      </c>
      <c r="BG225" s="231">
        <f>IF(N225="zákl. přenesená",J225,0)</f>
        <v>0</v>
      </c>
      <c r="BH225" s="231">
        <f>IF(N225="sníž. přenesená",J225,0)</f>
        <v>0</v>
      </c>
      <c r="BI225" s="231">
        <f>IF(N225="nulová",J225,0)</f>
        <v>0</v>
      </c>
      <c r="BJ225" s="18" t="s">
        <v>84</v>
      </c>
      <c r="BK225" s="231">
        <f>ROUND(I225*H225,2)</f>
        <v>0</v>
      </c>
      <c r="BL225" s="18" t="s">
        <v>262</v>
      </c>
      <c r="BM225" s="230" t="s">
        <v>2760</v>
      </c>
    </row>
    <row r="226" s="2" customFormat="1" ht="24.15" customHeight="1">
      <c r="A226" s="39"/>
      <c r="B226" s="40"/>
      <c r="C226" s="219" t="s">
        <v>481</v>
      </c>
      <c r="D226" s="219" t="s">
        <v>177</v>
      </c>
      <c r="E226" s="220" t="s">
        <v>2761</v>
      </c>
      <c r="F226" s="221" t="s">
        <v>2762</v>
      </c>
      <c r="G226" s="222" t="s">
        <v>437</v>
      </c>
      <c r="H226" s="223">
        <v>68</v>
      </c>
      <c r="I226" s="224"/>
      <c r="J226" s="225">
        <f>ROUND(I226*H226,2)</f>
        <v>0</v>
      </c>
      <c r="K226" s="221" t="s">
        <v>181</v>
      </c>
      <c r="L226" s="45"/>
      <c r="M226" s="226" t="s">
        <v>1</v>
      </c>
      <c r="N226" s="227" t="s">
        <v>41</v>
      </c>
      <c r="O226" s="92"/>
      <c r="P226" s="228">
        <f>O226*H226</f>
        <v>0</v>
      </c>
      <c r="Q226" s="228">
        <v>6E-05</v>
      </c>
      <c r="R226" s="228">
        <f>Q226*H226</f>
        <v>0.00408</v>
      </c>
      <c r="S226" s="228">
        <v>0.00841</v>
      </c>
      <c r="T226" s="229">
        <f>S226*H226</f>
        <v>0.57188000000000008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0" t="s">
        <v>262</v>
      </c>
      <c r="AT226" s="230" t="s">
        <v>177</v>
      </c>
      <c r="AU226" s="230" t="s">
        <v>86</v>
      </c>
      <c r="AY226" s="18" t="s">
        <v>175</v>
      </c>
      <c r="BE226" s="231">
        <f>IF(N226="základní",J226,0)</f>
        <v>0</v>
      </c>
      <c r="BF226" s="231">
        <f>IF(N226="snížená",J226,0)</f>
        <v>0</v>
      </c>
      <c r="BG226" s="231">
        <f>IF(N226="zákl. přenesená",J226,0)</f>
        <v>0</v>
      </c>
      <c r="BH226" s="231">
        <f>IF(N226="sníž. přenesená",J226,0)</f>
        <v>0</v>
      </c>
      <c r="BI226" s="231">
        <f>IF(N226="nulová",J226,0)</f>
        <v>0</v>
      </c>
      <c r="BJ226" s="18" t="s">
        <v>84</v>
      </c>
      <c r="BK226" s="231">
        <f>ROUND(I226*H226,2)</f>
        <v>0</v>
      </c>
      <c r="BL226" s="18" t="s">
        <v>262</v>
      </c>
      <c r="BM226" s="230" t="s">
        <v>2763</v>
      </c>
    </row>
    <row r="227" s="2" customFormat="1" ht="24.15" customHeight="1">
      <c r="A227" s="39"/>
      <c r="B227" s="40"/>
      <c r="C227" s="219" t="s">
        <v>486</v>
      </c>
      <c r="D227" s="219" t="s">
        <v>177</v>
      </c>
      <c r="E227" s="220" t="s">
        <v>2764</v>
      </c>
      <c r="F227" s="221" t="s">
        <v>2765</v>
      </c>
      <c r="G227" s="222" t="s">
        <v>437</v>
      </c>
      <c r="H227" s="223">
        <v>525</v>
      </c>
      <c r="I227" s="224"/>
      <c r="J227" s="225">
        <f>ROUND(I227*H227,2)</f>
        <v>0</v>
      </c>
      <c r="K227" s="221" t="s">
        <v>181</v>
      </c>
      <c r="L227" s="45"/>
      <c r="M227" s="226" t="s">
        <v>1</v>
      </c>
      <c r="N227" s="227" t="s">
        <v>41</v>
      </c>
      <c r="O227" s="92"/>
      <c r="P227" s="228">
        <f>O227*H227</f>
        <v>0</v>
      </c>
      <c r="Q227" s="228">
        <v>0.00046000000000000008</v>
      </c>
      <c r="R227" s="228">
        <f>Q227*H227</f>
        <v>0.24150000000000003</v>
      </c>
      <c r="S227" s="228">
        <v>0</v>
      </c>
      <c r="T227" s="229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0" t="s">
        <v>262</v>
      </c>
      <c r="AT227" s="230" t="s">
        <v>177</v>
      </c>
      <c r="AU227" s="230" t="s">
        <v>86</v>
      </c>
      <c r="AY227" s="18" t="s">
        <v>175</v>
      </c>
      <c r="BE227" s="231">
        <f>IF(N227="základní",J227,0)</f>
        <v>0</v>
      </c>
      <c r="BF227" s="231">
        <f>IF(N227="snížená",J227,0)</f>
        <v>0</v>
      </c>
      <c r="BG227" s="231">
        <f>IF(N227="zákl. přenesená",J227,0)</f>
        <v>0</v>
      </c>
      <c r="BH227" s="231">
        <f>IF(N227="sníž. přenesená",J227,0)</f>
        <v>0</v>
      </c>
      <c r="BI227" s="231">
        <f>IF(N227="nulová",J227,0)</f>
        <v>0</v>
      </c>
      <c r="BJ227" s="18" t="s">
        <v>84</v>
      </c>
      <c r="BK227" s="231">
        <f>ROUND(I227*H227,2)</f>
        <v>0</v>
      </c>
      <c r="BL227" s="18" t="s">
        <v>262</v>
      </c>
      <c r="BM227" s="230" t="s">
        <v>2766</v>
      </c>
    </row>
    <row r="228" s="13" customFormat="1">
      <c r="A228" s="13"/>
      <c r="B228" s="232"/>
      <c r="C228" s="233"/>
      <c r="D228" s="234" t="s">
        <v>184</v>
      </c>
      <c r="E228" s="235" t="s">
        <v>1</v>
      </c>
      <c r="F228" s="236" t="s">
        <v>2767</v>
      </c>
      <c r="G228" s="233"/>
      <c r="H228" s="237">
        <v>525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184</v>
      </c>
      <c r="AU228" s="243" t="s">
        <v>86</v>
      </c>
      <c r="AV228" s="13" t="s">
        <v>86</v>
      </c>
      <c r="AW228" s="13" t="s">
        <v>32</v>
      </c>
      <c r="AX228" s="13" t="s">
        <v>84</v>
      </c>
      <c r="AY228" s="243" t="s">
        <v>175</v>
      </c>
    </row>
    <row r="229" s="2" customFormat="1" ht="24.15" customHeight="1">
      <c r="A229" s="39"/>
      <c r="B229" s="40"/>
      <c r="C229" s="219" t="s">
        <v>491</v>
      </c>
      <c r="D229" s="219" t="s">
        <v>177</v>
      </c>
      <c r="E229" s="220" t="s">
        <v>2768</v>
      </c>
      <c r="F229" s="221" t="s">
        <v>2769</v>
      </c>
      <c r="G229" s="222" t="s">
        <v>437</v>
      </c>
      <c r="H229" s="223">
        <v>179</v>
      </c>
      <c r="I229" s="224"/>
      <c r="J229" s="225">
        <f>ROUND(I229*H229,2)</f>
        <v>0</v>
      </c>
      <c r="K229" s="221" t="s">
        <v>181</v>
      </c>
      <c r="L229" s="45"/>
      <c r="M229" s="226" t="s">
        <v>1</v>
      </c>
      <c r="N229" s="227" t="s">
        <v>41</v>
      </c>
      <c r="O229" s="92"/>
      <c r="P229" s="228">
        <f>O229*H229</f>
        <v>0</v>
      </c>
      <c r="Q229" s="228">
        <v>0.00055</v>
      </c>
      <c r="R229" s="228">
        <f>Q229*H229</f>
        <v>0.09845</v>
      </c>
      <c r="S229" s="228">
        <v>0</v>
      </c>
      <c r="T229" s="229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0" t="s">
        <v>262</v>
      </c>
      <c r="AT229" s="230" t="s">
        <v>177</v>
      </c>
      <c r="AU229" s="230" t="s">
        <v>86</v>
      </c>
      <c r="AY229" s="18" t="s">
        <v>175</v>
      </c>
      <c r="BE229" s="231">
        <f>IF(N229="základní",J229,0)</f>
        <v>0</v>
      </c>
      <c r="BF229" s="231">
        <f>IF(N229="snížená",J229,0)</f>
        <v>0</v>
      </c>
      <c r="BG229" s="231">
        <f>IF(N229="zákl. přenesená",J229,0)</f>
        <v>0</v>
      </c>
      <c r="BH229" s="231">
        <f>IF(N229="sníž. přenesená",J229,0)</f>
        <v>0</v>
      </c>
      <c r="BI229" s="231">
        <f>IF(N229="nulová",J229,0)</f>
        <v>0</v>
      </c>
      <c r="BJ229" s="18" t="s">
        <v>84</v>
      </c>
      <c r="BK229" s="231">
        <f>ROUND(I229*H229,2)</f>
        <v>0</v>
      </c>
      <c r="BL229" s="18" t="s">
        <v>262</v>
      </c>
      <c r="BM229" s="230" t="s">
        <v>2770</v>
      </c>
    </row>
    <row r="230" s="13" customFormat="1">
      <c r="A230" s="13"/>
      <c r="B230" s="232"/>
      <c r="C230" s="233"/>
      <c r="D230" s="234" t="s">
        <v>184</v>
      </c>
      <c r="E230" s="235" t="s">
        <v>1</v>
      </c>
      <c r="F230" s="236" t="s">
        <v>2771</v>
      </c>
      <c r="G230" s="233"/>
      <c r="H230" s="237">
        <v>179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184</v>
      </c>
      <c r="AU230" s="243" t="s">
        <v>86</v>
      </c>
      <c r="AV230" s="13" t="s">
        <v>86</v>
      </c>
      <c r="AW230" s="13" t="s">
        <v>32</v>
      </c>
      <c r="AX230" s="13" t="s">
        <v>84</v>
      </c>
      <c r="AY230" s="243" t="s">
        <v>175</v>
      </c>
    </row>
    <row r="231" s="2" customFormat="1" ht="24.15" customHeight="1">
      <c r="A231" s="39"/>
      <c r="B231" s="40"/>
      <c r="C231" s="219" t="s">
        <v>495</v>
      </c>
      <c r="D231" s="219" t="s">
        <v>177</v>
      </c>
      <c r="E231" s="220" t="s">
        <v>2772</v>
      </c>
      <c r="F231" s="221" t="s">
        <v>2773</v>
      </c>
      <c r="G231" s="222" t="s">
        <v>437</v>
      </c>
      <c r="H231" s="223">
        <v>169</v>
      </c>
      <c r="I231" s="224"/>
      <c r="J231" s="225">
        <f>ROUND(I231*H231,2)</f>
        <v>0</v>
      </c>
      <c r="K231" s="221" t="s">
        <v>181</v>
      </c>
      <c r="L231" s="45"/>
      <c r="M231" s="226" t="s">
        <v>1</v>
      </c>
      <c r="N231" s="227" t="s">
        <v>41</v>
      </c>
      <c r="O231" s="92"/>
      <c r="P231" s="228">
        <f>O231*H231</f>
        <v>0</v>
      </c>
      <c r="Q231" s="228">
        <v>0.0007</v>
      </c>
      <c r="R231" s="228">
        <f>Q231*H231</f>
        <v>0.1183</v>
      </c>
      <c r="S231" s="228">
        <v>0</v>
      </c>
      <c r="T231" s="229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0" t="s">
        <v>262</v>
      </c>
      <c r="AT231" s="230" t="s">
        <v>177</v>
      </c>
      <c r="AU231" s="230" t="s">
        <v>86</v>
      </c>
      <c r="AY231" s="18" t="s">
        <v>175</v>
      </c>
      <c r="BE231" s="231">
        <f>IF(N231="základní",J231,0)</f>
        <v>0</v>
      </c>
      <c r="BF231" s="231">
        <f>IF(N231="snížená",J231,0)</f>
        <v>0</v>
      </c>
      <c r="BG231" s="231">
        <f>IF(N231="zákl. přenesená",J231,0)</f>
        <v>0</v>
      </c>
      <c r="BH231" s="231">
        <f>IF(N231="sníž. přenesená",J231,0)</f>
        <v>0</v>
      </c>
      <c r="BI231" s="231">
        <f>IF(N231="nulová",J231,0)</f>
        <v>0</v>
      </c>
      <c r="BJ231" s="18" t="s">
        <v>84</v>
      </c>
      <c r="BK231" s="231">
        <f>ROUND(I231*H231,2)</f>
        <v>0</v>
      </c>
      <c r="BL231" s="18" t="s">
        <v>262</v>
      </c>
      <c r="BM231" s="230" t="s">
        <v>2774</v>
      </c>
    </row>
    <row r="232" s="13" customFormat="1">
      <c r="A232" s="13"/>
      <c r="B232" s="232"/>
      <c r="C232" s="233"/>
      <c r="D232" s="234" t="s">
        <v>184</v>
      </c>
      <c r="E232" s="235" t="s">
        <v>1</v>
      </c>
      <c r="F232" s="236" t="s">
        <v>2775</v>
      </c>
      <c r="G232" s="233"/>
      <c r="H232" s="237">
        <v>169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184</v>
      </c>
      <c r="AU232" s="243" t="s">
        <v>86</v>
      </c>
      <c r="AV232" s="13" t="s">
        <v>86</v>
      </c>
      <c r="AW232" s="13" t="s">
        <v>32</v>
      </c>
      <c r="AX232" s="13" t="s">
        <v>84</v>
      </c>
      <c r="AY232" s="243" t="s">
        <v>175</v>
      </c>
    </row>
    <row r="233" s="2" customFormat="1" ht="24.15" customHeight="1">
      <c r="A233" s="39"/>
      <c r="B233" s="40"/>
      <c r="C233" s="219" t="s">
        <v>499</v>
      </c>
      <c r="D233" s="219" t="s">
        <v>177</v>
      </c>
      <c r="E233" s="220" t="s">
        <v>2776</v>
      </c>
      <c r="F233" s="221" t="s">
        <v>2777</v>
      </c>
      <c r="G233" s="222" t="s">
        <v>437</v>
      </c>
      <c r="H233" s="223">
        <v>129</v>
      </c>
      <c r="I233" s="224"/>
      <c r="J233" s="225">
        <f>ROUND(I233*H233,2)</f>
        <v>0</v>
      </c>
      <c r="K233" s="221" t="s">
        <v>181</v>
      </c>
      <c r="L233" s="45"/>
      <c r="M233" s="226" t="s">
        <v>1</v>
      </c>
      <c r="N233" s="227" t="s">
        <v>41</v>
      </c>
      <c r="O233" s="92"/>
      <c r="P233" s="228">
        <f>O233*H233</f>
        <v>0</v>
      </c>
      <c r="Q233" s="228">
        <v>0.00124</v>
      </c>
      <c r="R233" s="228">
        <f>Q233*H233</f>
        <v>0.15996</v>
      </c>
      <c r="S233" s="228">
        <v>0</v>
      </c>
      <c r="T233" s="229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0" t="s">
        <v>262</v>
      </c>
      <c r="AT233" s="230" t="s">
        <v>177</v>
      </c>
      <c r="AU233" s="230" t="s">
        <v>86</v>
      </c>
      <c r="AY233" s="18" t="s">
        <v>175</v>
      </c>
      <c r="BE233" s="231">
        <f>IF(N233="základní",J233,0)</f>
        <v>0</v>
      </c>
      <c r="BF233" s="231">
        <f>IF(N233="snížená",J233,0)</f>
        <v>0</v>
      </c>
      <c r="BG233" s="231">
        <f>IF(N233="zákl. přenesená",J233,0)</f>
        <v>0</v>
      </c>
      <c r="BH233" s="231">
        <f>IF(N233="sníž. přenesená",J233,0)</f>
        <v>0</v>
      </c>
      <c r="BI233" s="231">
        <f>IF(N233="nulová",J233,0)</f>
        <v>0</v>
      </c>
      <c r="BJ233" s="18" t="s">
        <v>84</v>
      </c>
      <c r="BK233" s="231">
        <f>ROUND(I233*H233,2)</f>
        <v>0</v>
      </c>
      <c r="BL233" s="18" t="s">
        <v>262</v>
      </c>
      <c r="BM233" s="230" t="s">
        <v>2778</v>
      </c>
    </row>
    <row r="234" s="13" customFormat="1">
      <c r="A234" s="13"/>
      <c r="B234" s="232"/>
      <c r="C234" s="233"/>
      <c r="D234" s="234" t="s">
        <v>184</v>
      </c>
      <c r="E234" s="235" t="s">
        <v>1</v>
      </c>
      <c r="F234" s="236" t="s">
        <v>2779</v>
      </c>
      <c r="G234" s="233"/>
      <c r="H234" s="237">
        <v>129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184</v>
      </c>
      <c r="AU234" s="243" t="s">
        <v>86</v>
      </c>
      <c r="AV234" s="13" t="s">
        <v>86</v>
      </c>
      <c r="AW234" s="13" t="s">
        <v>32</v>
      </c>
      <c r="AX234" s="13" t="s">
        <v>84</v>
      </c>
      <c r="AY234" s="243" t="s">
        <v>175</v>
      </c>
    </row>
    <row r="235" s="2" customFormat="1" ht="24.15" customHeight="1">
      <c r="A235" s="39"/>
      <c r="B235" s="40"/>
      <c r="C235" s="219" t="s">
        <v>507</v>
      </c>
      <c r="D235" s="219" t="s">
        <v>177</v>
      </c>
      <c r="E235" s="220" t="s">
        <v>2780</v>
      </c>
      <c r="F235" s="221" t="s">
        <v>2781</v>
      </c>
      <c r="G235" s="222" t="s">
        <v>437</v>
      </c>
      <c r="H235" s="223">
        <v>39</v>
      </c>
      <c r="I235" s="224"/>
      <c r="J235" s="225">
        <f>ROUND(I235*H235,2)</f>
        <v>0</v>
      </c>
      <c r="K235" s="221" t="s">
        <v>181</v>
      </c>
      <c r="L235" s="45"/>
      <c r="M235" s="226" t="s">
        <v>1</v>
      </c>
      <c r="N235" s="227" t="s">
        <v>41</v>
      </c>
      <c r="O235" s="92"/>
      <c r="P235" s="228">
        <f>O235*H235</f>
        <v>0</v>
      </c>
      <c r="Q235" s="228">
        <v>0.00161</v>
      </c>
      <c r="R235" s="228">
        <f>Q235*H235</f>
        <v>0.06279</v>
      </c>
      <c r="S235" s="228">
        <v>0</v>
      </c>
      <c r="T235" s="229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0" t="s">
        <v>262</v>
      </c>
      <c r="AT235" s="230" t="s">
        <v>177</v>
      </c>
      <c r="AU235" s="230" t="s">
        <v>86</v>
      </c>
      <c r="AY235" s="18" t="s">
        <v>175</v>
      </c>
      <c r="BE235" s="231">
        <f>IF(N235="základní",J235,0)</f>
        <v>0</v>
      </c>
      <c r="BF235" s="231">
        <f>IF(N235="snížená",J235,0)</f>
        <v>0</v>
      </c>
      <c r="BG235" s="231">
        <f>IF(N235="zákl. přenesená",J235,0)</f>
        <v>0</v>
      </c>
      <c r="BH235" s="231">
        <f>IF(N235="sníž. přenesená",J235,0)</f>
        <v>0</v>
      </c>
      <c r="BI235" s="231">
        <f>IF(N235="nulová",J235,0)</f>
        <v>0</v>
      </c>
      <c r="BJ235" s="18" t="s">
        <v>84</v>
      </c>
      <c r="BK235" s="231">
        <f>ROUND(I235*H235,2)</f>
        <v>0</v>
      </c>
      <c r="BL235" s="18" t="s">
        <v>262</v>
      </c>
      <c r="BM235" s="230" t="s">
        <v>2782</v>
      </c>
    </row>
    <row r="236" s="13" customFormat="1">
      <c r="A236" s="13"/>
      <c r="B236" s="232"/>
      <c r="C236" s="233"/>
      <c r="D236" s="234" t="s">
        <v>184</v>
      </c>
      <c r="E236" s="235" t="s">
        <v>1</v>
      </c>
      <c r="F236" s="236" t="s">
        <v>2783</v>
      </c>
      <c r="G236" s="233"/>
      <c r="H236" s="237">
        <v>39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184</v>
      </c>
      <c r="AU236" s="243" t="s">
        <v>86</v>
      </c>
      <c r="AV236" s="13" t="s">
        <v>86</v>
      </c>
      <c r="AW236" s="13" t="s">
        <v>32</v>
      </c>
      <c r="AX236" s="13" t="s">
        <v>84</v>
      </c>
      <c r="AY236" s="243" t="s">
        <v>175</v>
      </c>
    </row>
    <row r="237" s="2" customFormat="1" ht="24.15" customHeight="1">
      <c r="A237" s="39"/>
      <c r="B237" s="40"/>
      <c r="C237" s="219" t="s">
        <v>519</v>
      </c>
      <c r="D237" s="219" t="s">
        <v>177</v>
      </c>
      <c r="E237" s="220" t="s">
        <v>2784</v>
      </c>
      <c r="F237" s="221" t="s">
        <v>2785</v>
      </c>
      <c r="G237" s="222" t="s">
        <v>437</v>
      </c>
      <c r="H237" s="223">
        <v>24</v>
      </c>
      <c r="I237" s="224"/>
      <c r="J237" s="225">
        <f>ROUND(I237*H237,2)</f>
        <v>0</v>
      </c>
      <c r="K237" s="221" t="s">
        <v>181</v>
      </c>
      <c r="L237" s="45"/>
      <c r="M237" s="226" t="s">
        <v>1</v>
      </c>
      <c r="N237" s="227" t="s">
        <v>41</v>
      </c>
      <c r="O237" s="92"/>
      <c r="P237" s="228">
        <f>O237*H237</f>
        <v>0</v>
      </c>
      <c r="Q237" s="228">
        <v>0.00196</v>
      </c>
      <c r="R237" s="228">
        <f>Q237*H237</f>
        <v>0.04704</v>
      </c>
      <c r="S237" s="228">
        <v>0</v>
      </c>
      <c r="T237" s="229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0" t="s">
        <v>262</v>
      </c>
      <c r="AT237" s="230" t="s">
        <v>177</v>
      </c>
      <c r="AU237" s="230" t="s">
        <v>86</v>
      </c>
      <c r="AY237" s="18" t="s">
        <v>175</v>
      </c>
      <c r="BE237" s="231">
        <f>IF(N237="základní",J237,0)</f>
        <v>0</v>
      </c>
      <c r="BF237" s="231">
        <f>IF(N237="snížená",J237,0)</f>
        <v>0</v>
      </c>
      <c r="BG237" s="231">
        <f>IF(N237="zákl. přenesená",J237,0)</f>
        <v>0</v>
      </c>
      <c r="BH237" s="231">
        <f>IF(N237="sníž. přenesená",J237,0)</f>
        <v>0</v>
      </c>
      <c r="BI237" s="231">
        <f>IF(N237="nulová",J237,0)</f>
        <v>0</v>
      </c>
      <c r="BJ237" s="18" t="s">
        <v>84</v>
      </c>
      <c r="BK237" s="231">
        <f>ROUND(I237*H237,2)</f>
        <v>0</v>
      </c>
      <c r="BL237" s="18" t="s">
        <v>262</v>
      </c>
      <c r="BM237" s="230" t="s">
        <v>2786</v>
      </c>
    </row>
    <row r="238" s="13" customFormat="1">
      <c r="A238" s="13"/>
      <c r="B238" s="232"/>
      <c r="C238" s="233"/>
      <c r="D238" s="234" t="s">
        <v>184</v>
      </c>
      <c r="E238" s="235" t="s">
        <v>1</v>
      </c>
      <c r="F238" s="236" t="s">
        <v>2787</v>
      </c>
      <c r="G238" s="233"/>
      <c r="H238" s="237">
        <v>24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184</v>
      </c>
      <c r="AU238" s="243" t="s">
        <v>86</v>
      </c>
      <c r="AV238" s="13" t="s">
        <v>86</v>
      </c>
      <c r="AW238" s="13" t="s">
        <v>32</v>
      </c>
      <c r="AX238" s="13" t="s">
        <v>84</v>
      </c>
      <c r="AY238" s="243" t="s">
        <v>175</v>
      </c>
    </row>
    <row r="239" s="2" customFormat="1" ht="21.75" customHeight="1">
      <c r="A239" s="39"/>
      <c r="B239" s="40"/>
      <c r="C239" s="219" t="s">
        <v>524</v>
      </c>
      <c r="D239" s="219" t="s">
        <v>177</v>
      </c>
      <c r="E239" s="220" t="s">
        <v>2788</v>
      </c>
      <c r="F239" s="221" t="s">
        <v>2789</v>
      </c>
      <c r="G239" s="222" t="s">
        <v>437</v>
      </c>
      <c r="H239" s="223">
        <v>81</v>
      </c>
      <c r="I239" s="224"/>
      <c r="J239" s="225">
        <f>ROUND(I239*H239,2)</f>
        <v>0</v>
      </c>
      <c r="K239" s="221" t="s">
        <v>181</v>
      </c>
      <c r="L239" s="45"/>
      <c r="M239" s="226" t="s">
        <v>1</v>
      </c>
      <c r="N239" s="227" t="s">
        <v>41</v>
      </c>
      <c r="O239" s="92"/>
      <c r="P239" s="228">
        <f>O239*H239</f>
        <v>0</v>
      </c>
      <c r="Q239" s="228">
        <v>0.00344</v>
      </c>
      <c r="R239" s="228">
        <f>Q239*H239</f>
        <v>0.27864</v>
      </c>
      <c r="S239" s="228">
        <v>0</v>
      </c>
      <c r="T239" s="229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0" t="s">
        <v>262</v>
      </c>
      <c r="AT239" s="230" t="s">
        <v>177</v>
      </c>
      <c r="AU239" s="230" t="s">
        <v>86</v>
      </c>
      <c r="AY239" s="18" t="s">
        <v>175</v>
      </c>
      <c r="BE239" s="231">
        <f>IF(N239="základní",J239,0)</f>
        <v>0</v>
      </c>
      <c r="BF239" s="231">
        <f>IF(N239="snížená",J239,0)</f>
        <v>0</v>
      </c>
      <c r="BG239" s="231">
        <f>IF(N239="zákl. přenesená",J239,0)</f>
        <v>0</v>
      </c>
      <c r="BH239" s="231">
        <f>IF(N239="sníž. přenesená",J239,0)</f>
        <v>0</v>
      </c>
      <c r="BI239" s="231">
        <f>IF(N239="nulová",J239,0)</f>
        <v>0</v>
      </c>
      <c r="BJ239" s="18" t="s">
        <v>84</v>
      </c>
      <c r="BK239" s="231">
        <f>ROUND(I239*H239,2)</f>
        <v>0</v>
      </c>
      <c r="BL239" s="18" t="s">
        <v>262</v>
      </c>
      <c r="BM239" s="230" t="s">
        <v>2790</v>
      </c>
    </row>
    <row r="240" s="13" customFormat="1">
      <c r="A240" s="13"/>
      <c r="B240" s="232"/>
      <c r="C240" s="233"/>
      <c r="D240" s="234" t="s">
        <v>184</v>
      </c>
      <c r="E240" s="235" t="s">
        <v>1</v>
      </c>
      <c r="F240" s="236" t="s">
        <v>2690</v>
      </c>
      <c r="G240" s="233"/>
      <c r="H240" s="237">
        <v>81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184</v>
      </c>
      <c r="AU240" s="243" t="s">
        <v>86</v>
      </c>
      <c r="AV240" s="13" t="s">
        <v>86</v>
      </c>
      <c r="AW240" s="13" t="s">
        <v>32</v>
      </c>
      <c r="AX240" s="13" t="s">
        <v>84</v>
      </c>
      <c r="AY240" s="243" t="s">
        <v>175</v>
      </c>
    </row>
    <row r="241" s="2" customFormat="1" ht="24.15" customHeight="1">
      <c r="A241" s="39"/>
      <c r="B241" s="40"/>
      <c r="C241" s="219" t="s">
        <v>529</v>
      </c>
      <c r="D241" s="219" t="s">
        <v>177</v>
      </c>
      <c r="E241" s="220" t="s">
        <v>2791</v>
      </c>
      <c r="F241" s="221" t="s">
        <v>2792</v>
      </c>
      <c r="G241" s="222" t="s">
        <v>342</v>
      </c>
      <c r="H241" s="223">
        <v>308</v>
      </c>
      <c r="I241" s="224"/>
      <c r="J241" s="225">
        <f>ROUND(I241*H241,2)</f>
        <v>0</v>
      </c>
      <c r="K241" s="221" t="s">
        <v>181</v>
      </c>
      <c r="L241" s="45"/>
      <c r="M241" s="226" t="s">
        <v>1</v>
      </c>
      <c r="N241" s="227" t="s">
        <v>41</v>
      </c>
      <c r="O241" s="92"/>
      <c r="P241" s="228">
        <f>O241*H241</f>
        <v>0</v>
      </c>
      <c r="Q241" s="228">
        <v>1E-05</v>
      </c>
      <c r="R241" s="228">
        <f>Q241*H241</f>
        <v>0.00308</v>
      </c>
      <c r="S241" s="228">
        <v>0</v>
      </c>
      <c r="T241" s="229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0" t="s">
        <v>262</v>
      </c>
      <c r="AT241" s="230" t="s">
        <v>177</v>
      </c>
      <c r="AU241" s="230" t="s">
        <v>86</v>
      </c>
      <c r="AY241" s="18" t="s">
        <v>175</v>
      </c>
      <c r="BE241" s="231">
        <f>IF(N241="základní",J241,0)</f>
        <v>0</v>
      </c>
      <c r="BF241" s="231">
        <f>IF(N241="snížená",J241,0)</f>
        <v>0</v>
      </c>
      <c r="BG241" s="231">
        <f>IF(N241="zákl. přenesená",J241,0)</f>
        <v>0</v>
      </c>
      <c r="BH241" s="231">
        <f>IF(N241="sníž. přenesená",J241,0)</f>
        <v>0</v>
      </c>
      <c r="BI241" s="231">
        <f>IF(N241="nulová",J241,0)</f>
        <v>0</v>
      </c>
      <c r="BJ241" s="18" t="s">
        <v>84</v>
      </c>
      <c r="BK241" s="231">
        <f>ROUND(I241*H241,2)</f>
        <v>0</v>
      </c>
      <c r="BL241" s="18" t="s">
        <v>262</v>
      </c>
      <c r="BM241" s="230" t="s">
        <v>2793</v>
      </c>
    </row>
    <row r="242" s="2" customFormat="1" ht="24.15" customHeight="1">
      <c r="A242" s="39"/>
      <c r="B242" s="40"/>
      <c r="C242" s="219" t="s">
        <v>533</v>
      </c>
      <c r="D242" s="219" t="s">
        <v>177</v>
      </c>
      <c r="E242" s="220" t="s">
        <v>2794</v>
      </c>
      <c r="F242" s="221" t="s">
        <v>2795</v>
      </c>
      <c r="G242" s="222" t="s">
        <v>342</v>
      </c>
      <c r="H242" s="223">
        <v>44</v>
      </c>
      <c r="I242" s="224"/>
      <c r="J242" s="225">
        <f>ROUND(I242*H242,2)</f>
        <v>0</v>
      </c>
      <c r="K242" s="221" t="s">
        <v>181</v>
      </c>
      <c r="L242" s="45"/>
      <c r="M242" s="226" t="s">
        <v>1</v>
      </c>
      <c r="N242" s="227" t="s">
        <v>41</v>
      </c>
      <c r="O242" s="92"/>
      <c r="P242" s="228">
        <f>O242*H242</f>
        <v>0</v>
      </c>
      <c r="Q242" s="228">
        <v>2E-05</v>
      </c>
      <c r="R242" s="228">
        <f>Q242*H242</f>
        <v>0.00088</v>
      </c>
      <c r="S242" s="228">
        <v>0</v>
      </c>
      <c r="T242" s="229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0" t="s">
        <v>262</v>
      </c>
      <c r="AT242" s="230" t="s">
        <v>177</v>
      </c>
      <c r="AU242" s="230" t="s">
        <v>86</v>
      </c>
      <c r="AY242" s="18" t="s">
        <v>175</v>
      </c>
      <c r="BE242" s="231">
        <f>IF(N242="základní",J242,0)</f>
        <v>0</v>
      </c>
      <c r="BF242" s="231">
        <f>IF(N242="snížená",J242,0)</f>
        <v>0</v>
      </c>
      <c r="BG242" s="231">
        <f>IF(N242="zákl. přenesená",J242,0)</f>
        <v>0</v>
      </c>
      <c r="BH242" s="231">
        <f>IF(N242="sníž. přenesená",J242,0)</f>
        <v>0</v>
      </c>
      <c r="BI242" s="231">
        <f>IF(N242="nulová",J242,0)</f>
        <v>0</v>
      </c>
      <c r="BJ242" s="18" t="s">
        <v>84</v>
      </c>
      <c r="BK242" s="231">
        <f>ROUND(I242*H242,2)</f>
        <v>0</v>
      </c>
      <c r="BL242" s="18" t="s">
        <v>262</v>
      </c>
      <c r="BM242" s="230" t="s">
        <v>2796</v>
      </c>
    </row>
    <row r="243" s="2" customFormat="1" ht="24.15" customHeight="1">
      <c r="A243" s="39"/>
      <c r="B243" s="40"/>
      <c r="C243" s="219" t="s">
        <v>538</v>
      </c>
      <c r="D243" s="219" t="s">
        <v>177</v>
      </c>
      <c r="E243" s="220" t="s">
        <v>2797</v>
      </c>
      <c r="F243" s="221" t="s">
        <v>2798</v>
      </c>
      <c r="G243" s="222" t="s">
        <v>342</v>
      </c>
      <c r="H243" s="223">
        <v>18</v>
      </c>
      <c r="I243" s="224"/>
      <c r="J243" s="225">
        <f>ROUND(I243*H243,2)</f>
        <v>0</v>
      </c>
      <c r="K243" s="221" t="s">
        <v>181</v>
      </c>
      <c r="L243" s="45"/>
      <c r="M243" s="226" t="s">
        <v>1</v>
      </c>
      <c r="N243" s="227" t="s">
        <v>41</v>
      </c>
      <c r="O243" s="92"/>
      <c r="P243" s="228">
        <f>O243*H243</f>
        <v>0</v>
      </c>
      <c r="Q243" s="228">
        <v>3E-05</v>
      </c>
      <c r="R243" s="228">
        <f>Q243*H243</f>
        <v>0.00054</v>
      </c>
      <c r="S243" s="228">
        <v>0</v>
      </c>
      <c r="T243" s="229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0" t="s">
        <v>262</v>
      </c>
      <c r="AT243" s="230" t="s">
        <v>177</v>
      </c>
      <c r="AU243" s="230" t="s">
        <v>86</v>
      </c>
      <c r="AY243" s="18" t="s">
        <v>175</v>
      </c>
      <c r="BE243" s="231">
        <f>IF(N243="základní",J243,0)</f>
        <v>0</v>
      </c>
      <c r="BF243" s="231">
        <f>IF(N243="snížená",J243,0)</f>
        <v>0</v>
      </c>
      <c r="BG243" s="231">
        <f>IF(N243="zákl. přenesená",J243,0)</f>
        <v>0</v>
      </c>
      <c r="BH243" s="231">
        <f>IF(N243="sníž. přenesená",J243,0)</f>
        <v>0</v>
      </c>
      <c r="BI243" s="231">
        <f>IF(N243="nulová",J243,0)</f>
        <v>0</v>
      </c>
      <c r="BJ243" s="18" t="s">
        <v>84</v>
      </c>
      <c r="BK243" s="231">
        <f>ROUND(I243*H243,2)</f>
        <v>0</v>
      </c>
      <c r="BL243" s="18" t="s">
        <v>262</v>
      </c>
      <c r="BM243" s="230" t="s">
        <v>2799</v>
      </c>
    </row>
    <row r="244" s="2" customFormat="1" ht="24.15" customHeight="1">
      <c r="A244" s="39"/>
      <c r="B244" s="40"/>
      <c r="C244" s="219" t="s">
        <v>542</v>
      </c>
      <c r="D244" s="219" t="s">
        <v>177</v>
      </c>
      <c r="E244" s="220" t="s">
        <v>2800</v>
      </c>
      <c r="F244" s="221" t="s">
        <v>2801</v>
      </c>
      <c r="G244" s="222" t="s">
        <v>342</v>
      </c>
      <c r="H244" s="223">
        <v>12</v>
      </c>
      <c r="I244" s="224"/>
      <c r="J244" s="225">
        <f>ROUND(I244*H244,2)</f>
        <v>0</v>
      </c>
      <c r="K244" s="221" t="s">
        <v>181</v>
      </c>
      <c r="L244" s="45"/>
      <c r="M244" s="226" t="s">
        <v>1</v>
      </c>
      <c r="N244" s="227" t="s">
        <v>41</v>
      </c>
      <c r="O244" s="92"/>
      <c r="P244" s="228">
        <f>O244*H244</f>
        <v>0</v>
      </c>
      <c r="Q244" s="228">
        <v>5E-05</v>
      </c>
      <c r="R244" s="228">
        <f>Q244*H244</f>
        <v>0.00060000000000000008</v>
      </c>
      <c r="S244" s="228">
        <v>0</v>
      </c>
      <c r="T244" s="229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0" t="s">
        <v>262</v>
      </c>
      <c r="AT244" s="230" t="s">
        <v>177</v>
      </c>
      <c r="AU244" s="230" t="s">
        <v>86</v>
      </c>
      <c r="AY244" s="18" t="s">
        <v>175</v>
      </c>
      <c r="BE244" s="231">
        <f>IF(N244="základní",J244,0)</f>
        <v>0</v>
      </c>
      <c r="BF244" s="231">
        <f>IF(N244="snížená",J244,0)</f>
        <v>0</v>
      </c>
      <c r="BG244" s="231">
        <f>IF(N244="zákl. přenesená",J244,0)</f>
        <v>0</v>
      </c>
      <c r="BH244" s="231">
        <f>IF(N244="sníž. přenesená",J244,0)</f>
        <v>0</v>
      </c>
      <c r="BI244" s="231">
        <f>IF(N244="nulová",J244,0)</f>
        <v>0</v>
      </c>
      <c r="BJ244" s="18" t="s">
        <v>84</v>
      </c>
      <c r="BK244" s="231">
        <f>ROUND(I244*H244,2)</f>
        <v>0</v>
      </c>
      <c r="BL244" s="18" t="s">
        <v>262</v>
      </c>
      <c r="BM244" s="230" t="s">
        <v>2802</v>
      </c>
    </row>
    <row r="245" s="2" customFormat="1" ht="24.15" customHeight="1">
      <c r="A245" s="39"/>
      <c r="B245" s="40"/>
      <c r="C245" s="219" t="s">
        <v>547</v>
      </c>
      <c r="D245" s="219" t="s">
        <v>177</v>
      </c>
      <c r="E245" s="220" t="s">
        <v>2803</v>
      </c>
      <c r="F245" s="221" t="s">
        <v>2804</v>
      </c>
      <c r="G245" s="222" t="s">
        <v>342</v>
      </c>
      <c r="H245" s="223">
        <v>8</v>
      </c>
      <c r="I245" s="224"/>
      <c r="J245" s="225">
        <f>ROUND(I245*H245,2)</f>
        <v>0</v>
      </c>
      <c r="K245" s="221" t="s">
        <v>181</v>
      </c>
      <c r="L245" s="45"/>
      <c r="M245" s="226" t="s">
        <v>1</v>
      </c>
      <c r="N245" s="227" t="s">
        <v>41</v>
      </c>
      <c r="O245" s="92"/>
      <c r="P245" s="228">
        <f>O245*H245</f>
        <v>0</v>
      </c>
      <c r="Q245" s="228">
        <v>6E-05</v>
      </c>
      <c r="R245" s="228">
        <f>Q245*H245</f>
        <v>0.00048</v>
      </c>
      <c r="S245" s="228">
        <v>0</v>
      </c>
      <c r="T245" s="229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0" t="s">
        <v>262</v>
      </c>
      <c r="AT245" s="230" t="s">
        <v>177</v>
      </c>
      <c r="AU245" s="230" t="s">
        <v>86</v>
      </c>
      <c r="AY245" s="18" t="s">
        <v>175</v>
      </c>
      <c r="BE245" s="231">
        <f>IF(N245="základní",J245,0)</f>
        <v>0</v>
      </c>
      <c r="BF245" s="231">
        <f>IF(N245="snížená",J245,0)</f>
        <v>0</v>
      </c>
      <c r="BG245" s="231">
        <f>IF(N245="zákl. přenesená",J245,0)</f>
        <v>0</v>
      </c>
      <c r="BH245" s="231">
        <f>IF(N245="sníž. přenesená",J245,0)</f>
        <v>0</v>
      </c>
      <c r="BI245" s="231">
        <f>IF(N245="nulová",J245,0)</f>
        <v>0</v>
      </c>
      <c r="BJ245" s="18" t="s">
        <v>84</v>
      </c>
      <c r="BK245" s="231">
        <f>ROUND(I245*H245,2)</f>
        <v>0</v>
      </c>
      <c r="BL245" s="18" t="s">
        <v>262</v>
      </c>
      <c r="BM245" s="230" t="s">
        <v>2805</v>
      </c>
    </row>
    <row r="246" s="2" customFormat="1" ht="24.15" customHeight="1">
      <c r="A246" s="39"/>
      <c r="B246" s="40"/>
      <c r="C246" s="219" t="s">
        <v>553</v>
      </c>
      <c r="D246" s="219" t="s">
        <v>177</v>
      </c>
      <c r="E246" s="220" t="s">
        <v>2806</v>
      </c>
      <c r="F246" s="221" t="s">
        <v>2807</v>
      </c>
      <c r="G246" s="222" t="s">
        <v>342</v>
      </c>
      <c r="H246" s="223">
        <v>4</v>
      </c>
      <c r="I246" s="224"/>
      <c r="J246" s="225">
        <f>ROUND(I246*H246,2)</f>
        <v>0</v>
      </c>
      <c r="K246" s="221" t="s">
        <v>181</v>
      </c>
      <c r="L246" s="45"/>
      <c r="M246" s="226" t="s">
        <v>1</v>
      </c>
      <c r="N246" s="227" t="s">
        <v>41</v>
      </c>
      <c r="O246" s="92"/>
      <c r="P246" s="228">
        <f>O246*H246</f>
        <v>0</v>
      </c>
      <c r="Q246" s="228">
        <v>0.00013999999999999998</v>
      </c>
      <c r="R246" s="228">
        <f>Q246*H246</f>
        <v>0.00056</v>
      </c>
      <c r="S246" s="228">
        <v>0</v>
      </c>
      <c r="T246" s="229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0" t="s">
        <v>262</v>
      </c>
      <c r="AT246" s="230" t="s">
        <v>177</v>
      </c>
      <c r="AU246" s="230" t="s">
        <v>86</v>
      </c>
      <c r="AY246" s="18" t="s">
        <v>175</v>
      </c>
      <c r="BE246" s="231">
        <f>IF(N246="základní",J246,0)</f>
        <v>0</v>
      </c>
      <c r="BF246" s="231">
        <f>IF(N246="snížená",J246,0)</f>
        <v>0</v>
      </c>
      <c r="BG246" s="231">
        <f>IF(N246="zákl. přenesená",J246,0)</f>
        <v>0</v>
      </c>
      <c r="BH246" s="231">
        <f>IF(N246="sníž. přenesená",J246,0)</f>
        <v>0</v>
      </c>
      <c r="BI246" s="231">
        <f>IF(N246="nulová",J246,0)</f>
        <v>0</v>
      </c>
      <c r="BJ246" s="18" t="s">
        <v>84</v>
      </c>
      <c r="BK246" s="231">
        <f>ROUND(I246*H246,2)</f>
        <v>0</v>
      </c>
      <c r="BL246" s="18" t="s">
        <v>262</v>
      </c>
      <c r="BM246" s="230" t="s">
        <v>2808</v>
      </c>
    </row>
    <row r="247" s="2" customFormat="1" ht="24.15" customHeight="1">
      <c r="A247" s="39"/>
      <c r="B247" s="40"/>
      <c r="C247" s="219" t="s">
        <v>559</v>
      </c>
      <c r="D247" s="219" t="s">
        <v>177</v>
      </c>
      <c r="E247" s="220" t="s">
        <v>2809</v>
      </c>
      <c r="F247" s="221" t="s">
        <v>2810</v>
      </c>
      <c r="G247" s="222" t="s">
        <v>342</v>
      </c>
      <c r="H247" s="223">
        <v>4</v>
      </c>
      <c r="I247" s="224"/>
      <c r="J247" s="225">
        <f>ROUND(I247*H247,2)</f>
        <v>0</v>
      </c>
      <c r="K247" s="221" t="s">
        <v>181</v>
      </c>
      <c r="L247" s="45"/>
      <c r="M247" s="226" t="s">
        <v>1</v>
      </c>
      <c r="N247" s="227" t="s">
        <v>41</v>
      </c>
      <c r="O247" s="92"/>
      <c r="P247" s="228">
        <f>O247*H247</f>
        <v>0</v>
      </c>
      <c r="Q247" s="228">
        <v>0.00024</v>
      </c>
      <c r="R247" s="228">
        <f>Q247*H247</f>
        <v>0.00096</v>
      </c>
      <c r="S247" s="228">
        <v>0</v>
      </c>
      <c r="T247" s="229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0" t="s">
        <v>262</v>
      </c>
      <c r="AT247" s="230" t="s">
        <v>177</v>
      </c>
      <c r="AU247" s="230" t="s">
        <v>86</v>
      </c>
      <c r="AY247" s="18" t="s">
        <v>175</v>
      </c>
      <c r="BE247" s="231">
        <f>IF(N247="základní",J247,0)</f>
        <v>0</v>
      </c>
      <c r="BF247" s="231">
        <f>IF(N247="snížená",J247,0)</f>
        <v>0</v>
      </c>
      <c r="BG247" s="231">
        <f>IF(N247="zákl. přenesená",J247,0)</f>
        <v>0</v>
      </c>
      <c r="BH247" s="231">
        <f>IF(N247="sníž. přenesená",J247,0)</f>
        <v>0</v>
      </c>
      <c r="BI247" s="231">
        <f>IF(N247="nulová",J247,0)</f>
        <v>0</v>
      </c>
      <c r="BJ247" s="18" t="s">
        <v>84</v>
      </c>
      <c r="BK247" s="231">
        <f>ROUND(I247*H247,2)</f>
        <v>0</v>
      </c>
      <c r="BL247" s="18" t="s">
        <v>262</v>
      </c>
      <c r="BM247" s="230" t="s">
        <v>2811</v>
      </c>
    </row>
    <row r="248" s="2" customFormat="1" ht="16.5" customHeight="1">
      <c r="A248" s="39"/>
      <c r="B248" s="40"/>
      <c r="C248" s="219" t="s">
        <v>566</v>
      </c>
      <c r="D248" s="219" t="s">
        <v>177</v>
      </c>
      <c r="E248" s="220" t="s">
        <v>2812</v>
      </c>
      <c r="F248" s="221" t="s">
        <v>2813</v>
      </c>
      <c r="G248" s="222" t="s">
        <v>437</v>
      </c>
      <c r="H248" s="223">
        <v>1041</v>
      </c>
      <c r="I248" s="224"/>
      <c r="J248" s="225">
        <f>ROUND(I248*H248,2)</f>
        <v>0</v>
      </c>
      <c r="K248" s="221" t="s">
        <v>181</v>
      </c>
      <c r="L248" s="45"/>
      <c r="M248" s="226" t="s">
        <v>1</v>
      </c>
      <c r="N248" s="227" t="s">
        <v>41</v>
      </c>
      <c r="O248" s="92"/>
      <c r="P248" s="228">
        <f>O248*H248</f>
        <v>0</v>
      </c>
      <c r="Q248" s="228">
        <v>0</v>
      </c>
      <c r="R248" s="228">
        <f>Q248*H248</f>
        <v>0</v>
      </c>
      <c r="S248" s="228">
        <v>0</v>
      </c>
      <c r="T248" s="229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0" t="s">
        <v>262</v>
      </c>
      <c r="AT248" s="230" t="s">
        <v>177</v>
      </c>
      <c r="AU248" s="230" t="s">
        <v>86</v>
      </c>
      <c r="AY248" s="18" t="s">
        <v>175</v>
      </c>
      <c r="BE248" s="231">
        <f>IF(N248="základní",J248,0)</f>
        <v>0</v>
      </c>
      <c r="BF248" s="231">
        <f>IF(N248="snížená",J248,0)</f>
        <v>0</v>
      </c>
      <c r="BG248" s="231">
        <f>IF(N248="zákl. přenesená",J248,0)</f>
        <v>0</v>
      </c>
      <c r="BH248" s="231">
        <f>IF(N248="sníž. přenesená",J248,0)</f>
        <v>0</v>
      </c>
      <c r="BI248" s="231">
        <f>IF(N248="nulová",J248,0)</f>
        <v>0</v>
      </c>
      <c r="BJ248" s="18" t="s">
        <v>84</v>
      </c>
      <c r="BK248" s="231">
        <f>ROUND(I248*H248,2)</f>
        <v>0</v>
      </c>
      <c r="BL248" s="18" t="s">
        <v>262</v>
      </c>
      <c r="BM248" s="230" t="s">
        <v>2814</v>
      </c>
    </row>
    <row r="249" s="2" customFormat="1" ht="24.15" customHeight="1">
      <c r="A249" s="39"/>
      <c r="B249" s="40"/>
      <c r="C249" s="219" t="s">
        <v>572</v>
      </c>
      <c r="D249" s="219" t="s">
        <v>177</v>
      </c>
      <c r="E249" s="220" t="s">
        <v>2815</v>
      </c>
      <c r="F249" s="221" t="s">
        <v>2816</v>
      </c>
      <c r="G249" s="222" t="s">
        <v>437</v>
      </c>
      <c r="H249" s="223">
        <v>105</v>
      </c>
      <c r="I249" s="224"/>
      <c r="J249" s="225">
        <f>ROUND(I249*H249,2)</f>
        <v>0</v>
      </c>
      <c r="K249" s="221" t="s">
        <v>181</v>
      </c>
      <c r="L249" s="45"/>
      <c r="M249" s="226" t="s">
        <v>1</v>
      </c>
      <c r="N249" s="227" t="s">
        <v>41</v>
      </c>
      <c r="O249" s="92"/>
      <c r="P249" s="228">
        <f>O249*H249</f>
        <v>0</v>
      </c>
      <c r="Q249" s="228">
        <v>0</v>
      </c>
      <c r="R249" s="228">
        <f>Q249*H249</f>
        <v>0</v>
      </c>
      <c r="S249" s="228">
        <v>0</v>
      </c>
      <c r="T249" s="229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0" t="s">
        <v>262</v>
      </c>
      <c r="AT249" s="230" t="s">
        <v>177</v>
      </c>
      <c r="AU249" s="230" t="s">
        <v>86</v>
      </c>
      <c r="AY249" s="18" t="s">
        <v>175</v>
      </c>
      <c r="BE249" s="231">
        <f>IF(N249="základní",J249,0)</f>
        <v>0</v>
      </c>
      <c r="BF249" s="231">
        <f>IF(N249="snížená",J249,0)</f>
        <v>0</v>
      </c>
      <c r="BG249" s="231">
        <f>IF(N249="zákl. přenesená",J249,0)</f>
        <v>0</v>
      </c>
      <c r="BH249" s="231">
        <f>IF(N249="sníž. přenesená",J249,0)</f>
        <v>0</v>
      </c>
      <c r="BI249" s="231">
        <f>IF(N249="nulová",J249,0)</f>
        <v>0</v>
      </c>
      <c r="BJ249" s="18" t="s">
        <v>84</v>
      </c>
      <c r="BK249" s="231">
        <f>ROUND(I249*H249,2)</f>
        <v>0</v>
      </c>
      <c r="BL249" s="18" t="s">
        <v>262</v>
      </c>
      <c r="BM249" s="230" t="s">
        <v>2817</v>
      </c>
    </row>
    <row r="250" s="2" customFormat="1" ht="24.15" customHeight="1">
      <c r="A250" s="39"/>
      <c r="B250" s="40"/>
      <c r="C250" s="219" t="s">
        <v>578</v>
      </c>
      <c r="D250" s="219" t="s">
        <v>177</v>
      </c>
      <c r="E250" s="220" t="s">
        <v>2818</v>
      </c>
      <c r="F250" s="221" t="s">
        <v>2819</v>
      </c>
      <c r="G250" s="222" t="s">
        <v>2748</v>
      </c>
      <c r="H250" s="223">
        <v>14</v>
      </c>
      <c r="I250" s="224"/>
      <c r="J250" s="225">
        <f>ROUND(I250*H250,2)</f>
        <v>0</v>
      </c>
      <c r="K250" s="221" t="s">
        <v>1</v>
      </c>
      <c r="L250" s="45"/>
      <c r="M250" s="226" t="s">
        <v>1</v>
      </c>
      <c r="N250" s="227" t="s">
        <v>41</v>
      </c>
      <c r="O250" s="92"/>
      <c r="P250" s="228">
        <f>O250*H250</f>
        <v>0</v>
      </c>
      <c r="Q250" s="228">
        <v>0.0011999999999999998</v>
      </c>
      <c r="R250" s="228">
        <f>Q250*H250</f>
        <v>0.0168</v>
      </c>
      <c r="S250" s="228">
        <v>0</v>
      </c>
      <c r="T250" s="229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0" t="s">
        <v>262</v>
      </c>
      <c r="AT250" s="230" t="s">
        <v>177</v>
      </c>
      <c r="AU250" s="230" t="s">
        <v>86</v>
      </c>
      <c r="AY250" s="18" t="s">
        <v>175</v>
      </c>
      <c r="BE250" s="231">
        <f>IF(N250="základní",J250,0)</f>
        <v>0</v>
      </c>
      <c r="BF250" s="231">
        <f>IF(N250="snížená",J250,0)</f>
        <v>0</v>
      </c>
      <c r="BG250" s="231">
        <f>IF(N250="zákl. přenesená",J250,0)</f>
        <v>0</v>
      </c>
      <c r="BH250" s="231">
        <f>IF(N250="sníž. přenesená",J250,0)</f>
        <v>0</v>
      </c>
      <c r="BI250" s="231">
        <f>IF(N250="nulová",J250,0)</f>
        <v>0</v>
      </c>
      <c r="BJ250" s="18" t="s">
        <v>84</v>
      </c>
      <c r="BK250" s="231">
        <f>ROUND(I250*H250,2)</f>
        <v>0</v>
      </c>
      <c r="BL250" s="18" t="s">
        <v>262</v>
      </c>
      <c r="BM250" s="230" t="s">
        <v>2820</v>
      </c>
    </row>
    <row r="251" s="2" customFormat="1" ht="24.15" customHeight="1">
      <c r="A251" s="39"/>
      <c r="B251" s="40"/>
      <c r="C251" s="219" t="s">
        <v>583</v>
      </c>
      <c r="D251" s="219" t="s">
        <v>177</v>
      </c>
      <c r="E251" s="220" t="s">
        <v>2821</v>
      </c>
      <c r="F251" s="221" t="s">
        <v>2822</v>
      </c>
      <c r="G251" s="222" t="s">
        <v>2748</v>
      </c>
      <c r="H251" s="223">
        <v>4</v>
      </c>
      <c r="I251" s="224"/>
      <c r="J251" s="225">
        <f>ROUND(I251*H251,2)</f>
        <v>0</v>
      </c>
      <c r="K251" s="221" t="s">
        <v>1</v>
      </c>
      <c r="L251" s="45"/>
      <c r="M251" s="226" t="s">
        <v>1</v>
      </c>
      <c r="N251" s="227" t="s">
        <v>41</v>
      </c>
      <c r="O251" s="92"/>
      <c r="P251" s="228">
        <f>O251*H251</f>
        <v>0</v>
      </c>
      <c r="Q251" s="228">
        <v>0.0016</v>
      </c>
      <c r="R251" s="228">
        <f>Q251*H251</f>
        <v>0.0064</v>
      </c>
      <c r="S251" s="228">
        <v>0</v>
      </c>
      <c r="T251" s="229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0" t="s">
        <v>262</v>
      </c>
      <c r="AT251" s="230" t="s">
        <v>177</v>
      </c>
      <c r="AU251" s="230" t="s">
        <v>86</v>
      </c>
      <c r="AY251" s="18" t="s">
        <v>175</v>
      </c>
      <c r="BE251" s="231">
        <f>IF(N251="základní",J251,0)</f>
        <v>0</v>
      </c>
      <c r="BF251" s="231">
        <f>IF(N251="snížená",J251,0)</f>
        <v>0</v>
      </c>
      <c r="BG251" s="231">
        <f>IF(N251="zákl. přenesená",J251,0)</f>
        <v>0</v>
      </c>
      <c r="BH251" s="231">
        <f>IF(N251="sníž. přenesená",J251,0)</f>
        <v>0</v>
      </c>
      <c r="BI251" s="231">
        <f>IF(N251="nulová",J251,0)</f>
        <v>0</v>
      </c>
      <c r="BJ251" s="18" t="s">
        <v>84</v>
      </c>
      <c r="BK251" s="231">
        <f>ROUND(I251*H251,2)</f>
        <v>0</v>
      </c>
      <c r="BL251" s="18" t="s">
        <v>262</v>
      </c>
      <c r="BM251" s="230" t="s">
        <v>2823</v>
      </c>
    </row>
    <row r="252" s="2" customFormat="1" ht="24.15" customHeight="1">
      <c r="A252" s="39"/>
      <c r="B252" s="40"/>
      <c r="C252" s="219" t="s">
        <v>588</v>
      </c>
      <c r="D252" s="219" t="s">
        <v>177</v>
      </c>
      <c r="E252" s="220" t="s">
        <v>2824</v>
      </c>
      <c r="F252" s="221" t="s">
        <v>2825</v>
      </c>
      <c r="G252" s="222" t="s">
        <v>2748</v>
      </c>
      <c r="H252" s="223">
        <v>2</v>
      </c>
      <c r="I252" s="224"/>
      <c r="J252" s="225">
        <f>ROUND(I252*H252,2)</f>
        <v>0</v>
      </c>
      <c r="K252" s="221" t="s">
        <v>1</v>
      </c>
      <c r="L252" s="45"/>
      <c r="M252" s="226" t="s">
        <v>1</v>
      </c>
      <c r="N252" s="227" t="s">
        <v>41</v>
      </c>
      <c r="O252" s="92"/>
      <c r="P252" s="228">
        <f>O252*H252</f>
        <v>0</v>
      </c>
      <c r="Q252" s="228">
        <v>0.0029</v>
      </c>
      <c r="R252" s="228">
        <f>Q252*H252</f>
        <v>0.0058</v>
      </c>
      <c r="S252" s="228">
        <v>0</v>
      </c>
      <c r="T252" s="229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0" t="s">
        <v>262</v>
      </c>
      <c r="AT252" s="230" t="s">
        <v>177</v>
      </c>
      <c r="AU252" s="230" t="s">
        <v>86</v>
      </c>
      <c r="AY252" s="18" t="s">
        <v>175</v>
      </c>
      <c r="BE252" s="231">
        <f>IF(N252="základní",J252,0)</f>
        <v>0</v>
      </c>
      <c r="BF252" s="231">
        <f>IF(N252="snížená",J252,0)</f>
        <v>0</v>
      </c>
      <c r="BG252" s="231">
        <f>IF(N252="zákl. přenesená",J252,0)</f>
        <v>0</v>
      </c>
      <c r="BH252" s="231">
        <f>IF(N252="sníž. přenesená",J252,0)</f>
        <v>0</v>
      </c>
      <c r="BI252" s="231">
        <f>IF(N252="nulová",J252,0)</f>
        <v>0</v>
      </c>
      <c r="BJ252" s="18" t="s">
        <v>84</v>
      </c>
      <c r="BK252" s="231">
        <f>ROUND(I252*H252,2)</f>
        <v>0</v>
      </c>
      <c r="BL252" s="18" t="s">
        <v>262</v>
      </c>
      <c r="BM252" s="230" t="s">
        <v>2826</v>
      </c>
    </row>
    <row r="253" s="2" customFormat="1" ht="24.15" customHeight="1">
      <c r="A253" s="39"/>
      <c r="B253" s="40"/>
      <c r="C253" s="219" t="s">
        <v>593</v>
      </c>
      <c r="D253" s="219" t="s">
        <v>177</v>
      </c>
      <c r="E253" s="220" t="s">
        <v>2827</v>
      </c>
      <c r="F253" s="221" t="s">
        <v>2828</v>
      </c>
      <c r="G253" s="222" t="s">
        <v>2748</v>
      </c>
      <c r="H253" s="223">
        <v>2</v>
      </c>
      <c r="I253" s="224"/>
      <c r="J253" s="225">
        <f>ROUND(I253*H253,2)</f>
        <v>0</v>
      </c>
      <c r="K253" s="221" t="s">
        <v>1</v>
      </c>
      <c r="L253" s="45"/>
      <c r="M253" s="226" t="s">
        <v>1</v>
      </c>
      <c r="N253" s="227" t="s">
        <v>41</v>
      </c>
      <c r="O253" s="92"/>
      <c r="P253" s="228">
        <f>O253*H253</f>
        <v>0</v>
      </c>
      <c r="Q253" s="228">
        <v>0.0048999999999999992</v>
      </c>
      <c r="R253" s="228">
        <f>Q253*H253</f>
        <v>0.0097999999999999984</v>
      </c>
      <c r="S253" s="228">
        <v>0</v>
      </c>
      <c r="T253" s="229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0" t="s">
        <v>262</v>
      </c>
      <c r="AT253" s="230" t="s">
        <v>177</v>
      </c>
      <c r="AU253" s="230" t="s">
        <v>86</v>
      </c>
      <c r="AY253" s="18" t="s">
        <v>175</v>
      </c>
      <c r="BE253" s="231">
        <f>IF(N253="základní",J253,0)</f>
        <v>0</v>
      </c>
      <c r="BF253" s="231">
        <f>IF(N253="snížená",J253,0)</f>
        <v>0</v>
      </c>
      <c r="BG253" s="231">
        <f>IF(N253="zákl. přenesená",J253,0)</f>
        <v>0</v>
      </c>
      <c r="BH253" s="231">
        <f>IF(N253="sníž. přenesená",J253,0)</f>
        <v>0</v>
      </c>
      <c r="BI253" s="231">
        <f>IF(N253="nulová",J253,0)</f>
        <v>0</v>
      </c>
      <c r="BJ253" s="18" t="s">
        <v>84</v>
      </c>
      <c r="BK253" s="231">
        <f>ROUND(I253*H253,2)</f>
        <v>0</v>
      </c>
      <c r="BL253" s="18" t="s">
        <v>262</v>
      </c>
      <c r="BM253" s="230" t="s">
        <v>2829</v>
      </c>
    </row>
    <row r="254" s="2" customFormat="1" ht="24.15" customHeight="1">
      <c r="A254" s="39"/>
      <c r="B254" s="40"/>
      <c r="C254" s="219" t="s">
        <v>598</v>
      </c>
      <c r="D254" s="219" t="s">
        <v>177</v>
      </c>
      <c r="E254" s="220" t="s">
        <v>2830</v>
      </c>
      <c r="F254" s="221" t="s">
        <v>2831</v>
      </c>
      <c r="G254" s="222" t="s">
        <v>2748</v>
      </c>
      <c r="H254" s="223">
        <v>4</v>
      </c>
      <c r="I254" s="224"/>
      <c r="J254" s="225">
        <f>ROUND(I254*H254,2)</f>
        <v>0</v>
      </c>
      <c r="K254" s="221" t="s">
        <v>1</v>
      </c>
      <c r="L254" s="45"/>
      <c r="M254" s="226" t="s">
        <v>1</v>
      </c>
      <c r="N254" s="227" t="s">
        <v>41</v>
      </c>
      <c r="O254" s="92"/>
      <c r="P254" s="228">
        <f>O254*H254</f>
        <v>0</v>
      </c>
      <c r="Q254" s="228">
        <v>0.0052</v>
      </c>
      <c r="R254" s="228">
        <f>Q254*H254</f>
        <v>0.0208</v>
      </c>
      <c r="S254" s="228">
        <v>0</v>
      </c>
      <c r="T254" s="229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0" t="s">
        <v>262</v>
      </c>
      <c r="AT254" s="230" t="s">
        <v>177</v>
      </c>
      <c r="AU254" s="230" t="s">
        <v>86</v>
      </c>
      <c r="AY254" s="18" t="s">
        <v>175</v>
      </c>
      <c r="BE254" s="231">
        <f>IF(N254="základní",J254,0)</f>
        <v>0</v>
      </c>
      <c r="BF254" s="231">
        <f>IF(N254="snížená",J254,0)</f>
        <v>0</v>
      </c>
      <c r="BG254" s="231">
        <f>IF(N254="zákl. přenesená",J254,0)</f>
        <v>0</v>
      </c>
      <c r="BH254" s="231">
        <f>IF(N254="sníž. přenesená",J254,0)</f>
        <v>0</v>
      </c>
      <c r="BI254" s="231">
        <f>IF(N254="nulová",J254,0)</f>
        <v>0</v>
      </c>
      <c r="BJ254" s="18" t="s">
        <v>84</v>
      </c>
      <c r="BK254" s="231">
        <f>ROUND(I254*H254,2)</f>
        <v>0</v>
      </c>
      <c r="BL254" s="18" t="s">
        <v>262</v>
      </c>
      <c r="BM254" s="230" t="s">
        <v>2832</v>
      </c>
    </row>
    <row r="255" s="2" customFormat="1" ht="24.15" customHeight="1">
      <c r="A255" s="39"/>
      <c r="B255" s="40"/>
      <c r="C255" s="219" t="s">
        <v>609</v>
      </c>
      <c r="D255" s="219" t="s">
        <v>177</v>
      </c>
      <c r="E255" s="220" t="s">
        <v>2833</v>
      </c>
      <c r="F255" s="221" t="s">
        <v>2834</v>
      </c>
      <c r="G255" s="222" t="s">
        <v>2748</v>
      </c>
      <c r="H255" s="223">
        <v>6</v>
      </c>
      <c r="I255" s="224"/>
      <c r="J255" s="225">
        <f>ROUND(I255*H255,2)</f>
        <v>0</v>
      </c>
      <c r="K255" s="221" t="s">
        <v>1</v>
      </c>
      <c r="L255" s="45"/>
      <c r="M255" s="226" t="s">
        <v>1</v>
      </c>
      <c r="N255" s="227" t="s">
        <v>41</v>
      </c>
      <c r="O255" s="92"/>
      <c r="P255" s="228">
        <f>O255*H255</f>
        <v>0</v>
      </c>
      <c r="Q255" s="228">
        <v>0.0086</v>
      </c>
      <c r="R255" s="228">
        <f>Q255*H255</f>
        <v>0.0516</v>
      </c>
      <c r="S255" s="228">
        <v>0</v>
      </c>
      <c r="T255" s="229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0" t="s">
        <v>262</v>
      </c>
      <c r="AT255" s="230" t="s">
        <v>177</v>
      </c>
      <c r="AU255" s="230" t="s">
        <v>86</v>
      </c>
      <c r="AY255" s="18" t="s">
        <v>175</v>
      </c>
      <c r="BE255" s="231">
        <f>IF(N255="základní",J255,0)</f>
        <v>0</v>
      </c>
      <c r="BF255" s="231">
        <f>IF(N255="snížená",J255,0)</f>
        <v>0</v>
      </c>
      <c r="BG255" s="231">
        <f>IF(N255="zákl. přenesená",J255,0)</f>
        <v>0</v>
      </c>
      <c r="BH255" s="231">
        <f>IF(N255="sníž. přenesená",J255,0)</f>
        <v>0</v>
      </c>
      <c r="BI255" s="231">
        <f>IF(N255="nulová",J255,0)</f>
        <v>0</v>
      </c>
      <c r="BJ255" s="18" t="s">
        <v>84</v>
      </c>
      <c r="BK255" s="231">
        <f>ROUND(I255*H255,2)</f>
        <v>0</v>
      </c>
      <c r="BL255" s="18" t="s">
        <v>262</v>
      </c>
      <c r="BM255" s="230" t="s">
        <v>2835</v>
      </c>
    </row>
    <row r="256" s="2" customFormat="1" ht="24.15" customHeight="1">
      <c r="A256" s="39"/>
      <c r="B256" s="40"/>
      <c r="C256" s="219" t="s">
        <v>623</v>
      </c>
      <c r="D256" s="219" t="s">
        <v>177</v>
      </c>
      <c r="E256" s="220" t="s">
        <v>2836</v>
      </c>
      <c r="F256" s="221" t="s">
        <v>2837</v>
      </c>
      <c r="G256" s="222" t="s">
        <v>234</v>
      </c>
      <c r="H256" s="223">
        <v>1.145</v>
      </c>
      <c r="I256" s="224"/>
      <c r="J256" s="225">
        <f>ROUND(I256*H256,2)</f>
        <v>0</v>
      </c>
      <c r="K256" s="221" t="s">
        <v>181</v>
      </c>
      <c r="L256" s="45"/>
      <c r="M256" s="226" t="s">
        <v>1</v>
      </c>
      <c r="N256" s="227" t="s">
        <v>41</v>
      </c>
      <c r="O256" s="92"/>
      <c r="P256" s="228">
        <f>O256*H256</f>
        <v>0</v>
      </c>
      <c r="Q256" s="228">
        <v>0</v>
      </c>
      <c r="R256" s="228">
        <f>Q256*H256</f>
        <v>0</v>
      </c>
      <c r="S256" s="228">
        <v>0</v>
      </c>
      <c r="T256" s="229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0" t="s">
        <v>262</v>
      </c>
      <c r="AT256" s="230" t="s">
        <v>177</v>
      </c>
      <c r="AU256" s="230" t="s">
        <v>86</v>
      </c>
      <c r="AY256" s="18" t="s">
        <v>175</v>
      </c>
      <c r="BE256" s="231">
        <f>IF(N256="základní",J256,0)</f>
        <v>0</v>
      </c>
      <c r="BF256" s="231">
        <f>IF(N256="snížená",J256,0)</f>
        <v>0</v>
      </c>
      <c r="BG256" s="231">
        <f>IF(N256="zákl. přenesená",J256,0)</f>
        <v>0</v>
      </c>
      <c r="BH256" s="231">
        <f>IF(N256="sníž. přenesená",J256,0)</f>
        <v>0</v>
      </c>
      <c r="BI256" s="231">
        <f>IF(N256="nulová",J256,0)</f>
        <v>0</v>
      </c>
      <c r="BJ256" s="18" t="s">
        <v>84</v>
      </c>
      <c r="BK256" s="231">
        <f>ROUND(I256*H256,2)</f>
        <v>0</v>
      </c>
      <c r="BL256" s="18" t="s">
        <v>262</v>
      </c>
      <c r="BM256" s="230" t="s">
        <v>2838</v>
      </c>
    </row>
    <row r="257" s="12" customFormat="1" ht="22.8" customHeight="1">
      <c r="A257" s="12"/>
      <c r="B257" s="203"/>
      <c r="C257" s="204"/>
      <c r="D257" s="205" t="s">
        <v>75</v>
      </c>
      <c r="E257" s="217" t="s">
        <v>2839</v>
      </c>
      <c r="F257" s="217" t="s">
        <v>2840</v>
      </c>
      <c r="G257" s="204"/>
      <c r="H257" s="204"/>
      <c r="I257" s="207"/>
      <c r="J257" s="218">
        <f>BK257</f>
        <v>0</v>
      </c>
      <c r="K257" s="204"/>
      <c r="L257" s="209"/>
      <c r="M257" s="210"/>
      <c r="N257" s="211"/>
      <c r="O257" s="211"/>
      <c r="P257" s="212">
        <f>SUM(P258:P281)</f>
        <v>0</v>
      </c>
      <c r="Q257" s="211"/>
      <c r="R257" s="212">
        <f>SUM(R258:R281)</f>
        <v>0.13097999999999998</v>
      </c>
      <c r="S257" s="211"/>
      <c r="T257" s="213">
        <f>SUM(T258:T281)</f>
        <v>0.16360000000000003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14" t="s">
        <v>86</v>
      </c>
      <c r="AT257" s="215" t="s">
        <v>75</v>
      </c>
      <c r="AU257" s="215" t="s">
        <v>84</v>
      </c>
      <c r="AY257" s="214" t="s">
        <v>175</v>
      </c>
      <c r="BK257" s="216">
        <f>SUM(BK258:BK281)</f>
        <v>0</v>
      </c>
    </row>
    <row r="258" s="2" customFormat="1" ht="24.15" customHeight="1">
      <c r="A258" s="39"/>
      <c r="B258" s="40"/>
      <c r="C258" s="219" t="s">
        <v>634</v>
      </c>
      <c r="D258" s="219" t="s">
        <v>177</v>
      </c>
      <c r="E258" s="220" t="s">
        <v>2841</v>
      </c>
      <c r="F258" s="221" t="s">
        <v>2842</v>
      </c>
      <c r="G258" s="222" t="s">
        <v>342</v>
      </c>
      <c r="H258" s="223">
        <v>168</v>
      </c>
      <c r="I258" s="224"/>
      <c r="J258" s="225">
        <f>ROUND(I258*H258,2)</f>
        <v>0</v>
      </c>
      <c r="K258" s="221" t="s">
        <v>181</v>
      </c>
      <c r="L258" s="45"/>
      <c r="M258" s="226" t="s">
        <v>1</v>
      </c>
      <c r="N258" s="227" t="s">
        <v>41</v>
      </c>
      <c r="O258" s="92"/>
      <c r="P258" s="228">
        <f>O258*H258</f>
        <v>0</v>
      </c>
      <c r="Q258" s="228">
        <v>9E-05</v>
      </c>
      <c r="R258" s="228">
        <f>Q258*H258</f>
        <v>0.01512</v>
      </c>
      <c r="S258" s="228">
        <v>0.00045</v>
      </c>
      <c r="T258" s="229">
        <f>S258*H258</f>
        <v>0.0756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0" t="s">
        <v>262</v>
      </c>
      <c r="AT258" s="230" t="s">
        <v>177</v>
      </c>
      <c r="AU258" s="230" t="s">
        <v>86</v>
      </c>
      <c r="AY258" s="18" t="s">
        <v>175</v>
      </c>
      <c r="BE258" s="231">
        <f>IF(N258="základní",J258,0)</f>
        <v>0</v>
      </c>
      <c r="BF258" s="231">
        <f>IF(N258="snížená",J258,0)</f>
        <v>0</v>
      </c>
      <c r="BG258" s="231">
        <f>IF(N258="zákl. přenesená",J258,0)</f>
        <v>0</v>
      </c>
      <c r="BH258" s="231">
        <f>IF(N258="sníž. přenesená",J258,0)</f>
        <v>0</v>
      </c>
      <c r="BI258" s="231">
        <f>IF(N258="nulová",J258,0)</f>
        <v>0</v>
      </c>
      <c r="BJ258" s="18" t="s">
        <v>84</v>
      </c>
      <c r="BK258" s="231">
        <f>ROUND(I258*H258,2)</f>
        <v>0</v>
      </c>
      <c r="BL258" s="18" t="s">
        <v>262</v>
      </c>
      <c r="BM258" s="230" t="s">
        <v>2843</v>
      </c>
    </row>
    <row r="259" s="2" customFormat="1" ht="24.15" customHeight="1">
      <c r="A259" s="39"/>
      <c r="B259" s="40"/>
      <c r="C259" s="219" t="s">
        <v>638</v>
      </c>
      <c r="D259" s="219" t="s">
        <v>177</v>
      </c>
      <c r="E259" s="220" t="s">
        <v>2844</v>
      </c>
      <c r="F259" s="221" t="s">
        <v>2845</v>
      </c>
      <c r="G259" s="222" t="s">
        <v>342</v>
      </c>
      <c r="H259" s="223">
        <v>16</v>
      </c>
      <c r="I259" s="224"/>
      <c r="J259" s="225">
        <f>ROUND(I259*H259,2)</f>
        <v>0</v>
      </c>
      <c r="K259" s="221" t="s">
        <v>181</v>
      </c>
      <c r="L259" s="45"/>
      <c r="M259" s="226" t="s">
        <v>1</v>
      </c>
      <c r="N259" s="227" t="s">
        <v>41</v>
      </c>
      <c r="O259" s="92"/>
      <c r="P259" s="228">
        <f>O259*H259</f>
        <v>0</v>
      </c>
      <c r="Q259" s="228">
        <v>0.00012999999999999998</v>
      </c>
      <c r="R259" s="228">
        <f>Q259*H259</f>
        <v>0.0020799999999999996</v>
      </c>
      <c r="S259" s="228">
        <v>0.0011</v>
      </c>
      <c r="T259" s="229">
        <f>S259*H259</f>
        <v>0.0176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0" t="s">
        <v>262</v>
      </c>
      <c r="AT259" s="230" t="s">
        <v>177</v>
      </c>
      <c r="AU259" s="230" t="s">
        <v>86</v>
      </c>
      <c r="AY259" s="18" t="s">
        <v>175</v>
      </c>
      <c r="BE259" s="231">
        <f>IF(N259="základní",J259,0)</f>
        <v>0</v>
      </c>
      <c r="BF259" s="231">
        <f>IF(N259="snížená",J259,0)</f>
        <v>0</v>
      </c>
      <c r="BG259" s="231">
        <f>IF(N259="zákl. přenesená",J259,0)</f>
        <v>0</v>
      </c>
      <c r="BH259" s="231">
        <f>IF(N259="sníž. přenesená",J259,0)</f>
        <v>0</v>
      </c>
      <c r="BI259" s="231">
        <f>IF(N259="nulová",J259,0)</f>
        <v>0</v>
      </c>
      <c r="BJ259" s="18" t="s">
        <v>84</v>
      </c>
      <c r="BK259" s="231">
        <f>ROUND(I259*H259,2)</f>
        <v>0</v>
      </c>
      <c r="BL259" s="18" t="s">
        <v>262</v>
      </c>
      <c r="BM259" s="230" t="s">
        <v>2846</v>
      </c>
    </row>
    <row r="260" s="2" customFormat="1" ht="24.15" customHeight="1">
      <c r="A260" s="39"/>
      <c r="B260" s="40"/>
      <c r="C260" s="219" t="s">
        <v>649</v>
      </c>
      <c r="D260" s="219" t="s">
        <v>177</v>
      </c>
      <c r="E260" s="220" t="s">
        <v>2847</v>
      </c>
      <c r="F260" s="221" t="s">
        <v>2848</v>
      </c>
      <c r="G260" s="222" t="s">
        <v>342</v>
      </c>
      <c r="H260" s="223">
        <v>32</v>
      </c>
      <c r="I260" s="224"/>
      <c r="J260" s="225">
        <f>ROUND(I260*H260,2)</f>
        <v>0</v>
      </c>
      <c r="K260" s="221" t="s">
        <v>181</v>
      </c>
      <c r="L260" s="45"/>
      <c r="M260" s="226" t="s">
        <v>1</v>
      </c>
      <c r="N260" s="227" t="s">
        <v>41</v>
      </c>
      <c r="O260" s="92"/>
      <c r="P260" s="228">
        <f>O260*H260</f>
        <v>0</v>
      </c>
      <c r="Q260" s="228">
        <v>0.00017</v>
      </c>
      <c r="R260" s="228">
        <f>Q260*H260</f>
        <v>0.00544</v>
      </c>
      <c r="S260" s="228">
        <v>0.0022</v>
      </c>
      <c r="T260" s="229">
        <f>S260*H260</f>
        <v>0.0704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0" t="s">
        <v>262</v>
      </c>
      <c r="AT260" s="230" t="s">
        <v>177</v>
      </c>
      <c r="AU260" s="230" t="s">
        <v>86</v>
      </c>
      <c r="AY260" s="18" t="s">
        <v>175</v>
      </c>
      <c r="BE260" s="231">
        <f>IF(N260="základní",J260,0)</f>
        <v>0</v>
      </c>
      <c r="BF260" s="231">
        <f>IF(N260="snížená",J260,0)</f>
        <v>0</v>
      </c>
      <c r="BG260" s="231">
        <f>IF(N260="zákl. přenesená",J260,0)</f>
        <v>0</v>
      </c>
      <c r="BH260" s="231">
        <f>IF(N260="sníž. přenesená",J260,0)</f>
        <v>0</v>
      </c>
      <c r="BI260" s="231">
        <f>IF(N260="nulová",J260,0)</f>
        <v>0</v>
      </c>
      <c r="BJ260" s="18" t="s">
        <v>84</v>
      </c>
      <c r="BK260" s="231">
        <f>ROUND(I260*H260,2)</f>
        <v>0</v>
      </c>
      <c r="BL260" s="18" t="s">
        <v>262</v>
      </c>
      <c r="BM260" s="230" t="s">
        <v>2849</v>
      </c>
    </row>
    <row r="261" s="2" customFormat="1" ht="24.15" customHeight="1">
      <c r="A261" s="39"/>
      <c r="B261" s="40"/>
      <c r="C261" s="219" t="s">
        <v>654</v>
      </c>
      <c r="D261" s="219" t="s">
        <v>177</v>
      </c>
      <c r="E261" s="220" t="s">
        <v>2850</v>
      </c>
      <c r="F261" s="221" t="s">
        <v>2851</v>
      </c>
      <c r="G261" s="222" t="s">
        <v>342</v>
      </c>
      <c r="H261" s="223">
        <v>12</v>
      </c>
      <c r="I261" s="224"/>
      <c r="J261" s="225">
        <f>ROUND(I261*H261,2)</f>
        <v>0</v>
      </c>
      <c r="K261" s="221" t="s">
        <v>181</v>
      </c>
      <c r="L261" s="45"/>
      <c r="M261" s="226" t="s">
        <v>1</v>
      </c>
      <c r="N261" s="227" t="s">
        <v>41</v>
      </c>
      <c r="O261" s="92"/>
      <c r="P261" s="228">
        <f>O261*H261</f>
        <v>0</v>
      </c>
      <c r="Q261" s="228">
        <v>0.00024</v>
      </c>
      <c r="R261" s="228">
        <f>Q261*H261</f>
        <v>0.0028800000000000004</v>
      </c>
      <c r="S261" s="228">
        <v>0</v>
      </c>
      <c r="T261" s="229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0" t="s">
        <v>262</v>
      </c>
      <c r="AT261" s="230" t="s">
        <v>177</v>
      </c>
      <c r="AU261" s="230" t="s">
        <v>86</v>
      </c>
      <c r="AY261" s="18" t="s">
        <v>175</v>
      </c>
      <c r="BE261" s="231">
        <f>IF(N261="základní",J261,0)</f>
        <v>0</v>
      </c>
      <c r="BF261" s="231">
        <f>IF(N261="snížená",J261,0)</f>
        <v>0</v>
      </c>
      <c r="BG261" s="231">
        <f>IF(N261="zákl. přenesená",J261,0)</f>
        <v>0</v>
      </c>
      <c r="BH261" s="231">
        <f>IF(N261="sníž. přenesená",J261,0)</f>
        <v>0</v>
      </c>
      <c r="BI261" s="231">
        <f>IF(N261="nulová",J261,0)</f>
        <v>0</v>
      </c>
      <c r="BJ261" s="18" t="s">
        <v>84</v>
      </c>
      <c r="BK261" s="231">
        <f>ROUND(I261*H261,2)</f>
        <v>0</v>
      </c>
      <c r="BL261" s="18" t="s">
        <v>262</v>
      </c>
      <c r="BM261" s="230" t="s">
        <v>2852</v>
      </c>
    </row>
    <row r="262" s="13" customFormat="1">
      <c r="A262" s="13"/>
      <c r="B262" s="232"/>
      <c r="C262" s="233"/>
      <c r="D262" s="234" t="s">
        <v>184</v>
      </c>
      <c r="E262" s="235" t="s">
        <v>1</v>
      </c>
      <c r="F262" s="236" t="s">
        <v>2853</v>
      </c>
      <c r="G262" s="233"/>
      <c r="H262" s="237">
        <v>12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184</v>
      </c>
      <c r="AU262" s="243" t="s">
        <v>86</v>
      </c>
      <c r="AV262" s="13" t="s">
        <v>86</v>
      </c>
      <c r="AW262" s="13" t="s">
        <v>32</v>
      </c>
      <c r="AX262" s="13" t="s">
        <v>84</v>
      </c>
      <c r="AY262" s="243" t="s">
        <v>175</v>
      </c>
    </row>
    <row r="263" s="2" customFormat="1" ht="24.15" customHeight="1">
      <c r="A263" s="39"/>
      <c r="B263" s="40"/>
      <c r="C263" s="219" t="s">
        <v>664</v>
      </c>
      <c r="D263" s="219" t="s">
        <v>177</v>
      </c>
      <c r="E263" s="220" t="s">
        <v>2854</v>
      </c>
      <c r="F263" s="221" t="s">
        <v>2855</v>
      </c>
      <c r="G263" s="222" t="s">
        <v>342</v>
      </c>
      <c r="H263" s="223">
        <v>52</v>
      </c>
      <c r="I263" s="224"/>
      <c r="J263" s="225">
        <f>ROUND(I263*H263,2)</f>
        <v>0</v>
      </c>
      <c r="K263" s="221" t="s">
        <v>181</v>
      </c>
      <c r="L263" s="45"/>
      <c r="M263" s="226" t="s">
        <v>1</v>
      </c>
      <c r="N263" s="227" t="s">
        <v>41</v>
      </c>
      <c r="O263" s="92"/>
      <c r="P263" s="228">
        <f>O263*H263</f>
        <v>0</v>
      </c>
      <c r="Q263" s="228">
        <v>0.00027</v>
      </c>
      <c r="R263" s="228">
        <f>Q263*H263</f>
        <v>0.014040000000000002</v>
      </c>
      <c r="S263" s="228">
        <v>0</v>
      </c>
      <c r="T263" s="229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0" t="s">
        <v>262</v>
      </c>
      <c r="AT263" s="230" t="s">
        <v>177</v>
      </c>
      <c r="AU263" s="230" t="s">
        <v>86</v>
      </c>
      <c r="AY263" s="18" t="s">
        <v>175</v>
      </c>
      <c r="BE263" s="231">
        <f>IF(N263="základní",J263,0)</f>
        <v>0</v>
      </c>
      <c r="BF263" s="231">
        <f>IF(N263="snížená",J263,0)</f>
        <v>0</v>
      </c>
      <c r="BG263" s="231">
        <f>IF(N263="zákl. přenesená",J263,0)</f>
        <v>0</v>
      </c>
      <c r="BH263" s="231">
        <f>IF(N263="sníž. přenesená",J263,0)</f>
        <v>0</v>
      </c>
      <c r="BI263" s="231">
        <f>IF(N263="nulová",J263,0)</f>
        <v>0</v>
      </c>
      <c r="BJ263" s="18" t="s">
        <v>84</v>
      </c>
      <c r="BK263" s="231">
        <f>ROUND(I263*H263,2)</f>
        <v>0</v>
      </c>
      <c r="BL263" s="18" t="s">
        <v>262</v>
      </c>
      <c r="BM263" s="230" t="s">
        <v>2856</v>
      </c>
    </row>
    <row r="264" s="2" customFormat="1">
      <c r="A264" s="39"/>
      <c r="B264" s="40"/>
      <c r="C264" s="41"/>
      <c r="D264" s="234" t="s">
        <v>266</v>
      </c>
      <c r="E264" s="41"/>
      <c r="F264" s="275" t="s">
        <v>2857</v>
      </c>
      <c r="G264" s="41"/>
      <c r="H264" s="41"/>
      <c r="I264" s="276"/>
      <c r="J264" s="41"/>
      <c r="K264" s="41"/>
      <c r="L264" s="45"/>
      <c r="M264" s="277"/>
      <c r="N264" s="278"/>
      <c r="O264" s="92"/>
      <c r="P264" s="92"/>
      <c r="Q264" s="92"/>
      <c r="R264" s="92"/>
      <c r="S264" s="92"/>
      <c r="T264" s="93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266</v>
      </c>
      <c r="AU264" s="18" t="s">
        <v>86</v>
      </c>
    </row>
    <row r="265" s="13" customFormat="1">
      <c r="A265" s="13"/>
      <c r="B265" s="232"/>
      <c r="C265" s="233"/>
      <c r="D265" s="234" t="s">
        <v>184</v>
      </c>
      <c r="E265" s="235" t="s">
        <v>1</v>
      </c>
      <c r="F265" s="236" t="s">
        <v>2858</v>
      </c>
      <c r="G265" s="233"/>
      <c r="H265" s="237">
        <v>52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184</v>
      </c>
      <c r="AU265" s="243" t="s">
        <v>86</v>
      </c>
      <c r="AV265" s="13" t="s">
        <v>86</v>
      </c>
      <c r="AW265" s="13" t="s">
        <v>32</v>
      </c>
      <c r="AX265" s="13" t="s">
        <v>84</v>
      </c>
      <c r="AY265" s="243" t="s">
        <v>175</v>
      </c>
    </row>
    <row r="266" s="2" customFormat="1" ht="24.15" customHeight="1">
      <c r="A266" s="39"/>
      <c r="B266" s="40"/>
      <c r="C266" s="219" t="s">
        <v>672</v>
      </c>
      <c r="D266" s="219" t="s">
        <v>177</v>
      </c>
      <c r="E266" s="220" t="s">
        <v>2859</v>
      </c>
      <c r="F266" s="221" t="s">
        <v>2860</v>
      </c>
      <c r="G266" s="222" t="s">
        <v>342</v>
      </c>
      <c r="H266" s="223">
        <v>36</v>
      </c>
      <c r="I266" s="224"/>
      <c r="J266" s="225">
        <f>ROUND(I266*H266,2)</f>
        <v>0</v>
      </c>
      <c r="K266" s="221" t="s">
        <v>181</v>
      </c>
      <c r="L266" s="45"/>
      <c r="M266" s="226" t="s">
        <v>1</v>
      </c>
      <c r="N266" s="227" t="s">
        <v>41</v>
      </c>
      <c r="O266" s="92"/>
      <c r="P266" s="228">
        <f>O266*H266</f>
        <v>0</v>
      </c>
      <c r="Q266" s="228">
        <v>0.00013999999999999998</v>
      </c>
      <c r="R266" s="228">
        <f>Q266*H266</f>
        <v>0.0050399999999999992</v>
      </c>
      <c r="S266" s="228">
        <v>0</v>
      </c>
      <c r="T266" s="229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0" t="s">
        <v>262</v>
      </c>
      <c r="AT266" s="230" t="s">
        <v>177</v>
      </c>
      <c r="AU266" s="230" t="s">
        <v>86</v>
      </c>
      <c r="AY266" s="18" t="s">
        <v>175</v>
      </c>
      <c r="BE266" s="231">
        <f>IF(N266="základní",J266,0)</f>
        <v>0</v>
      </c>
      <c r="BF266" s="231">
        <f>IF(N266="snížená",J266,0)</f>
        <v>0</v>
      </c>
      <c r="BG266" s="231">
        <f>IF(N266="zákl. přenesená",J266,0)</f>
        <v>0</v>
      </c>
      <c r="BH266" s="231">
        <f>IF(N266="sníž. přenesená",J266,0)</f>
        <v>0</v>
      </c>
      <c r="BI266" s="231">
        <f>IF(N266="nulová",J266,0)</f>
        <v>0</v>
      </c>
      <c r="BJ266" s="18" t="s">
        <v>84</v>
      </c>
      <c r="BK266" s="231">
        <f>ROUND(I266*H266,2)</f>
        <v>0</v>
      </c>
      <c r="BL266" s="18" t="s">
        <v>262</v>
      </c>
      <c r="BM266" s="230" t="s">
        <v>2861</v>
      </c>
    </row>
    <row r="267" s="2" customFormat="1">
      <c r="A267" s="39"/>
      <c r="B267" s="40"/>
      <c r="C267" s="41"/>
      <c r="D267" s="234" t="s">
        <v>266</v>
      </c>
      <c r="E267" s="41"/>
      <c r="F267" s="275" t="s">
        <v>2862</v>
      </c>
      <c r="G267" s="41"/>
      <c r="H267" s="41"/>
      <c r="I267" s="276"/>
      <c r="J267" s="41"/>
      <c r="K267" s="41"/>
      <c r="L267" s="45"/>
      <c r="M267" s="277"/>
      <c r="N267" s="278"/>
      <c r="O267" s="92"/>
      <c r="P267" s="92"/>
      <c r="Q267" s="92"/>
      <c r="R267" s="92"/>
      <c r="S267" s="92"/>
      <c r="T267" s="93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266</v>
      </c>
      <c r="AU267" s="18" t="s">
        <v>86</v>
      </c>
    </row>
    <row r="268" s="13" customFormat="1">
      <c r="A268" s="13"/>
      <c r="B268" s="232"/>
      <c r="C268" s="233"/>
      <c r="D268" s="234" t="s">
        <v>184</v>
      </c>
      <c r="E268" s="235" t="s">
        <v>1</v>
      </c>
      <c r="F268" s="236" t="s">
        <v>2863</v>
      </c>
      <c r="G268" s="233"/>
      <c r="H268" s="237">
        <v>36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184</v>
      </c>
      <c r="AU268" s="243" t="s">
        <v>86</v>
      </c>
      <c r="AV268" s="13" t="s">
        <v>86</v>
      </c>
      <c r="AW268" s="13" t="s">
        <v>32</v>
      </c>
      <c r="AX268" s="13" t="s">
        <v>84</v>
      </c>
      <c r="AY268" s="243" t="s">
        <v>175</v>
      </c>
    </row>
    <row r="269" s="2" customFormat="1" ht="24.15" customHeight="1">
      <c r="A269" s="39"/>
      <c r="B269" s="40"/>
      <c r="C269" s="219" t="s">
        <v>676</v>
      </c>
      <c r="D269" s="219" t="s">
        <v>177</v>
      </c>
      <c r="E269" s="220" t="s">
        <v>2864</v>
      </c>
      <c r="F269" s="221" t="s">
        <v>2865</v>
      </c>
      <c r="G269" s="222" t="s">
        <v>342</v>
      </c>
      <c r="H269" s="223">
        <v>14</v>
      </c>
      <c r="I269" s="224"/>
      <c r="J269" s="225">
        <f>ROUND(I269*H269,2)</f>
        <v>0</v>
      </c>
      <c r="K269" s="221" t="s">
        <v>181</v>
      </c>
      <c r="L269" s="45"/>
      <c r="M269" s="226" t="s">
        <v>1</v>
      </c>
      <c r="N269" s="227" t="s">
        <v>41</v>
      </c>
      <c r="O269" s="92"/>
      <c r="P269" s="228">
        <f>O269*H269</f>
        <v>0</v>
      </c>
      <c r="Q269" s="228">
        <v>0.0007</v>
      </c>
      <c r="R269" s="228">
        <f>Q269*H269</f>
        <v>0.0097999999999999984</v>
      </c>
      <c r="S269" s="228">
        <v>0</v>
      </c>
      <c r="T269" s="229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0" t="s">
        <v>262</v>
      </c>
      <c r="AT269" s="230" t="s">
        <v>177</v>
      </c>
      <c r="AU269" s="230" t="s">
        <v>86</v>
      </c>
      <c r="AY269" s="18" t="s">
        <v>175</v>
      </c>
      <c r="BE269" s="231">
        <f>IF(N269="základní",J269,0)</f>
        <v>0</v>
      </c>
      <c r="BF269" s="231">
        <f>IF(N269="snížená",J269,0)</f>
        <v>0</v>
      </c>
      <c r="BG269" s="231">
        <f>IF(N269="zákl. přenesená",J269,0)</f>
        <v>0</v>
      </c>
      <c r="BH269" s="231">
        <f>IF(N269="sníž. přenesená",J269,0)</f>
        <v>0</v>
      </c>
      <c r="BI269" s="231">
        <f>IF(N269="nulová",J269,0)</f>
        <v>0</v>
      </c>
      <c r="BJ269" s="18" t="s">
        <v>84</v>
      </c>
      <c r="BK269" s="231">
        <f>ROUND(I269*H269,2)</f>
        <v>0</v>
      </c>
      <c r="BL269" s="18" t="s">
        <v>262</v>
      </c>
      <c r="BM269" s="230" t="s">
        <v>2866</v>
      </c>
    </row>
    <row r="270" s="13" customFormat="1">
      <c r="A270" s="13"/>
      <c r="B270" s="232"/>
      <c r="C270" s="233"/>
      <c r="D270" s="234" t="s">
        <v>184</v>
      </c>
      <c r="E270" s="235" t="s">
        <v>1</v>
      </c>
      <c r="F270" s="236" t="s">
        <v>2867</v>
      </c>
      <c r="G270" s="233"/>
      <c r="H270" s="237">
        <v>14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184</v>
      </c>
      <c r="AU270" s="243" t="s">
        <v>86</v>
      </c>
      <c r="AV270" s="13" t="s">
        <v>86</v>
      </c>
      <c r="AW270" s="13" t="s">
        <v>32</v>
      </c>
      <c r="AX270" s="13" t="s">
        <v>84</v>
      </c>
      <c r="AY270" s="243" t="s">
        <v>175</v>
      </c>
    </row>
    <row r="271" s="2" customFormat="1" ht="24.15" customHeight="1">
      <c r="A271" s="39"/>
      <c r="B271" s="40"/>
      <c r="C271" s="219" t="s">
        <v>681</v>
      </c>
      <c r="D271" s="219" t="s">
        <v>177</v>
      </c>
      <c r="E271" s="220" t="s">
        <v>2868</v>
      </c>
      <c r="F271" s="221" t="s">
        <v>2869</v>
      </c>
      <c r="G271" s="222" t="s">
        <v>342</v>
      </c>
      <c r="H271" s="223">
        <v>74</v>
      </c>
      <c r="I271" s="224"/>
      <c r="J271" s="225">
        <f>ROUND(I271*H271,2)</f>
        <v>0</v>
      </c>
      <c r="K271" s="221" t="s">
        <v>181</v>
      </c>
      <c r="L271" s="45"/>
      <c r="M271" s="226" t="s">
        <v>1</v>
      </c>
      <c r="N271" s="227" t="s">
        <v>41</v>
      </c>
      <c r="O271" s="92"/>
      <c r="P271" s="228">
        <f>O271*H271</f>
        <v>0</v>
      </c>
      <c r="Q271" s="228">
        <v>0.00086</v>
      </c>
      <c r="R271" s="228">
        <f>Q271*H271</f>
        <v>0.06364</v>
      </c>
      <c r="S271" s="228">
        <v>0</v>
      </c>
      <c r="T271" s="229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0" t="s">
        <v>262</v>
      </c>
      <c r="AT271" s="230" t="s">
        <v>177</v>
      </c>
      <c r="AU271" s="230" t="s">
        <v>86</v>
      </c>
      <c r="AY271" s="18" t="s">
        <v>175</v>
      </c>
      <c r="BE271" s="231">
        <f>IF(N271="základní",J271,0)</f>
        <v>0</v>
      </c>
      <c r="BF271" s="231">
        <f>IF(N271="snížená",J271,0)</f>
        <v>0</v>
      </c>
      <c r="BG271" s="231">
        <f>IF(N271="zákl. přenesená",J271,0)</f>
        <v>0</v>
      </c>
      <c r="BH271" s="231">
        <f>IF(N271="sníž. přenesená",J271,0)</f>
        <v>0</v>
      </c>
      <c r="BI271" s="231">
        <f>IF(N271="nulová",J271,0)</f>
        <v>0</v>
      </c>
      <c r="BJ271" s="18" t="s">
        <v>84</v>
      </c>
      <c r="BK271" s="231">
        <f>ROUND(I271*H271,2)</f>
        <v>0</v>
      </c>
      <c r="BL271" s="18" t="s">
        <v>262</v>
      </c>
      <c r="BM271" s="230" t="s">
        <v>2870</v>
      </c>
    </row>
    <row r="272" s="13" customFormat="1">
      <c r="A272" s="13"/>
      <c r="B272" s="232"/>
      <c r="C272" s="233"/>
      <c r="D272" s="234" t="s">
        <v>184</v>
      </c>
      <c r="E272" s="235" t="s">
        <v>1</v>
      </c>
      <c r="F272" s="236" t="s">
        <v>2871</v>
      </c>
      <c r="G272" s="233"/>
      <c r="H272" s="237">
        <v>74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184</v>
      </c>
      <c r="AU272" s="243" t="s">
        <v>86</v>
      </c>
      <c r="AV272" s="13" t="s">
        <v>86</v>
      </c>
      <c r="AW272" s="13" t="s">
        <v>32</v>
      </c>
      <c r="AX272" s="13" t="s">
        <v>84</v>
      </c>
      <c r="AY272" s="243" t="s">
        <v>175</v>
      </c>
    </row>
    <row r="273" s="2" customFormat="1" ht="16.5" customHeight="1">
      <c r="A273" s="39"/>
      <c r="B273" s="40"/>
      <c r="C273" s="219" t="s">
        <v>685</v>
      </c>
      <c r="D273" s="219" t="s">
        <v>177</v>
      </c>
      <c r="E273" s="220" t="s">
        <v>2872</v>
      </c>
      <c r="F273" s="221" t="s">
        <v>2873</v>
      </c>
      <c r="G273" s="222" t="s">
        <v>342</v>
      </c>
      <c r="H273" s="223">
        <v>4</v>
      </c>
      <c r="I273" s="224"/>
      <c r="J273" s="225">
        <f>ROUND(I273*H273,2)</f>
        <v>0</v>
      </c>
      <c r="K273" s="221" t="s">
        <v>181</v>
      </c>
      <c r="L273" s="45"/>
      <c r="M273" s="226" t="s">
        <v>1</v>
      </c>
      <c r="N273" s="227" t="s">
        <v>41</v>
      </c>
      <c r="O273" s="92"/>
      <c r="P273" s="228">
        <f>O273*H273</f>
        <v>0</v>
      </c>
      <c r="Q273" s="228">
        <v>8E-05</v>
      </c>
      <c r="R273" s="228">
        <f>Q273*H273</f>
        <v>0.00032</v>
      </c>
      <c r="S273" s="228">
        <v>0</v>
      </c>
      <c r="T273" s="229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0" t="s">
        <v>262</v>
      </c>
      <c r="AT273" s="230" t="s">
        <v>177</v>
      </c>
      <c r="AU273" s="230" t="s">
        <v>86</v>
      </c>
      <c r="AY273" s="18" t="s">
        <v>175</v>
      </c>
      <c r="BE273" s="231">
        <f>IF(N273="základní",J273,0)</f>
        <v>0</v>
      </c>
      <c r="BF273" s="231">
        <f>IF(N273="snížená",J273,0)</f>
        <v>0</v>
      </c>
      <c r="BG273" s="231">
        <f>IF(N273="zákl. přenesená",J273,0)</f>
        <v>0</v>
      </c>
      <c r="BH273" s="231">
        <f>IF(N273="sníž. přenesená",J273,0)</f>
        <v>0</v>
      </c>
      <c r="BI273" s="231">
        <f>IF(N273="nulová",J273,0)</f>
        <v>0</v>
      </c>
      <c r="BJ273" s="18" t="s">
        <v>84</v>
      </c>
      <c r="BK273" s="231">
        <f>ROUND(I273*H273,2)</f>
        <v>0</v>
      </c>
      <c r="BL273" s="18" t="s">
        <v>262</v>
      </c>
      <c r="BM273" s="230" t="s">
        <v>2874</v>
      </c>
    </row>
    <row r="274" s="2" customFormat="1" ht="33" customHeight="1">
      <c r="A274" s="39"/>
      <c r="B274" s="40"/>
      <c r="C274" s="265" t="s">
        <v>692</v>
      </c>
      <c r="D274" s="265" t="s">
        <v>247</v>
      </c>
      <c r="E274" s="266" t="s">
        <v>2875</v>
      </c>
      <c r="F274" s="267" t="s">
        <v>2876</v>
      </c>
      <c r="G274" s="268" t="s">
        <v>342</v>
      </c>
      <c r="H274" s="269">
        <v>2</v>
      </c>
      <c r="I274" s="270"/>
      <c r="J274" s="271">
        <f>ROUND(I274*H274,2)</f>
        <v>0</v>
      </c>
      <c r="K274" s="267" t="s">
        <v>181</v>
      </c>
      <c r="L274" s="272"/>
      <c r="M274" s="273" t="s">
        <v>1</v>
      </c>
      <c r="N274" s="274" t="s">
        <v>41</v>
      </c>
      <c r="O274" s="92"/>
      <c r="P274" s="228">
        <f>O274*H274</f>
        <v>0</v>
      </c>
      <c r="Q274" s="228">
        <v>0.00031</v>
      </c>
      <c r="R274" s="228">
        <f>Q274*H274</f>
        <v>0.00062</v>
      </c>
      <c r="S274" s="228">
        <v>0</v>
      </c>
      <c r="T274" s="229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0" t="s">
        <v>372</v>
      </c>
      <c r="AT274" s="230" t="s">
        <v>247</v>
      </c>
      <c r="AU274" s="230" t="s">
        <v>86</v>
      </c>
      <c r="AY274" s="18" t="s">
        <v>175</v>
      </c>
      <c r="BE274" s="231">
        <f>IF(N274="základní",J274,0)</f>
        <v>0</v>
      </c>
      <c r="BF274" s="231">
        <f>IF(N274="snížená",J274,0)</f>
        <v>0</v>
      </c>
      <c r="BG274" s="231">
        <f>IF(N274="zákl. přenesená",J274,0)</f>
        <v>0</v>
      </c>
      <c r="BH274" s="231">
        <f>IF(N274="sníž. přenesená",J274,0)</f>
        <v>0</v>
      </c>
      <c r="BI274" s="231">
        <f>IF(N274="nulová",J274,0)</f>
        <v>0</v>
      </c>
      <c r="BJ274" s="18" t="s">
        <v>84</v>
      </c>
      <c r="BK274" s="231">
        <f>ROUND(I274*H274,2)</f>
        <v>0</v>
      </c>
      <c r="BL274" s="18" t="s">
        <v>262</v>
      </c>
      <c r="BM274" s="230" t="s">
        <v>2877</v>
      </c>
    </row>
    <row r="275" s="2" customFormat="1">
      <c r="A275" s="39"/>
      <c r="B275" s="40"/>
      <c r="C275" s="41"/>
      <c r="D275" s="234" t="s">
        <v>266</v>
      </c>
      <c r="E275" s="41"/>
      <c r="F275" s="275" t="s">
        <v>2878</v>
      </c>
      <c r="G275" s="41"/>
      <c r="H275" s="41"/>
      <c r="I275" s="276"/>
      <c r="J275" s="41"/>
      <c r="K275" s="41"/>
      <c r="L275" s="45"/>
      <c r="M275" s="277"/>
      <c r="N275" s="278"/>
      <c r="O275" s="92"/>
      <c r="P275" s="92"/>
      <c r="Q275" s="92"/>
      <c r="R275" s="92"/>
      <c r="S275" s="92"/>
      <c r="T275" s="93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266</v>
      </c>
      <c r="AU275" s="18" t="s">
        <v>86</v>
      </c>
    </row>
    <row r="276" s="13" customFormat="1">
      <c r="A276" s="13"/>
      <c r="B276" s="232"/>
      <c r="C276" s="233"/>
      <c r="D276" s="234" t="s">
        <v>184</v>
      </c>
      <c r="E276" s="235" t="s">
        <v>1</v>
      </c>
      <c r="F276" s="236" t="s">
        <v>2709</v>
      </c>
      <c r="G276" s="233"/>
      <c r="H276" s="237">
        <v>2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184</v>
      </c>
      <c r="AU276" s="243" t="s">
        <v>86</v>
      </c>
      <c r="AV276" s="13" t="s">
        <v>86</v>
      </c>
      <c r="AW276" s="13" t="s">
        <v>32</v>
      </c>
      <c r="AX276" s="13" t="s">
        <v>84</v>
      </c>
      <c r="AY276" s="243" t="s">
        <v>175</v>
      </c>
    </row>
    <row r="277" s="2" customFormat="1" ht="24.15" customHeight="1">
      <c r="A277" s="39"/>
      <c r="B277" s="40"/>
      <c r="C277" s="219" t="s">
        <v>697</v>
      </c>
      <c r="D277" s="219" t="s">
        <v>177</v>
      </c>
      <c r="E277" s="220" t="s">
        <v>2879</v>
      </c>
      <c r="F277" s="221" t="s">
        <v>2880</v>
      </c>
      <c r="G277" s="222" t="s">
        <v>342</v>
      </c>
      <c r="H277" s="223">
        <v>24</v>
      </c>
      <c r="I277" s="224"/>
      <c r="J277" s="225">
        <f>ROUND(I277*H277,2)</f>
        <v>0</v>
      </c>
      <c r="K277" s="221" t="s">
        <v>181</v>
      </c>
      <c r="L277" s="45"/>
      <c r="M277" s="226" t="s">
        <v>1</v>
      </c>
      <c r="N277" s="227" t="s">
        <v>41</v>
      </c>
      <c r="O277" s="92"/>
      <c r="P277" s="228">
        <f>O277*H277</f>
        <v>0</v>
      </c>
      <c r="Q277" s="228">
        <v>0.00022</v>
      </c>
      <c r="R277" s="228">
        <f>Q277*H277</f>
        <v>0.00528</v>
      </c>
      <c r="S277" s="228">
        <v>0</v>
      </c>
      <c r="T277" s="229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0" t="s">
        <v>262</v>
      </c>
      <c r="AT277" s="230" t="s">
        <v>177</v>
      </c>
      <c r="AU277" s="230" t="s">
        <v>86</v>
      </c>
      <c r="AY277" s="18" t="s">
        <v>175</v>
      </c>
      <c r="BE277" s="231">
        <f>IF(N277="základní",J277,0)</f>
        <v>0</v>
      </c>
      <c r="BF277" s="231">
        <f>IF(N277="snížená",J277,0)</f>
        <v>0</v>
      </c>
      <c r="BG277" s="231">
        <f>IF(N277="zákl. přenesená",J277,0)</f>
        <v>0</v>
      </c>
      <c r="BH277" s="231">
        <f>IF(N277="sníž. přenesená",J277,0)</f>
        <v>0</v>
      </c>
      <c r="BI277" s="231">
        <f>IF(N277="nulová",J277,0)</f>
        <v>0</v>
      </c>
      <c r="BJ277" s="18" t="s">
        <v>84</v>
      </c>
      <c r="BK277" s="231">
        <f>ROUND(I277*H277,2)</f>
        <v>0</v>
      </c>
      <c r="BL277" s="18" t="s">
        <v>262</v>
      </c>
      <c r="BM277" s="230" t="s">
        <v>2881</v>
      </c>
    </row>
    <row r="278" s="13" customFormat="1">
      <c r="A278" s="13"/>
      <c r="B278" s="232"/>
      <c r="C278" s="233"/>
      <c r="D278" s="234" t="s">
        <v>184</v>
      </c>
      <c r="E278" s="235" t="s">
        <v>1</v>
      </c>
      <c r="F278" s="236" t="s">
        <v>2882</v>
      </c>
      <c r="G278" s="233"/>
      <c r="H278" s="237">
        <v>24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184</v>
      </c>
      <c r="AU278" s="243" t="s">
        <v>86</v>
      </c>
      <c r="AV278" s="13" t="s">
        <v>86</v>
      </c>
      <c r="AW278" s="13" t="s">
        <v>32</v>
      </c>
      <c r="AX278" s="13" t="s">
        <v>84</v>
      </c>
      <c r="AY278" s="243" t="s">
        <v>175</v>
      </c>
    </row>
    <row r="279" s="2" customFormat="1" ht="21.75" customHeight="1">
      <c r="A279" s="39"/>
      <c r="B279" s="40"/>
      <c r="C279" s="219" t="s">
        <v>701</v>
      </c>
      <c r="D279" s="219" t="s">
        <v>177</v>
      </c>
      <c r="E279" s="220" t="s">
        <v>2883</v>
      </c>
      <c r="F279" s="221" t="s">
        <v>2884</v>
      </c>
      <c r="G279" s="222" t="s">
        <v>342</v>
      </c>
      <c r="H279" s="223">
        <v>4</v>
      </c>
      <c r="I279" s="224"/>
      <c r="J279" s="225">
        <f>ROUND(I279*H279,2)</f>
        <v>0</v>
      </c>
      <c r="K279" s="221" t="s">
        <v>181</v>
      </c>
      <c r="L279" s="45"/>
      <c r="M279" s="226" t="s">
        <v>1</v>
      </c>
      <c r="N279" s="227" t="s">
        <v>41</v>
      </c>
      <c r="O279" s="92"/>
      <c r="P279" s="228">
        <f>O279*H279</f>
        <v>0</v>
      </c>
      <c r="Q279" s="228">
        <v>0.00168</v>
      </c>
      <c r="R279" s="228">
        <f>Q279*H279</f>
        <v>0.0067200000000000008</v>
      </c>
      <c r="S279" s="228">
        <v>0</v>
      </c>
      <c r="T279" s="229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0" t="s">
        <v>262</v>
      </c>
      <c r="AT279" s="230" t="s">
        <v>177</v>
      </c>
      <c r="AU279" s="230" t="s">
        <v>86</v>
      </c>
      <c r="AY279" s="18" t="s">
        <v>175</v>
      </c>
      <c r="BE279" s="231">
        <f>IF(N279="základní",J279,0)</f>
        <v>0</v>
      </c>
      <c r="BF279" s="231">
        <f>IF(N279="snížená",J279,0)</f>
        <v>0</v>
      </c>
      <c r="BG279" s="231">
        <f>IF(N279="zákl. přenesená",J279,0)</f>
        <v>0</v>
      </c>
      <c r="BH279" s="231">
        <f>IF(N279="sníž. přenesená",J279,0)</f>
        <v>0</v>
      </c>
      <c r="BI279" s="231">
        <f>IF(N279="nulová",J279,0)</f>
        <v>0</v>
      </c>
      <c r="BJ279" s="18" t="s">
        <v>84</v>
      </c>
      <c r="BK279" s="231">
        <f>ROUND(I279*H279,2)</f>
        <v>0</v>
      </c>
      <c r="BL279" s="18" t="s">
        <v>262</v>
      </c>
      <c r="BM279" s="230" t="s">
        <v>2885</v>
      </c>
    </row>
    <row r="280" s="13" customFormat="1">
      <c r="A280" s="13"/>
      <c r="B280" s="232"/>
      <c r="C280" s="233"/>
      <c r="D280" s="234" t="s">
        <v>184</v>
      </c>
      <c r="E280" s="235" t="s">
        <v>1</v>
      </c>
      <c r="F280" s="236" t="s">
        <v>2634</v>
      </c>
      <c r="G280" s="233"/>
      <c r="H280" s="237">
        <v>4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184</v>
      </c>
      <c r="AU280" s="243" t="s">
        <v>86</v>
      </c>
      <c r="AV280" s="13" t="s">
        <v>86</v>
      </c>
      <c r="AW280" s="13" t="s">
        <v>32</v>
      </c>
      <c r="AX280" s="13" t="s">
        <v>84</v>
      </c>
      <c r="AY280" s="243" t="s">
        <v>175</v>
      </c>
    </row>
    <row r="281" s="2" customFormat="1" ht="24.15" customHeight="1">
      <c r="A281" s="39"/>
      <c r="B281" s="40"/>
      <c r="C281" s="219" t="s">
        <v>706</v>
      </c>
      <c r="D281" s="219" t="s">
        <v>177</v>
      </c>
      <c r="E281" s="220" t="s">
        <v>2886</v>
      </c>
      <c r="F281" s="221" t="s">
        <v>2887</v>
      </c>
      <c r="G281" s="222" t="s">
        <v>234</v>
      </c>
      <c r="H281" s="223">
        <v>0.13100000000000002</v>
      </c>
      <c r="I281" s="224"/>
      <c r="J281" s="225">
        <f>ROUND(I281*H281,2)</f>
        <v>0</v>
      </c>
      <c r="K281" s="221" t="s">
        <v>181</v>
      </c>
      <c r="L281" s="45"/>
      <c r="M281" s="226" t="s">
        <v>1</v>
      </c>
      <c r="N281" s="227" t="s">
        <v>41</v>
      </c>
      <c r="O281" s="92"/>
      <c r="P281" s="228">
        <f>O281*H281</f>
        <v>0</v>
      </c>
      <c r="Q281" s="228">
        <v>0</v>
      </c>
      <c r="R281" s="228">
        <f>Q281*H281</f>
        <v>0</v>
      </c>
      <c r="S281" s="228">
        <v>0</v>
      </c>
      <c r="T281" s="229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0" t="s">
        <v>262</v>
      </c>
      <c r="AT281" s="230" t="s">
        <v>177</v>
      </c>
      <c r="AU281" s="230" t="s">
        <v>86</v>
      </c>
      <c r="AY281" s="18" t="s">
        <v>175</v>
      </c>
      <c r="BE281" s="231">
        <f>IF(N281="základní",J281,0)</f>
        <v>0</v>
      </c>
      <c r="BF281" s="231">
        <f>IF(N281="snížená",J281,0)</f>
        <v>0</v>
      </c>
      <c r="BG281" s="231">
        <f>IF(N281="zákl. přenesená",J281,0)</f>
        <v>0</v>
      </c>
      <c r="BH281" s="231">
        <f>IF(N281="sníž. přenesená",J281,0)</f>
        <v>0</v>
      </c>
      <c r="BI281" s="231">
        <f>IF(N281="nulová",J281,0)</f>
        <v>0</v>
      </c>
      <c r="BJ281" s="18" t="s">
        <v>84</v>
      </c>
      <c r="BK281" s="231">
        <f>ROUND(I281*H281,2)</f>
        <v>0</v>
      </c>
      <c r="BL281" s="18" t="s">
        <v>262</v>
      </c>
      <c r="BM281" s="230" t="s">
        <v>2888</v>
      </c>
    </row>
    <row r="282" s="12" customFormat="1" ht="22.8" customHeight="1">
      <c r="A282" s="12"/>
      <c r="B282" s="203"/>
      <c r="C282" s="204"/>
      <c r="D282" s="205" t="s">
        <v>75</v>
      </c>
      <c r="E282" s="217" t="s">
        <v>2889</v>
      </c>
      <c r="F282" s="217" t="s">
        <v>2890</v>
      </c>
      <c r="G282" s="204"/>
      <c r="H282" s="204"/>
      <c r="I282" s="207"/>
      <c r="J282" s="218">
        <f>BK282</f>
        <v>0</v>
      </c>
      <c r="K282" s="204"/>
      <c r="L282" s="209"/>
      <c r="M282" s="210"/>
      <c r="N282" s="211"/>
      <c r="O282" s="211"/>
      <c r="P282" s="212">
        <f>SUM(P283:P380)</f>
        <v>0</v>
      </c>
      <c r="Q282" s="211"/>
      <c r="R282" s="212">
        <f>SUM(R283:R380)</f>
        <v>3.3259800000000004</v>
      </c>
      <c r="S282" s="211"/>
      <c r="T282" s="213">
        <f>SUM(T283:T380)</f>
        <v>1.16567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214" t="s">
        <v>86</v>
      </c>
      <c r="AT282" s="215" t="s">
        <v>75</v>
      </c>
      <c r="AU282" s="215" t="s">
        <v>84</v>
      </c>
      <c r="AY282" s="214" t="s">
        <v>175</v>
      </c>
      <c r="BK282" s="216">
        <f>SUM(BK283:BK380)</f>
        <v>0</v>
      </c>
    </row>
    <row r="283" s="2" customFormat="1" ht="24.15" customHeight="1">
      <c r="A283" s="39"/>
      <c r="B283" s="40"/>
      <c r="C283" s="219" t="s">
        <v>710</v>
      </c>
      <c r="D283" s="219" t="s">
        <v>177</v>
      </c>
      <c r="E283" s="220" t="s">
        <v>2891</v>
      </c>
      <c r="F283" s="221" t="s">
        <v>2892</v>
      </c>
      <c r="G283" s="222" t="s">
        <v>342</v>
      </c>
      <c r="H283" s="223">
        <v>90</v>
      </c>
      <c r="I283" s="224"/>
      <c r="J283" s="225">
        <f>ROUND(I283*H283,2)</f>
        <v>0</v>
      </c>
      <c r="K283" s="221" t="s">
        <v>181</v>
      </c>
      <c r="L283" s="45"/>
      <c r="M283" s="226" t="s">
        <v>1</v>
      </c>
      <c r="N283" s="227" t="s">
        <v>41</v>
      </c>
      <c r="O283" s="92"/>
      <c r="P283" s="228">
        <f>O283*H283</f>
        <v>0</v>
      </c>
      <c r="Q283" s="228">
        <v>0</v>
      </c>
      <c r="R283" s="228">
        <f>Q283*H283</f>
        <v>0</v>
      </c>
      <c r="S283" s="228">
        <v>0</v>
      </c>
      <c r="T283" s="229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0" t="s">
        <v>262</v>
      </c>
      <c r="AT283" s="230" t="s">
        <v>177</v>
      </c>
      <c r="AU283" s="230" t="s">
        <v>86</v>
      </c>
      <c r="AY283" s="18" t="s">
        <v>175</v>
      </c>
      <c r="BE283" s="231">
        <f>IF(N283="základní",J283,0)</f>
        <v>0</v>
      </c>
      <c r="BF283" s="231">
        <f>IF(N283="snížená",J283,0)</f>
        <v>0</v>
      </c>
      <c r="BG283" s="231">
        <f>IF(N283="zákl. přenesená",J283,0)</f>
        <v>0</v>
      </c>
      <c r="BH283" s="231">
        <f>IF(N283="sníž. přenesená",J283,0)</f>
        <v>0</v>
      </c>
      <c r="BI283" s="231">
        <f>IF(N283="nulová",J283,0)</f>
        <v>0</v>
      </c>
      <c r="BJ283" s="18" t="s">
        <v>84</v>
      </c>
      <c r="BK283" s="231">
        <f>ROUND(I283*H283,2)</f>
        <v>0</v>
      </c>
      <c r="BL283" s="18" t="s">
        <v>262</v>
      </c>
      <c r="BM283" s="230" t="s">
        <v>2893</v>
      </c>
    </row>
    <row r="284" s="13" customFormat="1">
      <c r="A284" s="13"/>
      <c r="B284" s="232"/>
      <c r="C284" s="233"/>
      <c r="D284" s="234" t="s">
        <v>184</v>
      </c>
      <c r="E284" s="235" t="s">
        <v>1</v>
      </c>
      <c r="F284" s="236" t="s">
        <v>2894</v>
      </c>
      <c r="G284" s="233"/>
      <c r="H284" s="237">
        <v>90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184</v>
      </c>
      <c r="AU284" s="243" t="s">
        <v>86</v>
      </c>
      <c r="AV284" s="13" t="s">
        <v>86</v>
      </c>
      <c r="AW284" s="13" t="s">
        <v>32</v>
      </c>
      <c r="AX284" s="13" t="s">
        <v>84</v>
      </c>
      <c r="AY284" s="243" t="s">
        <v>175</v>
      </c>
    </row>
    <row r="285" s="2" customFormat="1" ht="24.15" customHeight="1">
      <c r="A285" s="39"/>
      <c r="B285" s="40"/>
      <c r="C285" s="219" t="s">
        <v>730</v>
      </c>
      <c r="D285" s="219" t="s">
        <v>177</v>
      </c>
      <c r="E285" s="220" t="s">
        <v>2895</v>
      </c>
      <c r="F285" s="221" t="s">
        <v>2896</v>
      </c>
      <c r="G285" s="222" t="s">
        <v>342</v>
      </c>
      <c r="H285" s="223">
        <v>55</v>
      </c>
      <c r="I285" s="224"/>
      <c r="J285" s="225">
        <f>ROUND(I285*H285,2)</f>
        <v>0</v>
      </c>
      <c r="K285" s="221" t="s">
        <v>181</v>
      </c>
      <c r="L285" s="45"/>
      <c r="M285" s="226" t="s">
        <v>1</v>
      </c>
      <c r="N285" s="227" t="s">
        <v>41</v>
      </c>
      <c r="O285" s="92"/>
      <c r="P285" s="228">
        <f>O285*H285</f>
        <v>0</v>
      </c>
      <c r="Q285" s="228">
        <v>5E-05</v>
      </c>
      <c r="R285" s="228">
        <f>Q285*H285</f>
        <v>0.0027500000000000004</v>
      </c>
      <c r="S285" s="228">
        <v>0.01235</v>
      </c>
      <c r="T285" s="229">
        <f>S285*H285</f>
        <v>0.67925000000000008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0" t="s">
        <v>262</v>
      </c>
      <c r="AT285" s="230" t="s">
        <v>177</v>
      </c>
      <c r="AU285" s="230" t="s">
        <v>86</v>
      </c>
      <c r="AY285" s="18" t="s">
        <v>175</v>
      </c>
      <c r="BE285" s="231">
        <f>IF(N285="základní",J285,0)</f>
        <v>0</v>
      </c>
      <c r="BF285" s="231">
        <f>IF(N285="snížená",J285,0)</f>
        <v>0</v>
      </c>
      <c r="BG285" s="231">
        <f>IF(N285="zákl. přenesená",J285,0)</f>
        <v>0</v>
      </c>
      <c r="BH285" s="231">
        <f>IF(N285="sníž. přenesená",J285,0)</f>
        <v>0</v>
      </c>
      <c r="BI285" s="231">
        <f>IF(N285="nulová",J285,0)</f>
        <v>0</v>
      </c>
      <c r="BJ285" s="18" t="s">
        <v>84</v>
      </c>
      <c r="BK285" s="231">
        <f>ROUND(I285*H285,2)</f>
        <v>0</v>
      </c>
      <c r="BL285" s="18" t="s">
        <v>262</v>
      </c>
      <c r="BM285" s="230" t="s">
        <v>2897</v>
      </c>
    </row>
    <row r="286" s="2" customFormat="1" ht="24.15" customHeight="1">
      <c r="A286" s="39"/>
      <c r="B286" s="40"/>
      <c r="C286" s="219" t="s">
        <v>734</v>
      </c>
      <c r="D286" s="219" t="s">
        <v>177</v>
      </c>
      <c r="E286" s="220" t="s">
        <v>2898</v>
      </c>
      <c r="F286" s="221" t="s">
        <v>2899</v>
      </c>
      <c r="G286" s="222" t="s">
        <v>342</v>
      </c>
      <c r="H286" s="223">
        <v>15</v>
      </c>
      <c r="I286" s="224"/>
      <c r="J286" s="225">
        <f>ROUND(I286*H286,2)</f>
        <v>0</v>
      </c>
      <c r="K286" s="221" t="s">
        <v>181</v>
      </c>
      <c r="L286" s="45"/>
      <c r="M286" s="226" t="s">
        <v>1</v>
      </c>
      <c r="N286" s="227" t="s">
        <v>41</v>
      </c>
      <c r="O286" s="92"/>
      <c r="P286" s="228">
        <f>O286*H286</f>
        <v>0</v>
      </c>
      <c r="Q286" s="228">
        <v>8E-05</v>
      </c>
      <c r="R286" s="228">
        <f>Q286*H286</f>
        <v>0.0012000000000000002</v>
      </c>
      <c r="S286" s="228">
        <v>0.02493</v>
      </c>
      <c r="T286" s="229">
        <f>S286*H286</f>
        <v>0.37395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0" t="s">
        <v>262</v>
      </c>
      <c r="AT286" s="230" t="s">
        <v>177</v>
      </c>
      <c r="AU286" s="230" t="s">
        <v>86</v>
      </c>
      <c r="AY286" s="18" t="s">
        <v>175</v>
      </c>
      <c r="BE286" s="231">
        <f>IF(N286="základní",J286,0)</f>
        <v>0</v>
      </c>
      <c r="BF286" s="231">
        <f>IF(N286="snížená",J286,0)</f>
        <v>0</v>
      </c>
      <c r="BG286" s="231">
        <f>IF(N286="zákl. přenesená",J286,0)</f>
        <v>0</v>
      </c>
      <c r="BH286" s="231">
        <f>IF(N286="sníž. přenesená",J286,0)</f>
        <v>0</v>
      </c>
      <c r="BI286" s="231">
        <f>IF(N286="nulová",J286,0)</f>
        <v>0</v>
      </c>
      <c r="BJ286" s="18" t="s">
        <v>84</v>
      </c>
      <c r="BK286" s="231">
        <f>ROUND(I286*H286,2)</f>
        <v>0</v>
      </c>
      <c r="BL286" s="18" t="s">
        <v>262</v>
      </c>
      <c r="BM286" s="230" t="s">
        <v>2900</v>
      </c>
    </row>
    <row r="287" s="2" customFormat="1" ht="24.15" customHeight="1">
      <c r="A287" s="39"/>
      <c r="B287" s="40"/>
      <c r="C287" s="219" t="s">
        <v>741</v>
      </c>
      <c r="D287" s="219" t="s">
        <v>177</v>
      </c>
      <c r="E287" s="220" t="s">
        <v>2901</v>
      </c>
      <c r="F287" s="221" t="s">
        <v>2902</v>
      </c>
      <c r="G287" s="222" t="s">
        <v>342</v>
      </c>
      <c r="H287" s="223">
        <v>3</v>
      </c>
      <c r="I287" s="224"/>
      <c r="J287" s="225">
        <f>ROUND(I287*H287,2)</f>
        <v>0</v>
      </c>
      <c r="K287" s="221" t="s">
        <v>181</v>
      </c>
      <c r="L287" s="45"/>
      <c r="M287" s="226" t="s">
        <v>1</v>
      </c>
      <c r="N287" s="227" t="s">
        <v>41</v>
      </c>
      <c r="O287" s="92"/>
      <c r="P287" s="228">
        <f>O287*H287</f>
        <v>0</v>
      </c>
      <c r="Q287" s="228">
        <v>0.0001</v>
      </c>
      <c r="R287" s="228">
        <f>Q287*H287</f>
        <v>0.00030000000000000004</v>
      </c>
      <c r="S287" s="228">
        <v>0.03749</v>
      </c>
      <c r="T287" s="229">
        <f>S287*H287</f>
        <v>0.11247000000000002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0" t="s">
        <v>262</v>
      </c>
      <c r="AT287" s="230" t="s">
        <v>177</v>
      </c>
      <c r="AU287" s="230" t="s">
        <v>86</v>
      </c>
      <c r="AY287" s="18" t="s">
        <v>175</v>
      </c>
      <c r="BE287" s="231">
        <f>IF(N287="základní",J287,0)</f>
        <v>0</v>
      </c>
      <c r="BF287" s="231">
        <f>IF(N287="snížená",J287,0)</f>
        <v>0</v>
      </c>
      <c r="BG287" s="231">
        <f>IF(N287="zákl. přenesená",J287,0)</f>
        <v>0</v>
      </c>
      <c r="BH287" s="231">
        <f>IF(N287="sníž. přenesená",J287,0)</f>
        <v>0</v>
      </c>
      <c r="BI287" s="231">
        <f>IF(N287="nulová",J287,0)</f>
        <v>0</v>
      </c>
      <c r="BJ287" s="18" t="s">
        <v>84</v>
      </c>
      <c r="BK287" s="231">
        <f>ROUND(I287*H287,2)</f>
        <v>0</v>
      </c>
      <c r="BL287" s="18" t="s">
        <v>262</v>
      </c>
      <c r="BM287" s="230" t="s">
        <v>2903</v>
      </c>
    </row>
    <row r="288" s="2" customFormat="1" ht="37.8" customHeight="1">
      <c r="A288" s="39"/>
      <c r="B288" s="40"/>
      <c r="C288" s="219" t="s">
        <v>745</v>
      </c>
      <c r="D288" s="219" t="s">
        <v>177</v>
      </c>
      <c r="E288" s="220" t="s">
        <v>2904</v>
      </c>
      <c r="F288" s="221" t="s">
        <v>2905</v>
      </c>
      <c r="G288" s="222" t="s">
        <v>342</v>
      </c>
      <c r="H288" s="223">
        <v>5</v>
      </c>
      <c r="I288" s="224"/>
      <c r="J288" s="225">
        <f>ROUND(I288*H288,2)</f>
        <v>0</v>
      </c>
      <c r="K288" s="221" t="s">
        <v>181</v>
      </c>
      <c r="L288" s="45"/>
      <c r="M288" s="226" t="s">
        <v>1</v>
      </c>
      <c r="N288" s="227" t="s">
        <v>41</v>
      </c>
      <c r="O288" s="92"/>
      <c r="P288" s="228">
        <f>O288*H288</f>
        <v>0</v>
      </c>
      <c r="Q288" s="228">
        <v>0.01035</v>
      </c>
      <c r="R288" s="228">
        <f>Q288*H288</f>
        <v>0.05175</v>
      </c>
      <c r="S288" s="228">
        <v>0</v>
      </c>
      <c r="T288" s="229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0" t="s">
        <v>262</v>
      </c>
      <c r="AT288" s="230" t="s">
        <v>177</v>
      </c>
      <c r="AU288" s="230" t="s">
        <v>86</v>
      </c>
      <c r="AY288" s="18" t="s">
        <v>175</v>
      </c>
      <c r="BE288" s="231">
        <f>IF(N288="základní",J288,0)</f>
        <v>0</v>
      </c>
      <c r="BF288" s="231">
        <f>IF(N288="snížená",J288,0)</f>
        <v>0</v>
      </c>
      <c r="BG288" s="231">
        <f>IF(N288="zákl. přenesená",J288,0)</f>
        <v>0</v>
      </c>
      <c r="BH288" s="231">
        <f>IF(N288="sníž. přenesená",J288,0)</f>
        <v>0</v>
      </c>
      <c r="BI288" s="231">
        <f>IF(N288="nulová",J288,0)</f>
        <v>0</v>
      </c>
      <c r="BJ288" s="18" t="s">
        <v>84</v>
      </c>
      <c r="BK288" s="231">
        <f>ROUND(I288*H288,2)</f>
        <v>0</v>
      </c>
      <c r="BL288" s="18" t="s">
        <v>262</v>
      </c>
      <c r="BM288" s="230" t="s">
        <v>2906</v>
      </c>
    </row>
    <row r="289" s="2" customFormat="1">
      <c r="A289" s="39"/>
      <c r="B289" s="40"/>
      <c r="C289" s="41"/>
      <c r="D289" s="234" t="s">
        <v>266</v>
      </c>
      <c r="E289" s="41"/>
      <c r="F289" s="275" t="s">
        <v>2907</v>
      </c>
      <c r="G289" s="41"/>
      <c r="H289" s="41"/>
      <c r="I289" s="276"/>
      <c r="J289" s="41"/>
      <c r="K289" s="41"/>
      <c r="L289" s="45"/>
      <c r="M289" s="277"/>
      <c r="N289" s="278"/>
      <c r="O289" s="92"/>
      <c r="P289" s="92"/>
      <c r="Q289" s="92"/>
      <c r="R289" s="92"/>
      <c r="S289" s="92"/>
      <c r="T289" s="93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266</v>
      </c>
      <c r="AU289" s="18" t="s">
        <v>86</v>
      </c>
    </row>
    <row r="290" s="13" customFormat="1">
      <c r="A290" s="13"/>
      <c r="B290" s="232"/>
      <c r="C290" s="233"/>
      <c r="D290" s="234" t="s">
        <v>184</v>
      </c>
      <c r="E290" s="235" t="s">
        <v>1</v>
      </c>
      <c r="F290" s="236" t="s">
        <v>2908</v>
      </c>
      <c r="G290" s="233"/>
      <c r="H290" s="237">
        <v>5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184</v>
      </c>
      <c r="AU290" s="243" t="s">
        <v>86</v>
      </c>
      <c r="AV290" s="13" t="s">
        <v>86</v>
      </c>
      <c r="AW290" s="13" t="s">
        <v>32</v>
      </c>
      <c r="AX290" s="13" t="s">
        <v>84</v>
      </c>
      <c r="AY290" s="243" t="s">
        <v>175</v>
      </c>
    </row>
    <row r="291" s="2" customFormat="1" ht="37.8" customHeight="1">
      <c r="A291" s="39"/>
      <c r="B291" s="40"/>
      <c r="C291" s="219" t="s">
        <v>749</v>
      </c>
      <c r="D291" s="219" t="s">
        <v>177</v>
      </c>
      <c r="E291" s="220" t="s">
        <v>2909</v>
      </c>
      <c r="F291" s="221" t="s">
        <v>2910</v>
      </c>
      <c r="G291" s="222" t="s">
        <v>342</v>
      </c>
      <c r="H291" s="223">
        <v>1</v>
      </c>
      <c r="I291" s="224"/>
      <c r="J291" s="225">
        <f>ROUND(I291*H291,2)</f>
        <v>0</v>
      </c>
      <c r="K291" s="221" t="s">
        <v>181</v>
      </c>
      <c r="L291" s="45"/>
      <c r="M291" s="226" t="s">
        <v>1</v>
      </c>
      <c r="N291" s="227" t="s">
        <v>41</v>
      </c>
      <c r="O291" s="92"/>
      <c r="P291" s="228">
        <f>O291*H291</f>
        <v>0</v>
      </c>
      <c r="Q291" s="228">
        <v>0.01245</v>
      </c>
      <c r="R291" s="228">
        <f>Q291*H291</f>
        <v>0.01245</v>
      </c>
      <c r="S291" s="228">
        <v>0</v>
      </c>
      <c r="T291" s="229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0" t="s">
        <v>262</v>
      </c>
      <c r="AT291" s="230" t="s">
        <v>177</v>
      </c>
      <c r="AU291" s="230" t="s">
        <v>86</v>
      </c>
      <c r="AY291" s="18" t="s">
        <v>175</v>
      </c>
      <c r="BE291" s="231">
        <f>IF(N291="základní",J291,0)</f>
        <v>0</v>
      </c>
      <c r="BF291" s="231">
        <f>IF(N291="snížená",J291,0)</f>
        <v>0</v>
      </c>
      <c r="BG291" s="231">
        <f>IF(N291="zákl. přenesená",J291,0)</f>
        <v>0</v>
      </c>
      <c r="BH291" s="231">
        <f>IF(N291="sníž. přenesená",J291,0)</f>
        <v>0</v>
      </c>
      <c r="BI291" s="231">
        <f>IF(N291="nulová",J291,0)</f>
        <v>0</v>
      </c>
      <c r="BJ291" s="18" t="s">
        <v>84</v>
      </c>
      <c r="BK291" s="231">
        <f>ROUND(I291*H291,2)</f>
        <v>0</v>
      </c>
      <c r="BL291" s="18" t="s">
        <v>262</v>
      </c>
      <c r="BM291" s="230" t="s">
        <v>2911</v>
      </c>
    </row>
    <row r="292" s="2" customFormat="1">
      <c r="A292" s="39"/>
      <c r="B292" s="40"/>
      <c r="C292" s="41"/>
      <c r="D292" s="234" t="s">
        <v>266</v>
      </c>
      <c r="E292" s="41"/>
      <c r="F292" s="275" t="s">
        <v>2912</v>
      </c>
      <c r="G292" s="41"/>
      <c r="H292" s="41"/>
      <c r="I292" s="276"/>
      <c r="J292" s="41"/>
      <c r="K292" s="41"/>
      <c r="L292" s="45"/>
      <c r="M292" s="277"/>
      <c r="N292" s="278"/>
      <c r="O292" s="92"/>
      <c r="P292" s="92"/>
      <c r="Q292" s="92"/>
      <c r="R292" s="92"/>
      <c r="S292" s="92"/>
      <c r="T292" s="93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T292" s="18" t="s">
        <v>266</v>
      </c>
      <c r="AU292" s="18" t="s">
        <v>86</v>
      </c>
    </row>
    <row r="293" s="13" customFormat="1">
      <c r="A293" s="13"/>
      <c r="B293" s="232"/>
      <c r="C293" s="233"/>
      <c r="D293" s="234" t="s">
        <v>184</v>
      </c>
      <c r="E293" s="235" t="s">
        <v>1</v>
      </c>
      <c r="F293" s="236" t="s">
        <v>2913</v>
      </c>
      <c r="G293" s="233"/>
      <c r="H293" s="237">
        <v>1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184</v>
      </c>
      <c r="AU293" s="243" t="s">
        <v>86</v>
      </c>
      <c r="AV293" s="13" t="s">
        <v>86</v>
      </c>
      <c r="AW293" s="13" t="s">
        <v>32</v>
      </c>
      <c r="AX293" s="13" t="s">
        <v>84</v>
      </c>
      <c r="AY293" s="243" t="s">
        <v>175</v>
      </c>
    </row>
    <row r="294" s="2" customFormat="1" ht="33" customHeight="1">
      <c r="A294" s="39"/>
      <c r="B294" s="40"/>
      <c r="C294" s="219" t="s">
        <v>754</v>
      </c>
      <c r="D294" s="219" t="s">
        <v>177</v>
      </c>
      <c r="E294" s="220" t="s">
        <v>2914</v>
      </c>
      <c r="F294" s="221" t="s">
        <v>2915</v>
      </c>
      <c r="G294" s="222" t="s">
        <v>342</v>
      </c>
      <c r="H294" s="223">
        <v>2</v>
      </c>
      <c r="I294" s="224"/>
      <c r="J294" s="225">
        <f>ROUND(I294*H294,2)</f>
        <v>0</v>
      </c>
      <c r="K294" s="221" t="s">
        <v>181</v>
      </c>
      <c r="L294" s="45"/>
      <c r="M294" s="226" t="s">
        <v>1</v>
      </c>
      <c r="N294" s="227" t="s">
        <v>41</v>
      </c>
      <c r="O294" s="92"/>
      <c r="P294" s="228">
        <f>O294*H294</f>
        <v>0</v>
      </c>
      <c r="Q294" s="228">
        <v>0.0185</v>
      </c>
      <c r="R294" s="228">
        <f>Q294*H294</f>
        <v>0.037</v>
      </c>
      <c r="S294" s="228">
        <v>0</v>
      </c>
      <c r="T294" s="229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0" t="s">
        <v>262</v>
      </c>
      <c r="AT294" s="230" t="s">
        <v>177</v>
      </c>
      <c r="AU294" s="230" t="s">
        <v>86</v>
      </c>
      <c r="AY294" s="18" t="s">
        <v>175</v>
      </c>
      <c r="BE294" s="231">
        <f>IF(N294="základní",J294,0)</f>
        <v>0</v>
      </c>
      <c r="BF294" s="231">
        <f>IF(N294="snížená",J294,0)</f>
        <v>0</v>
      </c>
      <c r="BG294" s="231">
        <f>IF(N294="zákl. přenesená",J294,0)</f>
        <v>0</v>
      </c>
      <c r="BH294" s="231">
        <f>IF(N294="sníž. přenesená",J294,0)</f>
        <v>0</v>
      </c>
      <c r="BI294" s="231">
        <f>IF(N294="nulová",J294,0)</f>
        <v>0</v>
      </c>
      <c r="BJ294" s="18" t="s">
        <v>84</v>
      </c>
      <c r="BK294" s="231">
        <f>ROUND(I294*H294,2)</f>
        <v>0</v>
      </c>
      <c r="BL294" s="18" t="s">
        <v>262</v>
      </c>
      <c r="BM294" s="230" t="s">
        <v>2916</v>
      </c>
    </row>
    <row r="295" s="2" customFormat="1">
      <c r="A295" s="39"/>
      <c r="B295" s="40"/>
      <c r="C295" s="41"/>
      <c r="D295" s="234" t="s">
        <v>266</v>
      </c>
      <c r="E295" s="41"/>
      <c r="F295" s="275" t="s">
        <v>2917</v>
      </c>
      <c r="G295" s="41"/>
      <c r="H295" s="41"/>
      <c r="I295" s="276"/>
      <c r="J295" s="41"/>
      <c r="K295" s="41"/>
      <c r="L295" s="45"/>
      <c r="M295" s="277"/>
      <c r="N295" s="278"/>
      <c r="O295" s="92"/>
      <c r="P295" s="92"/>
      <c r="Q295" s="92"/>
      <c r="R295" s="92"/>
      <c r="S295" s="92"/>
      <c r="T295" s="93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266</v>
      </c>
      <c r="AU295" s="18" t="s">
        <v>86</v>
      </c>
    </row>
    <row r="296" s="13" customFormat="1">
      <c r="A296" s="13"/>
      <c r="B296" s="232"/>
      <c r="C296" s="233"/>
      <c r="D296" s="234" t="s">
        <v>184</v>
      </c>
      <c r="E296" s="235" t="s">
        <v>1</v>
      </c>
      <c r="F296" s="236" t="s">
        <v>2918</v>
      </c>
      <c r="G296" s="233"/>
      <c r="H296" s="237">
        <v>2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184</v>
      </c>
      <c r="AU296" s="243" t="s">
        <v>86</v>
      </c>
      <c r="AV296" s="13" t="s">
        <v>86</v>
      </c>
      <c r="AW296" s="13" t="s">
        <v>32</v>
      </c>
      <c r="AX296" s="13" t="s">
        <v>84</v>
      </c>
      <c r="AY296" s="243" t="s">
        <v>175</v>
      </c>
    </row>
    <row r="297" s="2" customFormat="1" ht="37.8" customHeight="1">
      <c r="A297" s="39"/>
      <c r="B297" s="40"/>
      <c r="C297" s="219" t="s">
        <v>758</v>
      </c>
      <c r="D297" s="219" t="s">
        <v>177</v>
      </c>
      <c r="E297" s="220" t="s">
        <v>2919</v>
      </c>
      <c r="F297" s="221" t="s">
        <v>2920</v>
      </c>
      <c r="G297" s="222" t="s">
        <v>342</v>
      </c>
      <c r="H297" s="223">
        <v>1</v>
      </c>
      <c r="I297" s="224"/>
      <c r="J297" s="225">
        <f>ROUND(I297*H297,2)</f>
        <v>0</v>
      </c>
      <c r="K297" s="221" t="s">
        <v>181</v>
      </c>
      <c r="L297" s="45"/>
      <c r="M297" s="226" t="s">
        <v>1</v>
      </c>
      <c r="N297" s="227" t="s">
        <v>41</v>
      </c>
      <c r="O297" s="92"/>
      <c r="P297" s="228">
        <f>O297*H297</f>
        <v>0</v>
      </c>
      <c r="Q297" s="228">
        <v>0.02176</v>
      </c>
      <c r="R297" s="228">
        <f>Q297*H297</f>
        <v>0.02176</v>
      </c>
      <c r="S297" s="228">
        <v>0</v>
      </c>
      <c r="T297" s="229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30" t="s">
        <v>262</v>
      </c>
      <c r="AT297" s="230" t="s">
        <v>177</v>
      </c>
      <c r="AU297" s="230" t="s">
        <v>86</v>
      </c>
      <c r="AY297" s="18" t="s">
        <v>175</v>
      </c>
      <c r="BE297" s="231">
        <f>IF(N297="základní",J297,0)</f>
        <v>0</v>
      </c>
      <c r="BF297" s="231">
        <f>IF(N297="snížená",J297,0)</f>
        <v>0</v>
      </c>
      <c r="BG297" s="231">
        <f>IF(N297="zákl. přenesená",J297,0)</f>
        <v>0</v>
      </c>
      <c r="BH297" s="231">
        <f>IF(N297="sníž. přenesená",J297,0)</f>
        <v>0</v>
      </c>
      <c r="BI297" s="231">
        <f>IF(N297="nulová",J297,0)</f>
        <v>0</v>
      </c>
      <c r="BJ297" s="18" t="s">
        <v>84</v>
      </c>
      <c r="BK297" s="231">
        <f>ROUND(I297*H297,2)</f>
        <v>0</v>
      </c>
      <c r="BL297" s="18" t="s">
        <v>262</v>
      </c>
      <c r="BM297" s="230" t="s">
        <v>2921</v>
      </c>
    </row>
    <row r="298" s="2" customFormat="1">
      <c r="A298" s="39"/>
      <c r="B298" s="40"/>
      <c r="C298" s="41"/>
      <c r="D298" s="234" t="s">
        <v>266</v>
      </c>
      <c r="E298" s="41"/>
      <c r="F298" s="275" t="s">
        <v>2922</v>
      </c>
      <c r="G298" s="41"/>
      <c r="H298" s="41"/>
      <c r="I298" s="276"/>
      <c r="J298" s="41"/>
      <c r="K298" s="41"/>
      <c r="L298" s="45"/>
      <c r="M298" s="277"/>
      <c r="N298" s="278"/>
      <c r="O298" s="92"/>
      <c r="P298" s="92"/>
      <c r="Q298" s="92"/>
      <c r="R298" s="92"/>
      <c r="S298" s="92"/>
      <c r="T298" s="93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266</v>
      </c>
      <c r="AU298" s="18" t="s">
        <v>86</v>
      </c>
    </row>
    <row r="299" s="13" customFormat="1">
      <c r="A299" s="13"/>
      <c r="B299" s="232"/>
      <c r="C299" s="233"/>
      <c r="D299" s="234" t="s">
        <v>184</v>
      </c>
      <c r="E299" s="235" t="s">
        <v>1</v>
      </c>
      <c r="F299" s="236" t="s">
        <v>2923</v>
      </c>
      <c r="G299" s="233"/>
      <c r="H299" s="237">
        <v>1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184</v>
      </c>
      <c r="AU299" s="243" t="s">
        <v>86</v>
      </c>
      <c r="AV299" s="13" t="s">
        <v>86</v>
      </c>
      <c r="AW299" s="13" t="s">
        <v>32</v>
      </c>
      <c r="AX299" s="13" t="s">
        <v>84</v>
      </c>
      <c r="AY299" s="243" t="s">
        <v>175</v>
      </c>
    </row>
    <row r="300" s="2" customFormat="1" ht="37.8" customHeight="1">
      <c r="A300" s="39"/>
      <c r="B300" s="40"/>
      <c r="C300" s="219" t="s">
        <v>769</v>
      </c>
      <c r="D300" s="219" t="s">
        <v>177</v>
      </c>
      <c r="E300" s="220" t="s">
        <v>2924</v>
      </c>
      <c r="F300" s="221" t="s">
        <v>2925</v>
      </c>
      <c r="G300" s="222" t="s">
        <v>342</v>
      </c>
      <c r="H300" s="223">
        <v>9</v>
      </c>
      <c r="I300" s="224"/>
      <c r="J300" s="225">
        <f>ROUND(I300*H300,2)</f>
        <v>0</v>
      </c>
      <c r="K300" s="221" t="s">
        <v>181</v>
      </c>
      <c r="L300" s="45"/>
      <c r="M300" s="226" t="s">
        <v>1</v>
      </c>
      <c r="N300" s="227" t="s">
        <v>41</v>
      </c>
      <c r="O300" s="92"/>
      <c r="P300" s="228">
        <f>O300*H300</f>
        <v>0</v>
      </c>
      <c r="Q300" s="228">
        <v>0.025020000000000004</v>
      </c>
      <c r="R300" s="228">
        <f>Q300*H300</f>
        <v>0.22518</v>
      </c>
      <c r="S300" s="228">
        <v>0</v>
      </c>
      <c r="T300" s="229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0" t="s">
        <v>262</v>
      </c>
      <c r="AT300" s="230" t="s">
        <v>177</v>
      </c>
      <c r="AU300" s="230" t="s">
        <v>86</v>
      </c>
      <c r="AY300" s="18" t="s">
        <v>175</v>
      </c>
      <c r="BE300" s="231">
        <f>IF(N300="základní",J300,0)</f>
        <v>0</v>
      </c>
      <c r="BF300" s="231">
        <f>IF(N300="snížená",J300,0)</f>
        <v>0</v>
      </c>
      <c r="BG300" s="231">
        <f>IF(N300="zákl. přenesená",J300,0)</f>
        <v>0</v>
      </c>
      <c r="BH300" s="231">
        <f>IF(N300="sníž. přenesená",J300,0)</f>
        <v>0</v>
      </c>
      <c r="BI300" s="231">
        <f>IF(N300="nulová",J300,0)</f>
        <v>0</v>
      </c>
      <c r="BJ300" s="18" t="s">
        <v>84</v>
      </c>
      <c r="BK300" s="231">
        <f>ROUND(I300*H300,2)</f>
        <v>0</v>
      </c>
      <c r="BL300" s="18" t="s">
        <v>262</v>
      </c>
      <c r="BM300" s="230" t="s">
        <v>2926</v>
      </c>
    </row>
    <row r="301" s="2" customFormat="1">
      <c r="A301" s="39"/>
      <c r="B301" s="40"/>
      <c r="C301" s="41"/>
      <c r="D301" s="234" t="s">
        <v>266</v>
      </c>
      <c r="E301" s="41"/>
      <c r="F301" s="275" t="s">
        <v>2927</v>
      </c>
      <c r="G301" s="41"/>
      <c r="H301" s="41"/>
      <c r="I301" s="276"/>
      <c r="J301" s="41"/>
      <c r="K301" s="41"/>
      <c r="L301" s="45"/>
      <c r="M301" s="277"/>
      <c r="N301" s="278"/>
      <c r="O301" s="92"/>
      <c r="P301" s="92"/>
      <c r="Q301" s="92"/>
      <c r="R301" s="92"/>
      <c r="S301" s="92"/>
      <c r="T301" s="93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266</v>
      </c>
      <c r="AU301" s="18" t="s">
        <v>86</v>
      </c>
    </row>
    <row r="302" s="13" customFormat="1">
      <c r="A302" s="13"/>
      <c r="B302" s="232"/>
      <c r="C302" s="233"/>
      <c r="D302" s="234" t="s">
        <v>184</v>
      </c>
      <c r="E302" s="235" t="s">
        <v>1</v>
      </c>
      <c r="F302" s="236" t="s">
        <v>2928</v>
      </c>
      <c r="G302" s="233"/>
      <c r="H302" s="237">
        <v>9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184</v>
      </c>
      <c r="AU302" s="243" t="s">
        <v>86</v>
      </c>
      <c r="AV302" s="13" t="s">
        <v>86</v>
      </c>
      <c r="AW302" s="13" t="s">
        <v>32</v>
      </c>
      <c r="AX302" s="13" t="s">
        <v>84</v>
      </c>
      <c r="AY302" s="243" t="s">
        <v>175</v>
      </c>
    </row>
    <row r="303" s="2" customFormat="1" ht="37.8" customHeight="1">
      <c r="A303" s="39"/>
      <c r="B303" s="40"/>
      <c r="C303" s="219" t="s">
        <v>775</v>
      </c>
      <c r="D303" s="219" t="s">
        <v>177</v>
      </c>
      <c r="E303" s="220" t="s">
        <v>2929</v>
      </c>
      <c r="F303" s="221" t="s">
        <v>2930</v>
      </c>
      <c r="G303" s="222" t="s">
        <v>342</v>
      </c>
      <c r="H303" s="223">
        <v>5</v>
      </c>
      <c r="I303" s="224"/>
      <c r="J303" s="225">
        <f>ROUND(I303*H303,2)</f>
        <v>0</v>
      </c>
      <c r="K303" s="221" t="s">
        <v>181</v>
      </c>
      <c r="L303" s="45"/>
      <c r="M303" s="226" t="s">
        <v>1</v>
      </c>
      <c r="N303" s="227" t="s">
        <v>41</v>
      </c>
      <c r="O303" s="92"/>
      <c r="P303" s="228">
        <f>O303*H303</f>
        <v>0</v>
      </c>
      <c r="Q303" s="228">
        <v>0.02828</v>
      </c>
      <c r="R303" s="228">
        <f>Q303*H303</f>
        <v>0.1414</v>
      </c>
      <c r="S303" s="228">
        <v>0</v>
      </c>
      <c r="T303" s="229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0" t="s">
        <v>262</v>
      </c>
      <c r="AT303" s="230" t="s">
        <v>177</v>
      </c>
      <c r="AU303" s="230" t="s">
        <v>86</v>
      </c>
      <c r="AY303" s="18" t="s">
        <v>175</v>
      </c>
      <c r="BE303" s="231">
        <f>IF(N303="základní",J303,0)</f>
        <v>0</v>
      </c>
      <c r="BF303" s="231">
        <f>IF(N303="snížená",J303,0)</f>
        <v>0</v>
      </c>
      <c r="BG303" s="231">
        <f>IF(N303="zákl. přenesená",J303,0)</f>
        <v>0</v>
      </c>
      <c r="BH303" s="231">
        <f>IF(N303="sníž. přenesená",J303,0)</f>
        <v>0</v>
      </c>
      <c r="BI303" s="231">
        <f>IF(N303="nulová",J303,0)</f>
        <v>0</v>
      </c>
      <c r="BJ303" s="18" t="s">
        <v>84</v>
      </c>
      <c r="BK303" s="231">
        <f>ROUND(I303*H303,2)</f>
        <v>0</v>
      </c>
      <c r="BL303" s="18" t="s">
        <v>262</v>
      </c>
      <c r="BM303" s="230" t="s">
        <v>2931</v>
      </c>
    </row>
    <row r="304" s="2" customFormat="1">
      <c r="A304" s="39"/>
      <c r="B304" s="40"/>
      <c r="C304" s="41"/>
      <c r="D304" s="234" t="s">
        <v>266</v>
      </c>
      <c r="E304" s="41"/>
      <c r="F304" s="275" t="s">
        <v>2932</v>
      </c>
      <c r="G304" s="41"/>
      <c r="H304" s="41"/>
      <c r="I304" s="276"/>
      <c r="J304" s="41"/>
      <c r="K304" s="41"/>
      <c r="L304" s="45"/>
      <c r="M304" s="277"/>
      <c r="N304" s="278"/>
      <c r="O304" s="92"/>
      <c r="P304" s="92"/>
      <c r="Q304" s="92"/>
      <c r="R304" s="92"/>
      <c r="S304" s="92"/>
      <c r="T304" s="93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T304" s="18" t="s">
        <v>266</v>
      </c>
      <c r="AU304" s="18" t="s">
        <v>86</v>
      </c>
    </row>
    <row r="305" s="13" customFormat="1">
      <c r="A305" s="13"/>
      <c r="B305" s="232"/>
      <c r="C305" s="233"/>
      <c r="D305" s="234" t="s">
        <v>184</v>
      </c>
      <c r="E305" s="235" t="s">
        <v>1</v>
      </c>
      <c r="F305" s="236" t="s">
        <v>2933</v>
      </c>
      <c r="G305" s="233"/>
      <c r="H305" s="237">
        <v>5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184</v>
      </c>
      <c r="AU305" s="243" t="s">
        <v>86</v>
      </c>
      <c r="AV305" s="13" t="s">
        <v>86</v>
      </c>
      <c r="AW305" s="13" t="s">
        <v>32</v>
      </c>
      <c r="AX305" s="13" t="s">
        <v>84</v>
      </c>
      <c r="AY305" s="243" t="s">
        <v>175</v>
      </c>
    </row>
    <row r="306" s="2" customFormat="1" ht="37.8" customHeight="1">
      <c r="A306" s="39"/>
      <c r="B306" s="40"/>
      <c r="C306" s="219" t="s">
        <v>782</v>
      </c>
      <c r="D306" s="219" t="s">
        <v>177</v>
      </c>
      <c r="E306" s="220" t="s">
        <v>2934</v>
      </c>
      <c r="F306" s="221" t="s">
        <v>2935</v>
      </c>
      <c r="G306" s="222" t="s">
        <v>342</v>
      </c>
      <c r="H306" s="223">
        <v>3</v>
      </c>
      <c r="I306" s="224"/>
      <c r="J306" s="225">
        <f>ROUND(I306*H306,2)</f>
        <v>0</v>
      </c>
      <c r="K306" s="221" t="s">
        <v>181</v>
      </c>
      <c r="L306" s="45"/>
      <c r="M306" s="226" t="s">
        <v>1</v>
      </c>
      <c r="N306" s="227" t="s">
        <v>41</v>
      </c>
      <c r="O306" s="92"/>
      <c r="P306" s="228">
        <f>O306*H306</f>
        <v>0</v>
      </c>
      <c r="Q306" s="228">
        <v>0.03154</v>
      </c>
      <c r="R306" s="228">
        <f>Q306*H306</f>
        <v>0.09462</v>
      </c>
      <c r="S306" s="228">
        <v>0</v>
      </c>
      <c r="T306" s="229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30" t="s">
        <v>262</v>
      </c>
      <c r="AT306" s="230" t="s">
        <v>177</v>
      </c>
      <c r="AU306" s="230" t="s">
        <v>86</v>
      </c>
      <c r="AY306" s="18" t="s">
        <v>175</v>
      </c>
      <c r="BE306" s="231">
        <f>IF(N306="základní",J306,0)</f>
        <v>0</v>
      </c>
      <c r="BF306" s="231">
        <f>IF(N306="snížená",J306,0)</f>
        <v>0</v>
      </c>
      <c r="BG306" s="231">
        <f>IF(N306="zákl. přenesená",J306,0)</f>
        <v>0</v>
      </c>
      <c r="BH306" s="231">
        <f>IF(N306="sníž. přenesená",J306,0)</f>
        <v>0</v>
      </c>
      <c r="BI306" s="231">
        <f>IF(N306="nulová",J306,0)</f>
        <v>0</v>
      </c>
      <c r="BJ306" s="18" t="s">
        <v>84</v>
      </c>
      <c r="BK306" s="231">
        <f>ROUND(I306*H306,2)</f>
        <v>0</v>
      </c>
      <c r="BL306" s="18" t="s">
        <v>262</v>
      </c>
      <c r="BM306" s="230" t="s">
        <v>2936</v>
      </c>
    </row>
    <row r="307" s="2" customFormat="1">
      <c r="A307" s="39"/>
      <c r="B307" s="40"/>
      <c r="C307" s="41"/>
      <c r="D307" s="234" t="s">
        <v>266</v>
      </c>
      <c r="E307" s="41"/>
      <c r="F307" s="275" t="s">
        <v>2937</v>
      </c>
      <c r="G307" s="41"/>
      <c r="H307" s="41"/>
      <c r="I307" s="276"/>
      <c r="J307" s="41"/>
      <c r="K307" s="41"/>
      <c r="L307" s="45"/>
      <c r="M307" s="277"/>
      <c r="N307" s="278"/>
      <c r="O307" s="92"/>
      <c r="P307" s="92"/>
      <c r="Q307" s="92"/>
      <c r="R307" s="92"/>
      <c r="S307" s="92"/>
      <c r="T307" s="93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266</v>
      </c>
      <c r="AU307" s="18" t="s">
        <v>86</v>
      </c>
    </row>
    <row r="308" s="13" customFormat="1">
      <c r="A308" s="13"/>
      <c r="B308" s="232"/>
      <c r="C308" s="233"/>
      <c r="D308" s="234" t="s">
        <v>184</v>
      </c>
      <c r="E308" s="235" t="s">
        <v>1</v>
      </c>
      <c r="F308" s="236" t="s">
        <v>2938</v>
      </c>
      <c r="G308" s="233"/>
      <c r="H308" s="237">
        <v>3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184</v>
      </c>
      <c r="AU308" s="243" t="s">
        <v>86</v>
      </c>
      <c r="AV308" s="13" t="s">
        <v>86</v>
      </c>
      <c r="AW308" s="13" t="s">
        <v>32</v>
      </c>
      <c r="AX308" s="13" t="s">
        <v>84</v>
      </c>
      <c r="AY308" s="243" t="s">
        <v>175</v>
      </c>
    </row>
    <row r="309" s="2" customFormat="1" ht="37.8" customHeight="1">
      <c r="A309" s="39"/>
      <c r="B309" s="40"/>
      <c r="C309" s="219" t="s">
        <v>792</v>
      </c>
      <c r="D309" s="219" t="s">
        <v>177</v>
      </c>
      <c r="E309" s="220" t="s">
        <v>2939</v>
      </c>
      <c r="F309" s="221" t="s">
        <v>2940</v>
      </c>
      <c r="G309" s="222" t="s">
        <v>342</v>
      </c>
      <c r="H309" s="223">
        <v>1</v>
      </c>
      <c r="I309" s="224"/>
      <c r="J309" s="225">
        <f>ROUND(I309*H309,2)</f>
        <v>0</v>
      </c>
      <c r="K309" s="221" t="s">
        <v>181</v>
      </c>
      <c r="L309" s="45"/>
      <c r="M309" s="226" t="s">
        <v>1</v>
      </c>
      <c r="N309" s="227" t="s">
        <v>41</v>
      </c>
      <c r="O309" s="92"/>
      <c r="P309" s="228">
        <f>O309*H309</f>
        <v>0</v>
      </c>
      <c r="Q309" s="228">
        <v>0.034799999999999996</v>
      </c>
      <c r="R309" s="228">
        <f>Q309*H309</f>
        <v>0.034799999999999996</v>
      </c>
      <c r="S309" s="228">
        <v>0</v>
      </c>
      <c r="T309" s="229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0" t="s">
        <v>262</v>
      </c>
      <c r="AT309" s="230" t="s">
        <v>177</v>
      </c>
      <c r="AU309" s="230" t="s">
        <v>86</v>
      </c>
      <c r="AY309" s="18" t="s">
        <v>175</v>
      </c>
      <c r="BE309" s="231">
        <f>IF(N309="základní",J309,0)</f>
        <v>0</v>
      </c>
      <c r="BF309" s="231">
        <f>IF(N309="snížená",J309,0)</f>
        <v>0</v>
      </c>
      <c r="BG309" s="231">
        <f>IF(N309="zákl. přenesená",J309,0)</f>
        <v>0</v>
      </c>
      <c r="BH309" s="231">
        <f>IF(N309="sníž. přenesená",J309,0)</f>
        <v>0</v>
      </c>
      <c r="BI309" s="231">
        <f>IF(N309="nulová",J309,0)</f>
        <v>0</v>
      </c>
      <c r="BJ309" s="18" t="s">
        <v>84</v>
      </c>
      <c r="BK309" s="231">
        <f>ROUND(I309*H309,2)</f>
        <v>0</v>
      </c>
      <c r="BL309" s="18" t="s">
        <v>262</v>
      </c>
      <c r="BM309" s="230" t="s">
        <v>2941</v>
      </c>
    </row>
    <row r="310" s="2" customFormat="1">
      <c r="A310" s="39"/>
      <c r="B310" s="40"/>
      <c r="C310" s="41"/>
      <c r="D310" s="234" t="s">
        <v>266</v>
      </c>
      <c r="E310" s="41"/>
      <c r="F310" s="275" t="s">
        <v>2942</v>
      </c>
      <c r="G310" s="41"/>
      <c r="H310" s="41"/>
      <c r="I310" s="276"/>
      <c r="J310" s="41"/>
      <c r="K310" s="41"/>
      <c r="L310" s="45"/>
      <c r="M310" s="277"/>
      <c r="N310" s="278"/>
      <c r="O310" s="92"/>
      <c r="P310" s="92"/>
      <c r="Q310" s="92"/>
      <c r="R310" s="92"/>
      <c r="S310" s="92"/>
      <c r="T310" s="93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266</v>
      </c>
      <c r="AU310" s="18" t="s">
        <v>86</v>
      </c>
    </row>
    <row r="311" s="13" customFormat="1">
      <c r="A311" s="13"/>
      <c r="B311" s="232"/>
      <c r="C311" s="233"/>
      <c r="D311" s="234" t="s">
        <v>184</v>
      </c>
      <c r="E311" s="235" t="s">
        <v>1</v>
      </c>
      <c r="F311" s="236" t="s">
        <v>2943</v>
      </c>
      <c r="G311" s="233"/>
      <c r="H311" s="237">
        <v>1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184</v>
      </c>
      <c r="AU311" s="243" t="s">
        <v>86</v>
      </c>
      <c r="AV311" s="13" t="s">
        <v>86</v>
      </c>
      <c r="AW311" s="13" t="s">
        <v>32</v>
      </c>
      <c r="AX311" s="13" t="s">
        <v>84</v>
      </c>
      <c r="AY311" s="243" t="s">
        <v>175</v>
      </c>
    </row>
    <row r="312" s="2" customFormat="1" ht="37.8" customHeight="1">
      <c r="A312" s="39"/>
      <c r="B312" s="40"/>
      <c r="C312" s="219" t="s">
        <v>797</v>
      </c>
      <c r="D312" s="219" t="s">
        <v>177</v>
      </c>
      <c r="E312" s="220" t="s">
        <v>2944</v>
      </c>
      <c r="F312" s="221" t="s">
        <v>2945</v>
      </c>
      <c r="G312" s="222" t="s">
        <v>342</v>
      </c>
      <c r="H312" s="223">
        <v>2</v>
      </c>
      <c r="I312" s="224"/>
      <c r="J312" s="225">
        <f>ROUND(I312*H312,2)</f>
        <v>0</v>
      </c>
      <c r="K312" s="221" t="s">
        <v>181</v>
      </c>
      <c r="L312" s="45"/>
      <c r="M312" s="226" t="s">
        <v>1</v>
      </c>
      <c r="N312" s="227" t="s">
        <v>41</v>
      </c>
      <c r="O312" s="92"/>
      <c r="P312" s="228">
        <f>O312*H312</f>
        <v>0</v>
      </c>
      <c r="Q312" s="228">
        <v>0.0372</v>
      </c>
      <c r="R312" s="228">
        <f>Q312*H312</f>
        <v>0.0744</v>
      </c>
      <c r="S312" s="228">
        <v>0</v>
      </c>
      <c r="T312" s="229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0" t="s">
        <v>262</v>
      </c>
      <c r="AT312" s="230" t="s">
        <v>177</v>
      </c>
      <c r="AU312" s="230" t="s">
        <v>86</v>
      </c>
      <c r="AY312" s="18" t="s">
        <v>175</v>
      </c>
      <c r="BE312" s="231">
        <f>IF(N312="základní",J312,0)</f>
        <v>0</v>
      </c>
      <c r="BF312" s="231">
        <f>IF(N312="snížená",J312,0)</f>
        <v>0</v>
      </c>
      <c r="BG312" s="231">
        <f>IF(N312="zákl. přenesená",J312,0)</f>
        <v>0</v>
      </c>
      <c r="BH312" s="231">
        <f>IF(N312="sníž. přenesená",J312,0)</f>
        <v>0</v>
      </c>
      <c r="BI312" s="231">
        <f>IF(N312="nulová",J312,0)</f>
        <v>0</v>
      </c>
      <c r="BJ312" s="18" t="s">
        <v>84</v>
      </c>
      <c r="BK312" s="231">
        <f>ROUND(I312*H312,2)</f>
        <v>0</v>
      </c>
      <c r="BL312" s="18" t="s">
        <v>262</v>
      </c>
      <c r="BM312" s="230" t="s">
        <v>2946</v>
      </c>
    </row>
    <row r="313" s="2" customFormat="1">
      <c r="A313" s="39"/>
      <c r="B313" s="40"/>
      <c r="C313" s="41"/>
      <c r="D313" s="234" t="s">
        <v>266</v>
      </c>
      <c r="E313" s="41"/>
      <c r="F313" s="275" t="s">
        <v>2947</v>
      </c>
      <c r="G313" s="41"/>
      <c r="H313" s="41"/>
      <c r="I313" s="276"/>
      <c r="J313" s="41"/>
      <c r="K313" s="41"/>
      <c r="L313" s="45"/>
      <c r="M313" s="277"/>
      <c r="N313" s="278"/>
      <c r="O313" s="92"/>
      <c r="P313" s="92"/>
      <c r="Q313" s="92"/>
      <c r="R313" s="92"/>
      <c r="S313" s="92"/>
      <c r="T313" s="93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266</v>
      </c>
      <c r="AU313" s="18" t="s">
        <v>86</v>
      </c>
    </row>
    <row r="314" s="13" customFormat="1">
      <c r="A314" s="13"/>
      <c r="B314" s="232"/>
      <c r="C314" s="233"/>
      <c r="D314" s="234" t="s">
        <v>184</v>
      </c>
      <c r="E314" s="235" t="s">
        <v>1</v>
      </c>
      <c r="F314" s="236" t="s">
        <v>2948</v>
      </c>
      <c r="G314" s="233"/>
      <c r="H314" s="237">
        <v>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184</v>
      </c>
      <c r="AU314" s="243" t="s">
        <v>86</v>
      </c>
      <c r="AV314" s="13" t="s">
        <v>86</v>
      </c>
      <c r="AW314" s="13" t="s">
        <v>32</v>
      </c>
      <c r="AX314" s="13" t="s">
        <v>84</v>
      </c>
      <c r="AY314" s="243" t="s">
        <v>175</v>
      </c>
    </row>
    <row r="315" s="2" customFormat="1" ht="37.8" customHeight="1">
      <c r="A315" s="39"/>
      <c r="B315" s="40"/>
      <c r="C315" s="219" t="s">
        <v>810</v>
      </c>
      <c r="D315" s="219" t="s">
        <v>177</v>
      </c>
      <c r="E315" s="220" t="s">
        <v>2949</v>
      </c>
      <c r="F315" s="221" t="s">
        <v>2950</v>
      </c>
      <c r="G315" s="222" t="s">
        <v>342</v>
      </c>
      <c r="H315" s="223">
        <v>25</v>
      </c>
      <c r="I315" s="224"/>
      <c r="J315" s="225">
        <f>ROUND(I315*H315,2)</f>
        <v>0</v>
      </c>
      <c r="K315" s="221" t="s">
        <v>181</v>
      </c>
      <c r="L315" s="45"/>
      <c r="M315" s="226" t="s">
        <v>1</v>
      </c>
      <c r="N315" s="227" t="s">
        <v>41</v>
      </c>
      <c r="O315" s="92"/>
      <c r="P315" s="228">
        <f>O315*H315</f>
        <v>0</v>
      </c>
      <c r="Q315" s="228">
        <v>0.041320000000000008</v>
      </c>
      <c r="R315" s="228">
        <f>Q315*H315</f>
        <v>1.0330000000000002</v>
      </c>
      <c r="S315" s="228">
        <v>0</v>
      </c>
      <c r="T315" s="229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0" t="s">
        <v>262</v>
      </c>
      <c r="AT315" s="230" t="s">
        <v>177</v>
      </c>
      <c r="AU315" s="230" t="s">
        <v>86</v>
      </c>
      <c r="AY315" s="18" t="s">
        <v>175</v>
      </c>
      <c r="BE315" s="231">
        <f>IF(N315="základní",J315,0)</f>
        <v>0</v>
      </c>
      <c r="BF315" s="231">
        <f>IF(N315="snížená",J315,0)</f>
        <v>0</v>
      </c>
      <c r="BG315" s="231">
        <f>IF(N315="zákl. přenesená",J315,0)</f>
        <v>0</v>
      </c>
      <c r="BH315" s="231">
        <f>IF(N315="sníž. přenesená",J315,0)</f>
        <v>0</v>
      </c>
      <c r="BI315" s="231">
        <f>IF(N315="nulová",J315,0)</f>
        <v>0</v>
      </c>
      <c r="BJ315" s="18" t="s">
        <v>84</v>
      </c>
      <c r="BK315" s="231">
        <f>ROUND(I315*H315,2)</f>
        <v>0</v>
      </c>
      <c r="BL315" s="18" t="s">
        <v>262</v>
      </c>
      <c r="BM315" s="230" t="s">
        <v>2951</v>
      </c>
    </row>
    <row r="316" s="2" customFormat="1">
      <c r="A316" s="39"/>
      <c r="B316" s="40"/>
      <c r="C316" s="41"/>
      <c r="D316" s="234" t="s">
        <v>266</v>
      </c>
      <c r="E316" s="41"/>
      <c r="F316" s="275" t="s">
        <v>2952</v>
      </c>
      <c r="G316" s="41"/>
      <c r="H316" s="41"/>
      <c r="I316" s="276"/>
      <c r="J316" s="41"/>
      <c r="K316" s="41"/>
      <c r="L316" s="45"/>
      <c r="M316" s="277"/>
      <c r="N316" s="278"/>
      <c r="O316" s="92"/>
      <c r="P316" s="92"/>
      <c r="Q316" s="92"/>
      <c r="R316" s="92"/>
      <c r="S316" s="92"/>
      <c r="T316" s="93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266</v>
      </c>
      <c r="AU316" s="18" t="s">
        <v>86</v>
      </c>
    </row>
    <row r="317" s="13" customFormat="1">
      <c r="A317" s="13"/>
      <c r="B317" s="232"/>
      <c r="C317" s="233"/>
      <c r="D317" s="234" t="s">
        <v>184</v>
      </c>
      <c r="E317" s="235" t="s">
        <v>1</v>
      </c>
      <c r="F317" s="236" t="s">
        <v>2953</v>
      </c>
      <c r="G317" s="233"/>
      <c r="H317" s="237">
        <v>25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184</v>
      </c>
      <c r="AU317" s="243" t="s">
        <v>86</v>
      </c>
      <c r="AV317" s="13" t="s">
        <v>86</v>
      </c>
      <c r="AW317" s="13" t="s">
        <v>32</v>
      </c>
      <c r="AX317" s="13" t="s">
        <v>84</v>
      </c>
      <c r="AY317" s="243" t="s">
        <v>175</v>
      </c>
    </row>
    <row r="318" s="2" customFormat="1" ht="37.8" customHeight="1">
      <c r="A318" s="39"/>
      <c r="B318" s="40"/>
      <c r="C318" s="219" t="s">
        <v>815</v>
      </c>
      <c r="D318" s="219" t="s">
        <v>177</v>
      </c>
      <c r="E318" s="220" t="s">
        <v>2954</v>
      </c>
      <c r="F318" s="221" t="s">
        <v>2955</v>
      </c>
      <c r="G318" s="222" t="s">
        <v>342</v>
      </c>
      <c r="H318" s="223">
        <v>1</v>
      </c>
      <c r="I318" s="224"/>
      <c r="J318" s="225">
        <f>ROUND(I318*H318,2)</f>
        <v>0</v>
      </c>
      <c r="K318" s="221" t="s">
        <v>181</v>
      </c>
      <c r="L318" s="45"/>
      <c r="M318" s="226" t="s">
        <v>1</v>
      </c>
      <c r="N318" s="227" t="s">
        <v>41</v>
      </c>
      <c r="O318" s="92"/>
      <c r="P318" s="228">
        <f>O318*H318</f>
        <v>0</v>
      </c>
      <c r="Q318" s="228">
        <v>0.04784</v>
      </c>
      <c r="R318" s="228">
        <f>Q318*H318</f>
        <v>0.04784</v>
      </c>
      <c r="S318" s="228">
        <v>0</v>
      </c>
      <c r="T318" s="229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0" t="s">
        <v>262</v>
      </c>
      <c r="AT318" s="230" t="s">
        <v>177</v>
      </c>
      <c r="AU318" s="230" t="s">
        <v>86</v>
      </c>
      <c r="AY318" s="18" t="s">
        <v>175</v>
      </c>
      <c r="BE318" s="231">
        <f>IF(N318="základní",J318,0)</f>
        <v>0</v>
      </c>
      <c r="BF318" s="231">
        <f>IF(N318="snížená",J318,0)</f>
        <v>0</v>
      </c>
      <c r="BG318" s="231">
        <f>IF(N318="zákl. přenesená",J318,0)</f>
        <v>0</v>
      </c>
      <c r="BH318" s="231">
        <f>IF(N318="sníž. přenesená",J318,0)</f>
        <v>0</v>
      </c>
      <c r="BI318" s="231">
        <f>IF(N318="nulová",J318,0)</f>
        <v>0</v>
      </c>
      <c r="BJ318" s="18" t="s">
        <v>84</v>
      </c>
      <c r="BK318" s="231">
        <f>ROUND(I318*H318,2)</f>
        <v>0</v>
      </c>
      <c r="BL318" s="18" t="s">
        <v>262</v>
      </c>
      <c r="BM318" s="230" t="s">
        <v>2956</v>
      </c>
    </row>
    <row r="319" s="2" customFormat="1">
      <c r="A319" s="39"/>
      <c r="B319" s="40"/>
      <c r="C319" s="41"/>
      <c r="D319" s="234" t="s">
        <v>266</v>
      </c>
      <c r="E319" s="41"/>
      <c r="F319" s="275" t="s">
        <v>2957</v>
      </c>
      <c r="G319" s="41"/>
      <c r="H319" s="41"/>
      <c r="I319" s="276"/>
      <c r="J319" s="41"/>
      <c r="K319" s="41"/>
      <c r="L319" s="45"/>
      <c r="M319" s="277"/>
      <c r="N319" s="278"/>
      <c r="O319" s="92"/>
      <c r="P319" s="92"/>
      <c r="Q319" s="92"/>
      <c r="R319" s="92"/>
      <c r="S319" s="92"/>
      <c r="T319" s="93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266</v>
      </c>
      <c r="AU319" s="18" t="s">
        <v>86</v>
      </c>
    </row>
    <row r="320" s="13" customFormat="1">
      <c r="A320" s="13"/>
      <c r="B320" s="232"/>
      <c r="C320" s="233"/>
      <c r="D320" s="234" t="s">
        <v>184</v>
      </c>
      <c r="E320" s="235" t="s">
        <v>1</v>
      </c>
      <c r="F320" s="236" t="s">
        <v>2958</v>
      </c>
      <c r="G320" s="233"/>
      <c r="H320" s="237">
        <v>1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184</v>
      </c>
      <c r="AU320" s="243" t="s">
        <v>86</v>
      </c>
      <c r="AV320" s="13" t="s">
        <v>86</v>
      </c>
      <c r="AW320" s="13" t="s">
        <v>32</v>
      </c>
      <c r="AX320" s="13" t="s">
        <v>84</v>
      </c>
      <c r="AY320" s="243" t="s">
        <v>175</v>
      </c>
    </row>
    <row r="321" s="2" customFormat="1" ht="37.8" customHeight="1">
      <c r="A321" s="39"/>
      <c r="B321" s="40"/>
      <c r="C321" s="219" t="s">
        <v>819</v>
      </c>
      <c r="D321" s="219" t="s">
        <v>177</v>
      </c>
      <c r="E321" s="220" t="s">
        <v>2959</v>
      </c>
      <c r="F321" s="221" t="s">
        <v>2960</v>
      </c>
      <c r="G321" s="222" t="s">
        <v>342</v>
      </c>
      <c r="H321" s="223">
        <v>12</v>
      </c>
      <c r="I321" s="224"/>
      <c r="J321" s="225">
        <f>ROUND(I321*H321,2)</f>
        <v>0</v>
      </c>
      <c r="K321" s="221" t="s">
        <v>181</v>
      </c>
      <c r="L321" s="45"/>
      <c r="M321" s="226" t="s">
        <v>1</v>
      </c>
      <c r="N321" s="227" t="s">
        <v>41</v>
      </c>
      <c r="O321" s="92"/>
      <c r="P321" s="228">
        <f>O321*H321</f>
        <v>0</v>
      </c>
      <c r="Q321" s="228">
        <v>0.05436</v>
      </c>
      <c r="R321" s="228">
        <f>Q321*H321</f>
        <v>0.65232</v>
      </c>
      <c r="S321" s="228">
        <v>0</v>
      </c>
      <c r="T321" s="229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30" t="s">
        <v>262</v>
      </c>
      <c r="AT321" s="230" t="s">
        <v>177</v>
      </c>
      <c r="AU321" s="230" t="s">
        <v>86</v>
      </c>
      <c r="AY321" s="18" t="s">
        <v>175</v>
      </c>
      <c r="BE321" s="231">
        <f>IF(N321="základní",J321,0)</f>
        <v>0</v>
      </c>
      <c r="BF321" s="231">
        <f>IF(N321="snížená",J321,0)</f>
        <v>0</v>
      </c>
      <c r="BG321" s="231">
        <f>IF(N321="zákl. přenesená",J321,0)</f>
        <v>0</v>
      </c>
      <c r="BH321" s="231">
        <f>IF(N321="sníž. přenesená",J321,0)</f>
        <v>0</v>
      </c>
      <c r="BI321" s="231">
        <f>IF(N321="nulová",J321,0)</f>
        <v>0</v>
      </c>
      <c r="BJ321" s="18" t="s">
        <v>84</v>
      </c>
      <c r="BK321" s="231">
        <f>ROUND(I321*H321,2)</f>
        <v>0</v>
      </c>
      <c r="BL321" s="18" t="s">
        <v>262</v>
      </c>
      <c r="BM321" s="230" t="s">
        <v>2961</v>
      </c>
    </row>
    <row r="322" s="2" customFormat="1">
      <c r="A322" s="39"/>
      <c r="B322" s="40"/>
      <c r="C322" s="41"/>
      <c r="D322" s="234" t="s">
        <v>266</v>
      </c>
      <c r="E322" s="41"/>
      <c r="F322" s="275" t="s">
        <v>2962</v>
      </c>
      <c r="G322" s="41"/>
      <c r="H322" s="41"/>
      <c r="I322" s="276"/>
      <c r="J322" s="41"/>
      <c r="K322" s="41"/>
      <c r="L322" s="45"/>
      <c r="M322" s="277"/>
      <c r="N322" s="278"/>
      <c r="O322" s="92"/>
      <c r="P322" s="92"/>
      <c r="Q322" s="92"/>
      <c r="R322" s="92"/>
      <c r="S322" s="92"/>
      <c r="T322" s="93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266</v>
      </c>
      <c r="AU322" s="18" t="s">
        <v>86</v>
      </c>
    </row>
    <row r="323" s="13" customFormat="1">
      <c r="A323" s="13"/>
      <c r="B323" s="232"/>
      <c r="C323" s="233"/>
      <c r="D323" s="234" t="s">
        <v>184</v>
      </c>
      <c r="E323" s="235" t="s">
        <v>1</v>
      </c>
      <c r="F323" s="236" t="s">
        <v>2615</v>
      </c>
      <c r="G323" s="233"/>
      <c r="H323" s="237">
        <v>12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184</v>
      </c>
      <c r="AU323" s="243" t="s">
        <v>86</v>
      </c>
      <c r="AV323" s="13" t="s">
        <v>86</v>
      </c>
      <c r="AW323" s="13" t="s">
        <v>32</v>
      </c>
      <c r="AX323" s="13" t="s">
        <v>84</v>
      </c>
      <c r="AY323" s="243" t="s">
        <v>175</v>
      </c>
    </row>
    <row r="324" s="2" customFormat="1" ht="37.8" customHeight="1">
      <c r="A324" s="39"/>
      <c r="B324" s="40"/>
      <c r="C324" s="219" t="s">
        <v>825</v>
      </c>
      <c r="D324" s="219" t="s">
        <v>177</v>
      </c>
      <c r="E324" s="220" t="s">
        <v>2963</v>
      </c>
      <c r="F324" s="221" t="s">
        <v>2964</v>
      </c>
      <c r="G324" s="222" t="s">
        <v>342</v>
      </c>
      <c r="H324" s="223">
        <v>1</v>
      </c>
      <c r="I324" s="224"/>
      <c r="J324" s="225">
        <f>ROUND(I324*H324,2)</f>
        <v>0</v>
      </c>
      <c r="K324" s="221" t="s">
        <v>181</v>
      </c>
      <c r="L324" s="45"/>
      <c r="M324" s="226" t="s">
        <v>1</v>
      </c>
      <c r="N324" s="227" t="s">
        <v>41</v>
      </c>
      <c r="O324" s="92"/>
      <c r="P324" s="228">
        <f>O324*H324</f>
        <v>0</v>
      </c>
      <c r="Q324" s="228">
        <v>0.02915</v>
      </c>
      <c r="R324" s="228">
        <f>Q324*H324</f>
        <v>0.02915</v>
      </c>
      <c r="S324" s="228">
        <v>0</v>
      </c>
      <c r="T324" s="229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30" t="s">
        <v>262</v>
      </c>
      <c r="AT324" s="230" t="s">
        <v>177</v>
      </c>
      <c r="AU324" s="230" t="s">
        <v>86</v>
      </c>
      <c r="AY324" s="18" t="s">
        <v>175</v>
      </c>
      <c r="BE324" s="231">
        <f>IF(N324="základní",J324,0)</f>
        <v>0</v>
      </c>
      <c r="BF324" s="231">
        <f>IF(N324="snížená",J324,0)</f>
        <v>0</v>
      </c>
      <c r="BG324" s="231">
        <f>IF(N324="zákl. přenesená",J324,0)</f>
        <v>0</v>
      </c>
      <c r="BH324" s="231">
        <f>IF(N324="sníž. přenesená",J324,0)</f>
        <v>0</v>
      </c>
      <c r="BI324" s="231">
        <f>IF(N324="nulová",J324,0)</f>
        <v>0</v>
      </c>
      <c r="BJ324" s="18" t="s">
        <v>84</v>
      </c>
      <c r="BK324" s="231">
        <f>ROUND(I324*H324,2)</f>
        <v>0</v>
      </c>
      <c r="BL324" s="18" t="s">
        <v>262</v>
      </c>
      <c r="BM324" s="230" t="s">
        <v>2965</v>
      </c>
    </row>
    <row r="325" s="2" customFormat="1">
      <c r="A325" s="39"/>
      <c r="B325" s="40"/>
      <c r="C325" s="41"/>
      <c r="D325" s="234" t="s">
        <v>266</v>
      </c>
      <c r="E325" s="41"/>
      <c r="F325" s="275" t="s">
        <v>2966</v>
      </c>
      <c r="G325" s="41"/>
      <c r="H325" s="41"/>
      <c r="I325" s="276"/>
      <c r="J325" s="41"/>
      <c r="K325" s="41"/>
      <c r="L325" s="45"/>
      <c r="M325" s="277"/>
      <c r="N325" s="278"/>
      <c r="O325" s="92"/>
      <c r="P325" s="92"/>
      <c r="Q325" s="92"/>
      <c r="R325" s="92"/>
      <c r="S325" s="92"/>
      <c r="T325" s="93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T325" s="18" t="s">
        <v>266</v>
      </c>
      <c r="AU325" s="18" t="s">
        <v>86</v>
      </c>
    </row>
    <row r="326" s="13" customFormat="1">
      <c r="A326" s="13"/>
      <c r="B326" s="232"/>
      <c r="C326" s="233"/>
      <c r="D326" s="234" t="s">
        <v>184</v>
      </c>
      <c r="E326" s="235" t="s">
        <v>1</v>
      </c>
      <c r="F326" s="236" t="s">
        <v>2967</v>
      </c>
      <c r="G326" s="233"/>
      <c r="H326" s="237">
        <v>1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184</v>
      </c>
      <c r="AU326" s="243" t="s">
        <v>86</v>
      </c>
      <c r="AV326" s="13" t="s">
        <v>86</v>
      </c>
      <c r="AW326" s="13" t="s">
        <v>32</v>
      </c>
      <c r="AX326" s="13" t="s">
        <v>84</v>
      </c>
      <c r="AY326" s="243" t="s">
        <v>175</v>
      </c>
    </row>
    <row r="327" s="2" customFormat="1" ht="37.8" customHeight="1">
      <c r="A327" s="39"/>
      <c r="B327" s="40"/>
      <c r="C327" s="219" t="s">
        <v>830</v>
      </c>
      <c r="D327" s="219" t="s">
        <v>177</v>
      </c>
      <c r="E327" s="220" t="s">
        <v>2968</v>
      </c>
      <c r="F327" s="221" t="s">
        <v>2969</v>
      </c>
      <c r="G327" s="222" t="s">
        <v>342</v>
      </c>
      <c r="H327" s="223">
        <v>1</v>
      </c>
      <c r="I327" s="224"/>
      <c r="J327" s="225">
        <f>ROUND(I327*H327,2)</f>
        <v>0</v>
      </c>
      <c r="K327" s="221" t="s">
        <v>181</v>
      </c>
      <c r="L327" s="45"/>
      <c r="M327" s="226" t="s">
        <v>1</v>
      </c>
      <c r="N327" s="227" t="s">
        <v>41</v>
      </c>
      <c r="O327" s="92"/>
      <c r="P327" s="228">
        <f>O327*H327</f>
        <v>0</v>
      </c>
      <c r="Q327" s="228">
        <v>0.03454</v>
      </c>
      <c r="R327" s="228">
        <f>Q327*H327</f>
        <v>0.03454</v>
      </c>
      <c r="S327" s="228">
        <v>0</v>
      </c>
      <c r="T327" s="229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30" t="s">
        <v>262</v>
      </c>
      <c r="AT327" s="230" t="s">
        <v>177</v>
      </c>
      <c r="AU327" s="230" t="s">
        <v>86</v>
      </c>
      <c r="AY327" s="18" t="s">
        <v>175</v>
      </c>
      <c r="BE327" s="231">
        <f>IF(N327="základní",J327,0)</f>
        <v>0</v>
      </c>
      <c r="BF327" s="231">
        <f>IF(N327="snížená",J327,0)</f>
        <v>0</v>
      </c>
      <c r="BG327" s="231">
        <f>IF(N327="zákl. přenesená",J327,0)</f>
        <v>0</v>
      </c>
      <c r="BH327" s="231">
        <f>IF(N327="sníž. přenesená",J327,0)</f>
        <v>0</v>
      </c>
      <c r="BI327" s="231">
        <f>IF(N327="nulová",J327,0)</f>
        <v>0</v>
      </c>
      <c r="BJ327" s="18" t="s">
        <v>84</v>
      </c>
      <c r="BK327" s="231">
        <f>ROUND(I327*H327,2)</f>
        <v>0</v>
      </c>
      <c r="BL327" s="18" t="s">
        <v>262</v>
      </c>
      <c r="BM327" s="230" t="s">
        <v>2970</v>
      </c>
    </row>
    <row r="328" s="2" customFormat="1">
      <c r="A328" s="39"/>
      <c r="B328" s="40"/>
      <c r="C328" s="41"/>
      <c r="D328" s="234" t="s">
        <v>266</v>
      </c>
      <c r="E328" s="41"/>
      <c r="F328" s="275" t="s">
        <v>2971</v>
      </c>
      <c r="G328" s="41"/>
      <c r="H328" s="41"/>
      <c r="I328" s="276"/>
      <c r="J328" s="41"/>
      <c r="K328" s="41"/>
      <c r="L328" s="45"/>
      <c r="M328" s="277"/>
      <c r="N328" s="278"/>
      <c r="O328" s="92"/>
      <c r="P328" s="92"/>
      <c r="Q328" s="92"/>
      <c r="R328" s="92"/>
      <c r="S328" s="92"/>
      <c r="T328" s="93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266</v>
      </c>
      <c r="AU328" s="18" t="s">
        <v>86</v>
      </c>
    </row>
    <row r="329" s="13" customFormat="1">
      <c r="A329" s="13"/>
      <c r="B329" s="232"/>
      <c r="C329" s="233"/>
      <c r="D329" s="234" t="s">
        <v>184</v>
      </c>
      <c r="E329" s="235" t="s">
        <v>1</v>
      </c>
      <c r="F329" s="236" t="s">
        <v>2972</v>
      </c>
      <c r="G329" s="233"/>
      <c r="H329" s="237">
        <v>1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184</v>
      </c>
      <c r="AU329" s="243" t="s">
        <v>86</v>
      </c>
      <c r="AV329" s="13" t="s">
        <v>86</v>
      </c>
      <c r="AW329" s="13" t="s">
        <v>32</v>
      </c>
      <c r="AX329" s="13" t="s">
        <v>84</v>
      </c>
      <c r="AY329" s="243" t="s">
        <v>175</v>
      </c>
    </row>
    <row r="330" s="2" customFormat="1" ht="37.8" customHeight="1">
      <c r="A330" s="39"/>
      <c r="B330" s="40"/>
      <c r="C330" s="219" t="s">
        <v>835</v>
      </c>
      <c r="D330" s="219" t="s">
        <v>177</v>
      </c>
      <c r="E330" s="220" t="s">
        <v>2973</v>
      </c>
      <c r="F330" s="221" t="s">
        <v>2974</v>
      </c>
      <c r="G330" s="222" t="s">
        <v>342</v>
      </c>
      <c r="H330" s="223">
        <v>1</v>
      </c>
      <c r="I330" s="224"/>
      <c r="J330" s="225">
        <f>ROUND(I330*H330,2)</f>
        <v>0</v>
      </c>
      <c r="K330" s="221" t="s">
        <v>181</v>
      </c>
      <c r="L330" s="45"/>
      <c r="M330" s="226" t="s">
        <v>1</v>
      </c>
      <c r="N330" s="227" t="s">
        <v>41</v>
      </c>
      <c r="O330" s="92"/>
      <c r="P330" s="228">
        <f>O330*H330</f>
        <v>0</v>
      </c>
      <c r="Q330" s="228">
        <v>0.035680000000000004</v>
      </c>
      <c r="R330" s="228">
        <f>Q330*H330</f>
        <v>0.035680000000000004</v>
      </c>
      <c r="S330" s="228">
        <v>0</v>
      </c>
      <c r="T330" s="229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0" t="s">
        <v>262</v>
      </c>
      <c r="AT330" s="230" t="s">
        <v>177</v>
      </c>
      <c r="AU330" s="230" t="s">
        <v>86</v>
      </c>
      <c r="AY330" s="18" t="s">
        <v>175</v>
      </c>
      <c r="BE330" s="231">
        <f>IF(N330="základní",J330,0)</f>
        <v>0</v>
      </c>
      <c r="BF330" s="231">
        <f>IF(N330="snížená",J330,0)</f>
        <v>0</v>
      </c>
      <c r="BG330" s="231">
        <f>IF(N330="zákl. přenesená",J330,0)</f>
        <v>0</v>
      </c>
      <c r="BH330" s="231">
        <f>IF(N330="sníž. přenesená",J330,0)</f>
        <v>0</v>
      </c>
      <c r="BI330" s="231">
        <f>IF(N330="nulová",J330,0)</f>
        <v>0</v>
      </c>
      <c r="BJ330" s="18" t="s">
        <v>84</v>
      </c>
      <c r="BK330" s="231">
        <f>ROUND(I330*H330,2)</f>
        <v>0</v>
      </c>
      <c r="BL330" s="18" t="s">
        <v>262</v>
      </c>
      <c r="BM330" s="230" t="s">
        <v>2975</v>
      </c>
    </row>
    <row r="331" s="2" customFormat="1">
      <c r="A331" s="39"/>
      <c r="B331" s="40"/>
      <c r="C331" s="41"/>
      <c r="D331" s="234" t="s">
        <v>266</v>
      </c>
      <c r="E331" s="41"/>
      <c r="F331" s="275" t="s">
        <v>2976</v>
      </c>
      <c r="G331" s="41"/>
      <c r="H331" s="41"/>
      <c r="I331" s="276"/>
      <c r="J331" s="41"/>
      <c r="K331" s="41"/>
      <c r="L331" s="45"/>
      <c r="M331" s="277"/>
      <c r="N331" s="278"/>
      <c r="O331" s="92"/>
      <c r="P331" s="92"/>
      <c r="Q331" s="92"/>
      <c r="R331" s="92"/>
      <c r="S331" s="92"/>
      <c r="T331" s="93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T331" s="18" t="s">
        <v>266</v>
      </c>
      <c r="AU331" s="18" t="s">
        <v>86</v>
      </c>
    </row>
    <row r="332" s="13" customFormat="1">
      <c r="A332" s="13"/>
      <c r="B332" s="232"/>
      <c r="C332" s="233"/>
      <c r="D332" s="234" t="s">
        <v>184</v>
      </c>
      <c r="E332" s="235" t="s">
        <v>1</v>
      </c>
      <c r="F332" s="236" t="s">
        <v>2943</v>
      </c>
      <c r="G332" s="233"/>
      <c r="H332" s="237">
        <v>1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184</v>
      </c>
      <c r="AU332" s="243" t="s">
        <v>86</v>
      </c>
      <c r="AV332" s="13" t="s">
        <v>86</v>
      </c>
      <c r="AW332" s="13" t="s">
        <v>32</v>
      </c>
      <c r="AX332" s="13" t="s">
        <v>84</v>
      </c>
      <c r="AY332" s="243" t="s">
        <v>175</v>
      </c>
    </row>
    <row r="333" s="2" customFormat="1" ht="37.8" customHeight="1">
      <c r="A333" s="39"/>
      <c r="B333" s="40"/>
      <c r="C333" s="219" t="s">
        <v>840</v>
      </c>
      <c r="D333" s="219" t="s">
        <v>177</v>
      </c>
      <c r="E333" s="220" t="s">
        <v>2977</v>
      </c>
      <c r="F333" s="221" t="s">
        <v>2978</v>
      </c>
      <c r="G333" s="222" t="s">
        <v>342</v>
      </c>
      <c r="H333" s="223">
        <v>2</v>
      </c>
      <c r="I333" s="224"/>
      <c r="J333" s="225">
        <f>ROUND(I333*H333,2)</f>
        <v>0</v>
      </c>
      <c r="K333" s="221" t="s">
        <v>181</v>
      </c>
      <c r="L333" s="45"/>
      <c r="M333" s="226" t="s">
        <v>1</v>
      </c>
      <c r="N333" s="227" t="s">
        <v>41</v>
      </c>
      <c r="O333" s="92"/>
      <c r="P333" s="228">
        <f>O333*H333</f>
        <v>0</v>
      </c>
      <c r="Q333" s="228">
        <v>0.041259999999999992</v>
      </c>
      <c r="R333" s="228">
        <f>Q333*H333</f>
        <v>0.082519999999999984</v>
      </c>
      <c r="S333" s="228">
        <v>0</v>
      </c>
      <c r="T333" s="229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30" t="s">
        <v>262</v>
      </c>
      <c r="AT333" s="230" t="s">
        <v>177</v>
      </c>
      <c r="AU333" s="230" t="s">
        <v>86</v>
      </c>
      <c r="AY333" s="18" t="s">
        <v>175</v>
      </c>
      <c r="BE333" s="231">
        <f>IF(N333="základní",J333,0)</f>
        <v>0</v>
      </c>
      <c r="BF333" s="231">
        <f>IF(N333="snížená",J333,0)</f>
        <v>0</v>
      </c>
      <c r="BG333" s="231">
        <f>IF(N333="zákl. přenesená",J333,0)</f>
        <v>0</v>
      </c>
      <c r="BH333" s="231">
        <f>IF(N333="sníž. přenesená",J333,0)</f>
        <v>0</v>
      </c>
      <c r="BI333" s="231">
        <f>IF(N333="nulová",J333,0)</f>
        <v>0</v>
      </c>
      <c r="BJ333" s="18" t="s">
        <v>84</v>
      </c>
      <c r="BK333" s="231">
        <f>ROUND(I333*H333,2)</f>
        <v>0</v>
      </c>
      <c r="BL333" s="18" t="s">
        <v>262</v>
      </c>
      <c r="BM333" s="230" t="s">
        <v>2979</v>
      </c>
    </row>
    <row r="334" s="2" customFormat="1">
      <c r="A334" s="39"/>
      <c r="B334" s="40"/>
      <c r="C334" s="41"/>
      <c r="D334" s="234" t="s">
        <v>266</v>
      </c>
      <c r="E334" s="41"/>
      <c r="F334" s="275" t="s">
        <v>2980</v>
      </c>
      <c r="G334" s="41"/>
      <c r="H334" s="41"/>
      <c r="I334" s="276"/>
      <c r="J334" s="41"/>
      <c r="K334" s="41"/>
      <c r="L334" s="45"/>
      <c r="M334" s="277"/>
      <c r="N334" s="278"/>
      <c r="O334" s="92"/>
      <c r="P334" s="92"/>
      <c r="Q334" s="92"/>
      <c r="R334" s="92"/>
      <c r="S334" s="92"/>
      <c r="T334" s="93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T334" s="18" t="s">
        <v>266</v>
      </c>
      <c r="AU334" s="18" t="s">
        <v>86</v>
      </c>
    </row>
    <row r="335" s="13" customFormat="1">
      <c r="A335" s="13"/>
      <c r="B335" s="232"/>
      <c r="C335" s="233"/>
      <c r="D335" s="234" t="s">
        <v>184</v>
      </c>
      <c r="E335" s="235" t="s">
        <v>1</v>
      </c>
      <c r="F335" s="236" t="s">
        <v>2981</v>
      </c>
      <c r="G335" s="233"/>
      <c r="H335" s="237">
        <v>2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184</v>
      </c>
      <c r="AU335" s="243" t="s">
        <v>86</v>
      </c>
      <c r="AV335" s="13" t="s">
        <v>86</v>
      </c>
      <c r="AW335" s="13" t="s">
        <v>32</v>
      </c>
      <c r="AX335" s="13" t="s">
        <v>84</v>
      </c>
      <c r="AY335" s="243" t="s">
        <v>175</v>
      </c>
    </row>
    <row r="336" s="2" customFormat="1" ht="37.8" customHeight="1">
      <c r="A336" s="39"/>
      <c r="B336" s="40"/>
      <c r="C336" s="219" t="s">
        <v>847</v>
      </c>
      <c r="D336" s="219" t="s">
        <v>177</v>
      </c>
      <c r="E336" s="220" t="s">
        <v>2982</v>
      </c>
      <c r="F336" s="221" t="s">
        <v>2983</v>
      </c>
      <c r="G336" s="222" t="s">
        <v>342</v>
      </c>
      <c r="H336" s="223">
        <v>1</v>
      </c>
      <c r="I336" s="224"/>
      <c r="J336" s="225">
        <f>ROUND(I336*H336,2)</f>
        <v>0</v>
      </c>
      <c r="K336" s="221" t="s">
        <v>181</v>
      </c>
      <c r="L336" s="45"/>
      <c r="M336" s="226" t="s">
        <v>1</v>
      </c>
      <c r="N336" s="227" t="s">
        <v>41</v>
      </c>
      <c r="O336" s="92"/>
      <c r="P336" s="228">
        <f>O336*H336</f>
        <v>0</v>
      </c>
      <c r="Q336" s="228">
        <v>0.04684</v>
      </c>
      <c r="R336" s="228">
        <f>Q336*H336</f>
        <v>0.04684</v>
      </c>
      <c r="S336" s="228">
        <v>0</v>
      </c>
      <c r="T336" s="229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0" t="s">
        <v>262</v>
      </c>
      <c r="AT336" s="230" t="s">
        <v>177</v>
      </c>
      <c r="AU336" s="230" t="s">
        <v>86</v>
      </c>
      <c r="AY336" s="18" t="s">
        <v>175</v>
      </c>
      <c r="BE336" s="231">
        <f>IF(N336="základní",J336,0)</f>
        <v>0</v>
      </c>
      <c r="BF336" s="231">
        <f>IF(N336="snížená",J336,0)</f>
        <v>0</v>
      </c>
      <c r="BG336" s="231">
        <f>IF(N336="zákl. přenesená",J336,0)</f>
        <v>0</v>
      </c>
      <c r="BH336" s="231">
        <f>IF(N336="sníž. přenesená",J336,0)</f>
        <v>0</v>
      </c>
      <c r="BI336" s="231">
        <f>IF(N336="nulová",J336,0)</f>
        <v>0</v>
      </c>
      <c r="BJ336" s="18" t="s">
        <v>84</v>
      </c>
      <c r="BK336" s="231">
        <f>ROUND(I336*H336,2)</f>
        <v>0</v>
      </c>
      <c r="BL336" s="18" t="s">
        <v>262</v>
      </c>
      <c r="BM336" s="230" t="s">
        <v>2984</v>
      </c>
    </row>
    <row r="337" s="2" customFormat="1">
      <c r="A337" s="39"/>
      <c r="B337" s="40"/>
      <c r="C337" s="41"/>
      <c r="D337" s="234" t="s">
        <v>266</v>
      </c>
      <c r="E337" s="41"/>
      <c r="F337" s="275" t="s">
        <v>2985</v>
      </c>
      <c r="G337" s="41"/>
      <c r="H337" s="41"/>
      <c r="I337" s="276"/>
      <c r="J337" s="41"/>
      <c r="K337" s="41"/>
      <c r="L337" s="45"/>
      <c r="M337" s="277"/>
      <c r="N337" s="278"/>
      <c r="O337" s="92"/>
      <c r="P337" s="92"/>
      <c r="Q337" s="92"/>
      <c r="R337" s="92"/>
      <c r="S337" s="92"/>
      <c r="T337" s="93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266</v>
      </c>
      <c r="AU337" s="18" t="s">
        <v>86</v>
      </c>
    </row>
    <row r="338" s="13" customFormat="1">
      <c r="A338" s="13"/>
      <c r="B338" s="232"/>
      <c r="C338" s="233"/>
      <c r="D338" s="234" t="s">
        <v>184</v>
      </c>
      <c r="E338" s="235" t="s">
        <v>1</v>
      </c>
      <c r="F338" s="236" t="s">
        <v>2913</v>
      </c>
      <c r="G338" s="233"/>
      <c r="H338" s="237">
        <v>1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184</v>
      </c>
      <c r="AU338" s="243" t="s">
        <v>86</v>
      </c>
      <c r="AV338" s="13" t="s">
        <v>86</v>
      </c>
      <c r="AW338" s="13" t="s">
        <v>32</v>
      </c>
      <c r="AX338" s="13" t="s">
        <v>84</v>
      </c>
      <c r="AY338" s="243" t="s">
        <v>175</v>
      </c>
    </row>
    <row r="339" s="2" customFormat="1" ht="24.15" customHeight="1">
      <c r="A339" s="39"/>
      <c r="B339" s="40"/>
      <c r="C339" s="219" t="s">
        <v>852</v>
      </c>
      <c r="D339" s="219" t="s">
        <v>177</v>
      </c>
      <c r="E339" s="220" t="s">
        <v>2986</v>
      </c>
      <c r="F339" s="221" t="s">
        <v>2987</v>
      </c>
      <c r="G339" s="222" t="s">
        <v>342</v>
      </c>
      <c r="H339" s="223">
        <v>10</v>
      </c>
      <c r="I339" s="224"/>
      <c r="J339" s="225">
        <f>ROUND(I339*H339,2)</f>
        <v>0</v>
      </c>
      <c r="K339" s="221" t="s">
        <v>181</v>
      </c>
      <c r="L339" s="45"/>
      <c r="M339" s="226" t="s">
        <v>1</v>
      </c>
      <c r="N339" s="227" t="s">
        <v>41</v>
      </c>
      <c r="O339" s="92"/>
      <c r="P339" s="228">
        <f>O339*H339</f>
        <v>0</v>
      </c>
      <c r="Q339" s="228">
        <v>0</v>
      </c>
      <c r="R339" s="228">
        <f>Q339*H339</f>
        <v>0</v>
      </c>
      <c r="S339" s="228">
        <v>0</v>
      </c>
      <c r="T339" s="229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30" t="s">
        <v>262</v>
      </c>
      <c r="AT339" s="230" t="s">
        <v>177</v>
      </c>
      <c r="AU339" s="230" t="s">
        <v>86</v>
      </c>
      <c r="AY339" s="18" t="s">
        <v>175</v>
      </c>
      <c r="BE339" s="231">
        <f>IF(N339="základní",J339,0)</f>
        <v>0</v>
      </c>
      <c r="BF339" s="231">
        <f>IF(N339="snížená",J339,0)</f>
        <v>0</v>
      </c>
      <c r="BG339" s="231">
        <f>IF(N339="zákl. přenesená",J339,0)</f>
        <v>0</v>
      </c>
      <c r="BH339" s="231">
        <f>IF(N339="sníž. přenesená",J339,0)</f>
        <v>0</v>
      </c>
      <c r="BI339" s="231">
        <f>IF(N339="nulová",J339,0)</f>
        <v>0</v>
      </c>
      <c r="BJ339" s="18" t="s">
        <v>84</v>
      </c>
      <c r="BK339" s="231">
        <f>ROUND(I339*H339,2)</f>
        <v>0</v>
      </c>
      <c r="BL339" s="18" t="s">
        <v>262</v>
      </c>
      <c r="BM339" s="230" t="s">
        <v>2988</v>
      </c>
    </row>
    <row r="340" s="2" customFormat="1" ht="37.8" customHeight="1">
      <c r="A340" s="39"/>
      <c r="B340" s="40"/>
      <c r="C340" s="265" t="s">
        <v>856</v>
      </c>
      <c r="D340" s="265" t="s">
        <v>247</v>
      </c>
      <c r="E340" s="266" t="s">
        <v>2989</v>
      </c>
      <c r="F340" s="267" t="s">
        <v>2990</v>
      </c>
      <c r="G340" s="268" t="s">
        <v>342</v>
      </c>
      <c r="H340" s="269">
        <v>2</v>
      </c>
      <c r="I340" s="270"/>
      <c r="J340" s="271">
        <f>ROUND(I340*H340,2)</f>
        <v>0</v>
      </c>
      <c r="K340" s="267" t="s">
        <v>1</v>
      </c>
      <c r="L340" s="272"/>
      <c r="M340" s="273" t="s">
        <v>1</v>
      </c>
      <c r="N340" s="274" t="s">
        <v>41</v>
      </c>
      <c r="O340" s="92"/>
      <c r="P340" s="228">
        <f>O340*H340</f>
        <v>0</v>
      </c>
      <c r="Q340" s="228">
        <v>0.01956</v>
      </c>
      <c r="R340" s="228">
        <f>Q340*H340</f>
        <v>0.03912</v>
      </c>
      <c r="S340" s="228">
        <v>0</v>
      </c>
      <c r="T340" s="229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0" t="s">
        <v>372</v>
      </c>
      <c r="AT340" s="230" t="s">
        <v>247</v>
      </c>
      <c r="AU340" s="230" t="s">
        <v>86</v>
      </c>
      <c r="AY340" s="18" t="s">
        <v>175</v>
      </c>
      <c r="BE340" s="231">
        <f>IF(N340="základní",J340,0)</f>
        <v>0</v>
      </c>
      <c r="BF340" s="231">
        <f>IF(N340="snížená",J340,0)</f>
        <v>0</v>
      </c>
      <c r="BG340" s="231">
        <f>IF(N340="zákl. přenesená",J340,0)</f>
        <v>0</v>
      </c>
      <c r="BH340" s="231">
        <f>IF(N340="sníž. přenesená",J340,0)</f>
        <v>0</v>
      </c>
      <c r="BI340" s="231">
        <f>IF(N340="nulová",J340,0)</f>
        <v>0</v>
      </c>
      <c r="BJ340" s="18" t="s">
        <v>84</v>
      </c>
      <c r="BK340" s="231">
        <f>ROUND(I340*H340,2)</f>
        <v>0</v>
      </c>
      <c r="BL340" s="18" t="s">
        <v>262</v>
      </c>
      <c r="BM340" s="230" t="s">
        <v>2991</v>
      </c>
    </row>
    <row r="341" s="2" customFormat="1">
      <c r="A341" s="39"/>
      <c r="B341" s="40"/>
      <c r="C341" s="41"/>
      <c r="D341" s="234" t="s">
        <v>266</v>
      </c>
      <c r="E341" s="41"/>
      <c r="F341" s="275" t="s">
        <v>2992</v>
      </c>
      <c r="G341" s="41"/>
      <c r="H341" s="41"/>
      <c r="I341" s="276"/>
      <c r="J341" s="41"/>
      <c r="K341" s="41"/>
      <c r="L341" s="45"/>
      <c r="M341" s="277"/>
      <c r="N341" s="278"/>
      <c r="O341" s="92"/>
      <c r="P341" s="92"/>
      <c r="Q341" s="92"/>
      <c r="R341" s="92"/>
      <c r="S341" s="92"/>
      <c r="T341" s="93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266</v>
      </c>
      <c r="AU341" s="18" t="s">
        <v>86</v>
      </c>
    </row>
    <row r="342" s="13" customFormat="1">
      <c r="A342" s="13"/>
      <c r="B342" s="232"/>
      <c r="C342" s="233"/>
      <c r="D342" s="234" t="s">
        <v>184</v>
      </c>
      <c r="E342" s="235" t="s">
        <v>1</v>
      </c>
      <c r="F342" s="236" t="s">
        <v>2993</v>
      </c>
      <c r="G342" s="233"/>
      <c r="H342" s="237">
        <v>2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184</v>
      </c>
      <c r="AU342" s="243" t="s">
        <v>86</v>
      </c>
      <c r="AV342" s="13" t="s">
        <v>86</v>
      </c>
      <c r="AW342" s="13" t="s">
        <v>32</v>
      </c>
      <c r="AX342" s="13" t="s">
        <v>84</v>
      </c>
      <c r="AY342" s="243" t="s">
        <v>175</v>
      </c>
    </row>
    <row r="343" s="2" customFormat="1" ht="37.8" customHeight="1">
      <c r="A343" s="39"/>
      <c r="B343" s="40"/>
      <c r="C343" s="265" t="s">
        <v>861</v>
      </c>
      <c r="D343" s="265" t="s">
        <v>247</v>
      </c>
      <c r="E343" s="266" t="s">
        <v>2994</v>
      </c>
      <c r="F343" s="267" t="s">
        <v>2995</v>
      </c>
      <c r="G343" s="268" t="s">
        <v>342</v>
      </c>
      <c r="H343" s="269">
        <v>5</v>
      </c>
      <c r="I343" s="270"/>
      <c r="J343" s="271">
        <f>ROUND(I343*H343,2)</f>
        <v>0</v>
      </c>
      <c r="K343" s="267" t="s">
        <v>1</v>
      </c>
      <c r="L343" s="272"/>
      <c r="M343" s="273" t="s">
        <v>1</v>
      </c>
      <c r="N343" s="274" t="s">
        <v>41</v>
      </c>
      <c r="O343" s="92"/>
      <c r="P343" s="228">
        <f>O343*H343</f>
        <v>0</v>
      </c>
      <c r="Q343" s="228">
        <v>0.02282</v>
      </c>
      <c r="R343" s="228">
        <f>Q343*H343</f>
        <v>0.1141</v>
      </c>
      <c r="S343" s="228">
        <v>0</v>
      </c>
      <c r="T343" s="229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30" t="s">
        <v>372</v>
      </c>
      <c r="AT343" s="230" t="s">
        <v>247</v>
      </c>
      <c r="AU343" s="230" t="s">
        <v>86</v>
      </c>
      <c r="AY343" s="18" t="s">
        <v>175</v>
      </c>
      <c r="BE343" s="231">
        <f>IF(N343="základní",J343,0)</f>
        <v>0</v>
      </c>
      <c r="BF343" s="231">
        <f>IF(N343="snížená",J343,0)</f>
        <v>0</v>
      </c>
      <c r="BG343" s="231">
        <f>IF(N343="zákl. přenesená",J343,0)</f>
        <v>0</v>
      </c>
      <c r="BH343" s="231">
        <f>IF(N343="sníž. přenesená",J343,0)</f>
        <v>0</v>
      </c>
      <c r="BI343" s="231">
        <f>IF(N343="nulová",J343,0)</f>
        <v>0</v>
      </c>
      <c r="BJ343" s="18" t="s">
        <v>84</v>
      </c>
      <c r="BK343" s="231">
        <f>ROUND(I343*H343,2)</f>
        <v>0</v>
      </c>
      <c r="BL343" s="18" t="s">
        <v>262</v>
      </c>
      <c r="BM343" s="230" t="s">
        <v>2996</v>
      </c>
    </row>
    <row r="344" s="2" customFormat="1">
      <c r="A344" s="39"/>
      <c r="B344" s="40"/>
      <c r="C344" s="41"/>
      <c r="D344" s="234" t="s">
        <v>266</v>
      </c>
      <c r="E344" s="41"/>
      <c r="F344" s="275" t="s">
        <v>2997</v>
      </c>
      <c r="G344" s="41"/>
      <c r="H344" s="41"/>
      <c r="I344" s="276"/>
      <c r="J344" s="41"/>
      <c r="K344" s="41"/>
      <c r="L344" s="45"/>
      <c r="M344" s="277"/>
      <c r="N344" s="278"/>
      <c r="O344" s="92"/>
      <c r="P344" s="92"/>
      <c r="Q344" s="92"/>
      <c r="R344" s="92"/>
      <c r="S344" s="92"/>
      <c r="T344" s="93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266</v>
      </c>
      <c r="AU344" s="18" t="s">
        <v>86</v>
      </c>
    </row>
    <row r="345" s="13" customFormat="1">
      <c r="A345" s="13"/>
      <c r="B345" s="232"/>
      <c r="C345" s="233"/>
      <c r="D345" s="234" t="s">
        <v>184</v>
      </c>
      <c r="E345" s="235" t="s">
        <v>1</v>
      </c>
      <c r="F345" s="236" t="s">
        <v>2998</v>
      </c>
      <c r="G345" s="233"/>
      <c r="H345" s="237">
        <v>5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184</v>
      </c>
      <c r="AU345" s="243" t="s">
        <v>86</v>
      </c>
      <c r="AV345" s="13" t="s">
        <v>86</v>
      </c>
      <c r="AW345" s="13" t="s">
        <v>32</v>
      </c>
      <c r="AX345" s="13" t="s">
        <v>84</v>
      </c>
      <c r="AY345" s="243" t="s">
        <v>175</v>
      </c>
    </row>
    <row r="346" s="2" customFormat="1" ht="37.8" customHeight="1">
      <c r="A346" s="39"/>
      <c r="B346" s="40"/>
      <c r="C346" s="265" t="s">
        <v>867</v>
      </c>
      <c r="D346" s="265" t="s">
        <v>247</v>
      </c>
      <c r="E346" s="266" t="s">
        <v>2999</v>
      </c>
      <c r="F346" s="267" t="s">
        <v>3000</v>
      </c>
      <c r="G346" s="268" t="s">
        <v>342</v>
      </c>
      <c r="H346" s="269">
        <v>2</v>
      </c>
      <c r="I346" s="270"/>
      <c r="J346" s="271">
        <f>ROUND(I346*H346,2)</f>
        <v>0</v>
      </c>
      <c r="K346" s="267" t="s">
        <v>1</v>
      </c>
      <c r="L346" s="272"/>
      <c r="M346" s="273" t="s">
        <v>1</v>
      </c>
      <c r="N346" s="274" t="s">
        <v>41</v>
      </c>
      <c r="O346" s="92"/>
      <c r="P346" s="228">
        <f>O346*H346</f>
        <v>0</v>
      </c>
      <c r="Q346" s="228">
        <v>0.02934</v>
      </c>
      <c r="R346" s="228">
        <f>Q346*H346</f>
        <v>0.05868</v>
      </c>
      <c r="S346" s="228">
        <v>0</v>
      </c>
      <c r="T346" s="229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30" t="s">
        <v>372</v>
      </c>
      <c r="AT346" s="230" t="s">
        <v>247</v>
      </c>
      <c r="AU346" s="230" t="s">
        <v>86</v>
      </c>
      <c r="AY346" s="18" t="s">
        <v>175</v>
      </c>
      <c r="BE346" s="231">
        <f>IF(N346="základní",J346,0)</f>
        <v>0</v>
      </c>
      <c r="BF346" s="231">
        <f>IF(N346="snížená",J346,0)</f>
        <v>0</v>
      </c>
      <c r="BG346" s="231">
        <f>IF(N346="zákl. přenesená",J346,0)</f>
        <v>0</v>
      </c>
      <c r="BH346" s="231">
        <f>IF(N346="sníž. přenesená",J346,0)</f>
        <v>0</v>
      </c>
      <c r="BI346" s="231">
        <f>IF(N346="nulová",J346,0)</f>
        <v>0</v>
      </c>
      <c r="BJ346" s="18" t="s">
        <v>84</v>
      </c>
      <c r="BK346" s="231">
        <f>ROUND(I346*H346,2)</f>
        <v>0</v>
      </c>
      <c r="BL346" s="18" t="s">
        <v>262</v>
      </c>
      <c r="BM346" s="230" t="s">
        <v>3001</v>
      </c>
    </row>
    <row r="347" s="2" customFormat="1">
      <c r="A347" s="39"/>
      <c r="B347" s="40"/>
      <c r="C347" s="41"/>
      <c r="D347" s="234" t="s">
        <v>266</v>
      </c>
      <c r="E347" s="41"/>
      <c r="F347" s="275" t="s">
        <v>3002</v>
      </c>
      <c r="G347" s="41"/>
      <c r="H347" s="41"/>
      <c r="I347" s="276"/>
      <c r="J347" s="41"/>
      <c r="K347" s="41"/>
      <c r="L347" s="45"/>
      <c r="M347" s="277"/>
      <c r="N347" s="278"/>
      <c r="O347" s="92"/>
      <c r="P347" s="92"/>
      <c r="Q347" s="92"/>
      <c r="R347" s="92"/>
      <c r="S347" s="92"/>
      <c r="T347" s="93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T347" s="18" t="s">
        <v>266</v>
      </c>
      <c r="AU347" s="18" t="s">
        <v>86</v>
      </c>
    </row>
    <row r="348" s="13" customFormat="1">
      <c r="A348" s="13"/>
      <c r="B348" s="232"/>
      <c r="C348" s="233"/>
      <c r="D348" s="234" t="s">
        <v>184</v>
      </c>
      <c r="E348" s="235" t="s">
        <v>1</v>
      </c>
      <c r="F348" s="236" t="s">
        <v>3003</v>
      </c>
      <c r="G348" s="233"/>
      <c r="H348" s="237">
        <v>2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184</v>
      </c>
      <c r="AU348" s="243" t="s">
        <v>86</v>
      </c>
      <c r="AV348" s="13" t="s">
        <v>86</v>
      </c>
      <c r="AW348" s="13" t="s">
        <v>32</v>
      </c>
      <c r="AX348" s="13" t="s">
        <v>84</v>
      </c>
      <c r="AY348" s="243" t="s">
        <v>175</v>
      </c>
    </row>
    <row r="349" s="2" customFormat="1" ht="37.8" customHeight="1">
      <c r="A349" s="39"/>
      <c r="B349" s="40"/>
      <c r="C349" s="265" t="s">
        <v>873</v>
      </c>
      <c r="D349" s="265" t="s">
        <v>247</v>
      </c>
      <c r="E349" s="266" t="s">
        <v>3004</v>
      </c>
      <c r="F349" s="267" t="s">
        <v>3005</v>
      </c>
      <c r="G349" s="268" t="s">
        <v>342</v>
      </c>
      <c r="H349" s="269">
        <v>1</v>
      </c>
      <c r="I349" s="270"/>
      <c r="J349" s="271">
        <f>ROUND(I349*H349,2)</f>
        <v>0</v>
      </c>
      <c r="K349" s="267" t="s">
        <v>1</v>
      </c>
      <c r="L349" s="272"/>
      <c r="M349" s="273" t="s">
        <v>1</v>
      </c>
      <c r="N349" s="274" t="s">
        <v>41</v>
      </c>
      <c r="O349" s="92"/>
      <c r="P349" s="228">
        <f>O349*H349</f>
        <v>0</v>
      </c>
      <c r="Q349" s="228">
        <v>0.032599999999999996</v>
      </c>
      <c r="R349" s="228">
        <f>Q349*H349</f>
        <v>0.032599999999999996</v>
      </c>
      <c r="S349" s="228">
        <v>0</v>
      </c>
      <c r="T349" s="229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30" t="s">
        <v>372</v>
      </c>
      <c r="AT349" s="230" t="s">
        <v>247</v>
      </c>
      <c r="AU349" s="230" t="s">
        <v>86</v>
      </c>
      <c r="AY349" s="18" t="s">
        <v>175</v>
      </c>
      <c r="BE349" s="231">
        <f>IF(N349="základní",J349,0)</f>
        <v>0</v>
      </c>
      <c r="BF349" s="231">
        <f>IF(N349="snížená",J349,0)</f>
        <v>0</v>
      </c>
      <c r="BG349" s="231">
        <f>IF(N349="zákl. přenesená",J349,0)</f>
        <v>0</v>
      </c>
      <c r="BH349" s="231">
        <f>IF(N349="sníž. přenesená",J349,0)</f>
        <v>0</v>
      </c>
      <c r="BI349" s="231">
        <f>IF(N349="nulová",J349,0)</f>
        <v>0</v>
      </c>
      <c r="BJ349" s="18" t="s">
        <v>84</v>
      </c>
      <c r="BK349" s="231">
        <f>ROUND(I349*H349,2)</f>
        <v>0</v>
      </c>
      <c r="BL349" s="18" t="s">
        <v>262</v>
      </c>
      <c r="BM349" s="230" t="s">
        <v>3006</v>
      </c>
    </row>
    <row r="350" s="2" customFormat="1">
      <c r="A350" s="39"/>
      <c r="B350" s="40"/>
      <c r="C350" s="41"/>
      <c r="D350" s="234" t="s">
        <v>266</v>
      </c>
      <c r="E350" s="41"/>
      <c r="F350" s="275" t="s">
        <v>3007</v>
      </c>
      <c r="G350" s="41"/>
      <c r="H350" s="41"/>
      <c r="I350" s="276"/>
      <c r="J350" s="41"/>
      <c r="K350" s="41"/>
      <c r="L350" s="45"/>
      <c r="M350" s="277"/>
      <c r="N350" s="278"/>
      <c r="O350" s="92"/>
      <c r="P350" s="92"/>
      <c r="Q350" s="92"/>
      <c r="R350" s="92"/>
      <c r="S350" s="92"/>
      <c r="T350" s="93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266</v>
      </c>
      <c r="AU350" s="18" t="s">
        <v>86</v>
      </c>
    </row>
    <row r="351" s="13" customFormat="1">
      <c r="A351" s="13"/>
      <c r="B351" s="232"/>
      <c r="C351" s="233"/>
      <c r="D351" s="234" t="s">
        <v>184</v>
      </c>
      <c r="E351" s="235" t="s">
        <v>1</v>
      </c>
      <c r="F351" s="236" t="s">
        <v>2958</v>
      </c>
      <c r="G351" s="233"/>
      <c r="H351" s="237">
        <v>1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184</v>
      </c>
      <c r="AU351" s="243" t="s">
        <v>86</v>
      </c>
      <c r="AV351" s="13" t="s">
        <v>86</v>
      </c>
      <c r="AW351" s="13" t="s">
        <v>32</v>
      </c>
      <c r="AX351" s="13" t="s">
        <v>84</v>
      </c>
      <c r="AY351" s="243" t="s">
        <v>175</v>
      </c>
    </row>
    <row r="352" s="2" customFormat="1" ht="24.15" customHeight="1">
      <c r="A352" s="39"/>
      <c r="B352" s="40"/>
      <c r="C352" s="219" t="s">
        <v>878</v>
      </c>
      <c r="D352" s="219" t="s">
        <v>177</v>
      </c>
      <c r="E352" s="220" t="s">
        <v>3008</v>
      </c>
      <c r="F352" s="221" t="s">
        <v>3009</v>
      </c>
      <c r="G352" s="222" t="s">
        <v>342</v>
      </c>
      <c r="H352" s="223">
        <v>1</v>
      </c>
      <c r="I352" s="224"/>
      <c r="J352" s="225">
        <f>ROUND(I352*H352,2)</f>
        <v>0</v>
      </c>
      <c r="K352" s="221" t="s">
        <v>181</v>
      </c>
      <c r="L352" s="45"/>
      <c r="M352" s="226" t="s">
        <v>1</v>
      </c>
      <c r="N352" s="227" t="s">
        <v>41</v>
      </c>
      <c r="O352" s="92"/>
      <c r="P352" s="228">
        <f>O352*H352</f>
        <v>0</v>
      </c>
      <c r="Q352" s="228">
        <v>0</v>
      </c>
      <c r="R352" s="228">
        <f>Q352*H352</f>
        <v>0</v>
      </c>
      <c r="S352" s="228">
        <v>0</v>
      </c>
      <c r="T352" s="229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30" t="s">
        <v>262</v>
      </c>
      <c r="AT352" s="230" t="s">
        <v>177</v>
      </c>
      <c r="AU352" s="230" t="s">
        <v>86</v>
      </c>
      <c r="AY352" s="18" t="s">
        <v>175</v>
      </c>
      <c r="BE352" s="231">
        <f>IF(N352="základní",J352,0)</f>
        <v>0</v>
      </c>
      <c r="BF352" s="231">
        <f>IF(N352="snížená",J352,0)</f>
        <v>0</v>
      </c>
      <c r="BG352" s="231">
        <f>IF(N352="zákl. přenesená",J352,0)</f>
        <v>0</v>
      </c>
      <c r="BH352" s="231">
        <f>IF(N352="sníž. přenesená",J352,0)</f>
        <v>0</v>
      </c>
      <c r="BI352" s="231">
        <f>IF(N352="nulová",J352,0)</f>
        <v>0</v>
      </c>
      <c r="BJ352" s="18" t="s">
        <v>84</v>
      </c>
      <c r="BK352" s="231">
        <f>ROUND(I352*H352,2)</f>
        <v>0</v>
      </c>
      <c r="BL352" s="18" t="s">
        <v>262</v>
      </c>
      <c r="BM352" s="230" t="s">
        <v>3010</v>
      </c>
    </row>
    <row r="353" s="2" customFormat="1" ht="37.8" customHeight="1">
      <c r="A353" s="39"/>
      <c r="B353" s="40"/>
      <c r="C353" s="265" t="s">
        <v>883</v>
      </c>
      <c r="D353" s="265" t="s">
        <v>247</v>
      </c>
      <c r="E353" s="266" t="s">
        <v>3011</v>
      </c>
      <c r="F353" s="267" t="s">
        <v>3012</v>
      </c>
      <c r="G353" s="268" t="s">
        <v>342</v>
      </c>
      <c r="H353" s="269">
        <v>1</v>
      </c>
      <c r="I353" s="270"/>
      <c r="J353" s="271">
        <f>ROUND(I353*H353,2)</f>
        <v>0</v>
      </c>
      <c r="K353" s="267" t="s">
        <v>1</v>
      </c>
      <c r="L353" s="272"/>
      <c r="M353" s="273" t="s">
        <v>1</v>
      </c>
      <c r="N353" s="274" t="s">
        <v>41</v>
      </c>
      <c r="O353" s="92"/>
      <c r="P353" s="228">
        <f>O353*H353</f>
        <v>0</v>
      </c>
      <c r="Q353" s="228">
        <v>0.033480000000000004</v>
      </c>
      <c r="R353" s="228">
        <f>Q353*H353</f>
        <v>0.033480000000000004</v>
      </c>
      <c r="S353" s="228">
        <v>0</v>
      </c>
      <c r="T353" s="229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30" t="s">
        <v>372</v>
      </c>
      <c r="AT353" s="230" t="s">
        <v>247</v>
      </c>
      <c r="AU353" s="230" t="s">
        <v>86</v>
      </c>
      <c r="AY353" s="18" t="s">
        <v>175</v>
      </c>
      <c r="BE353" s="231">
        <f>IF(N353="základní",J353,0)</f>
        <v>0</v>
      </c>
      <c r="BF353" s="231">
        <f>IF(N353="snížená",J353,0)</f>
        <v>0</v>
      </c>
      <c r="BG353" s="231">
        <f>IF(N353="zákl. přenesená",J353,0)</f>
        <v>0</v>
      </c>
      <c r="BH353" s="231">
        <f>IF(N353="sníž. přenesená",J353,0)</f>
        <v>0</v>
      </c>
      <c r="BI353" s="231">
        <f>IF(N353="nulová",J353,0)</f>
        <v>0</v>
      </c>
      <c r="BJ353" s="18" t="s">
        <v>84</v>
      </c>
      <c r="BK353" s="231">
        <f>ROUND(I353*H353,2)</f>
        <v>0</v>
      </c>
      <c r="BL353" s="18" t="s">
        <v>262</v>
      </c>
      <c r="BM353" s="230" t="s">
        <v>3013</v>
      </c>
    </row>
    <row r="354" s="2" customFormat="1">
      <c r="A354" s="39"/>
      <c r="B354" s="40"/>
      <c r="C354" s="41"/>
      <c r="D354" s="234" t="s">
        <v>266</v>
      </c>
      <c r="E354" s="41"/>
      <c r="F354" s="275" t="s">
        <v>3014</v>
      </c>
      <c r="G354" s="41"/>
      <c r="H354" s="41"/>
      <c r="I354" s="276"/>
      <c r="J354" s="41"/>
      <c r="K354" s="41"/>
      <c r="L354" s="45"/>
      <c r="M354" s="277"/>
      <c r="N354" s="278"/>
      <c r="O354" s="92"/>
      <c r="P354" s="92"/>
      <c r="Q354" s="92"/>
      <c r="R354" s="92"/>
      <c r="S354" s="92"/>
      <c r="T354" s="93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266</v>
      </c>
      <c r="AU354" s="18" t="s">
        <v>86</v>
      </c>
    </row>
    <row r="355" s="13" customFormat="1">
      <c r="A355" s="13"/>
      <c r="B355" s="232"/>
      <c r="C355" s="233"/>
      <c r="D355" s="234" t="s">
        <v>184</v>
      </c>
      <c r="E355" s="235" t="s">
        <v>1</v>
      </c>
      <c r="F355" s="236" t="s">
        <v>2958</v>
      </c>
      <c r="G355" s="233"/>
      <c r="H355" s="237">
        <v>1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184</v>
      </c>
      <c r="AU355" s="243" t="s">
        <v>86</v>
      </c>
      <c r="AV355" s="13" t="s">
        <v>86</v>
      </c>
      <c r="AW355" s="13" t="s">
        <v>32</v>
      </c>
      <c r="AX355" s="13" t="s">
        <v>84</v>
      </c>
      <c r="AY355" s="243" t="s">
        <v>175</v>
      </c>
    </row>
    <row r="356" s="2" customFormat="1" ht="24.15" customHeight="1">
      <c r="A356" s="39"/>
      <c r="B356" s="40"/>
      <c r="C356" s="219" t="s">
        <v>887</v>
      </c>
      <c r="D356" s="219" t="s">
        <v>177</v>
      </c>
      <c r="E356" s="220" t="s">
        <v>3015</v>
      </c>
      <c r="F356" s="221" t="s">
        <v>3016</v>
      </c>
      <c r="G356" s="222" t="s">
        <v>342</v>
      </c>
      <c r="H356" s="223">
        <v>3</v>
      </c>
      <c r="I356" s="224"/>
      <c r="J356" s="225">
        <f>ROUND(I356*H356,2)</f>
        <v>0</v>
      </c>
      <c r="K356" s="221" t="s">
        <v>181</v>
      </c>
      <c r="L356" s="45"/>
      <c r="M356" s="226" t="s">
        <v>1</v>
      </c>
      <c r="N356" s="227" t="s">
        <v>41</v>
      </c>
      <c r="O356" s="92"/>
      <c r="P356" s="228">
        <f>O356*H356</f>
        <v>0</v>
      </c>
      <c r="Q356" s="228">
        <v>0</v>
      </c>
      <c r="R356" s="228">
        <f>Q356*H356</f>
        <v>0</v>
      </c>
      <c r="S356" s="228">
        <v>0</v>
      </c>
      <c r="T356" s="229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30" t="s">
        <v>262</v>
      </c>
      <c r="AT356" s="230" t="s">
        <v>177</v>
      </c>
      <c r="AU356" s="230" t="s">
        <v>86</v>
      </c>
      <c r="AY356" s="18" t="s">
        <v>175</v>
      </c>
      <c r="BE356" s="231">
        <f>IF(N356="základní",J356,0)</f>
        <v>0</v>
      </c>
      <c r="BF356" s="231">
        <f>IF(N356="snížená",J356,0)</f>
        <v>0</v>
      </c>
      <c r="BG356" s="231">
        <f>IF(N356="zákl. přenesená",J356,0)</f>
        <v>0</v>
      </c>
      <c r="BH356" s="231">
        <f>IF(N356="sníž. přenesená",J356,0)</f>
        <v>0</v>
      </c>
      <c r="BI356" s="231">
        <f>IF(N356="nulová",J356,0)</f>
        <v>0</v>
      </c>
      <c r="BJ356" s="18" t="s">
        <v>84</v>
      </c>
      <c r="BK356" s="231">
        <f>ROUND(I356*H356,2)</f>
        <v>0</v>
      </c>
      <c r="BL356" s="18" t="s">
        <v>262</v>
      </c>
      <c r="BM356" s="230" t="s">
        <v>3017</v>
      </c>
    </row>
    <row r="357" s="2" customFormat="1" ht="37.8" customHeight="1">
      <c r="A357" s="39"/>
      <c r="B357" s="40"/>
      <c r="C357" s="265" t="s">
        <v>892</v>
      </c>
      <c r="D357" s="265" t="s">
        <v>247</v>
      </c>
      <c r="E357" s="266" t="s">
        <v>3018</v>
      </c>
      <c r="F357" s="267" t="s">
        <v>3019</v>
      </c>
      <c r="G357" s="268" t="s">
        <v>342</v>
      </c>
      <c r="H357" s="269">
        <v>1</v>
      </c>
      <c r="I357" s="270"/>
      <c r="J357" s="271">
        <f>ROUND(I357*H357,2)</f>
        <v>0</v>
      </c>
      <c r="K357" s="267" t="s">
        <v>1</v>
      </c>
      <c r="L357" s="272"/>
      <c r="M357" s="273" t="s">
        <v>1</v>
      </c>
      <c r="N357" s="274" t="s">
        <v>41</v>
      </c>
      <c r="O357" s="92"/>
      <c r="P357" s="228">
        <f>O357*H357</f>
        <v>0</v>
      </c>
      <c r="Q357" s="228">
        <v>0.066960000000000008</v>
      </c>
      <c r="R357" s="228">
        <f>Q357*H357</f>
        <v>0.066960000000000008</v>
      </c>
      <c r="S357" s="228">
        <v>0</v>
      </c>
      <c r="T357" s="229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0" t="s">
        <v>372</v>
      </c>
      <c r="AT357" s="230" t="s">
        <v>247</v>
      </c>
      <c r="AU357" s="230" t="s">
        <v>86</v>
      </c>
      <c r="AY357" s="18" t="s">
        <v>175</v>
      </c>
      <c r="BE357" s="231">
        <f>IF(N357="základní",J357,0)</f>
        <v>0</v>
      </c>
      <c r="BF357" s="231">
        <f>IF(N357="snížená",J357,0)</f>
        <v>0</v>
      </c>
      <c r="BG357" s="231">
        <f>IF(N357="zákl. přenesená",J357,0)</f>
        <v>0</v>
      </c>
      <c r="BH357" s="231">
        <f>IF(N357="sníž. přenesená",J357,0)</f>
        <v>0</v>
      </c>
      <c r="BI357" s="231">
        <f>IF(N357="nulová",J357,0)</f>
        <v>0</v>
      </c>
      <c r="BJ357" s="18" t="s">
        <v>84</v>
      </c>
      <c r="BK357" s="231">
        <f>ROUND(I357*H357,2)</f>
        <v>0</v>
      </c>
      <c r="BL357" s="18" t="s">
        <v>262</v>
      </c>
      <c r="BM357" s="230" t="s">
        <v>3020</v>
      </c>
    </row>
    <row r="358" s="2" customFormat="1">
      <c r="A358" s="39"/>
      <c r="B358" s="40"/>
      <c r="C358" s="41"/>
      <c r="D358" s="234" t="s">
        <v>266</v>
      </c>
      <c r="E358" s="41"/>
      <c r="F358" s="275" t="s">
        <v>3021</v>
      </c>
      <c r="G358" s="41"/>
      <c r="H358" s="41"/>
      <c r="I358" s="276"/>
      <c r="J358" s="41"/>
      <c r="K358" s="41"/>
      <c r="L358" s="45"/>
      <c r="M358" s="277"/>
      <c r="N358" s="278"/>
      <c r="O358" s="92"/>
      <c r="P358" s="92"/>
      <c r="Q358" s="92"/>
      <c r="R358" s="92"/>
      <c r="S358" s="92"/>
      <c r="T358" s="93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266</v>
      </c>
      <c r="AU358" s="18" t="s">
        <v>86</v>
      </c>
    </row>
    <row r="359" s="13" customFormat="1">
      <c r="A359" s="13"/>
      <c r="B359" s="232"/>
      <c r="C359" s="233"/>
      <c r="D359" s="234" t="s">
        <v>184</v>
      </c>
      <c r="E359" s="235" t="s">
        <v>1</v>
      </c>
      <c r="F359" s="236" t="s">
        <v>2972</v>
      </c>
      <c r="G359" s="233"/>
      <c r="H359" s="237">
        <v>1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184</v>
      </c>
      <c r="AU359" s="243" t="s">
        <v>86</v>
      </c>
      <c r="AV359" s="13" t="s">
        <v>86</v>
      </c>
      <c r="AW359" s="13" t="s">
        <v>32</v>
      </c>
      <c r="AX359" s="13" t="s">
        <v>84</v>
      </c>
      <c r="AY359" s="243" t="s">
        <v>175</v>
      </c>
    </row>
    <row r="360" s="2" customFormat="1" ht="37.8" customHeight="1">
      <c r="A360" s="39"/>
      <c r="B360" s="40"/>
      <c r="C360" s="265" t="s">
        <v>897</v>
      </c>
      <c r="D360" s="265" t="s">
        <v>247</v>
      </c>
      <c r="E360" s="266" t="s">
        <v>3022</v>
      </c>
      <c r="F360" s="267" t="s">
        <v>3023</v>
      </c>
      <c r="G360" s="268" t="s">
        <v>342</v>
      </c>
      <c r="H360" s="269">
        <v>2</v>
      </c>
      <c r="I360" s="270"/>
      <c r="J360" s="271">
        <f>ROUND(I360*H360,2)</f>
        <v>0</v>
      </c>
      <c r="K360" s="267" t="s">
        <v>1</v>
      </c>
      <c r="L360" s="272"/>
      <c r="M360" s="273" t="s">
        <v>1</v>
      </c>
      <c r="N360" s="274" t="s">
        <v>41</v>
      </c>
      <c r="O360" s="92"/>
      <c r="P360" s="228">
        <f>O360*H360</f>
        <v>0</v>
      </c>
      <c r="Q360" s="228">
        <v>0.07812</v>
      </c>
      <c r="R360" s="228">
        <f>Q360*H360</f>
        <v>0.15624</v>
      </c>
      <c r="S360" s="228">
        <v>0</v>
      </c>
      <c r="T360" s="229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30" t="s">
        <v>372</v>
      </c>
      <c r="AT360" s="230" t="s">
        <v>247</v>
      </c>
      <c r="AU360" s="230" t="s">
        <v>86</v>
      </c>
      <c r="AY360" s="18" t="s">
        <v>175</v>
      </c>
      <c r="BE360" s="231">
        <f>IF(N360="základní",J360,0)</f>
        <v>0</v>
      </c>
      <c r="BF360" s="231">
        <f>IF(N360="snížená",J360,0)</f>
        <v>0</v>
      </c>
      <c r="BG360" s="231">
        <f>IF(N360="zákl. přenesená",J360,0)</f>
        <v>0</v>
      </c>
      <c r="BH360" s="231">
        <f>IF(N360="sníž. přenesená",J360,0)</f>
        <v>0</v>
      </c>
      <c r="BI360" s="231">
        <f>IF(N360="nulová",J360,0)</f>
        <v>0</v>
      </c>
      <c r="BJ360" s="18" t="s">
        <v>84</v>
      </c>
      <c r="BK360" s="231">
        <f>ROUND(I360*H360,2)</f>
        <v>0</v>
      </c>
      <c r="BL360" s="18" t="s">
        <v>262</v>
      </c>
      <c r="BM360" s="230" t="s">
        <v>3024</v>
      </c>
    </row>
    <row r="361" s="2" customFormat="1">
      <c r="A361" s="39"/>
      <c r="B361" s="40"/>
      <c r="C361" s="41"/>
      <c r="D361" s="234" t="s">
        <v>266</v>
      </c>
      <c r="E361" s="41"/>
      <c r="F361" s="275" t="s">
        <v>3025</v>
      </c>
      <c r="G361" s="41"/>
      <c r="H361" s="41"/>
      <c r="I361" s="276"/>
      <c r="J361" s="41"/>
      <c r="K361" s="41"/>
      <c r="L361" s="45"/>
      <c r="M361" s="277"/>
      <c r="N361" s="278"/>
      <c r="O361" s="92"/>
      <c r="P361" s="92"/>
      <c r="Q361" s="92"/>
      <c r="R361" s="92"/>
      <c r="S361" s="92"/>
      <c r="T361" s="93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266</v>
      </c>
      <c r="AU361" s="18" t="s">
        <v>86</v>
      </c>
    </row>
    <row r="362" s="13" customFormat="1">
      <c r="A362" s="13"/>
      <c r="B362" s="232"/>
      <c r="C362" s="233"/>
      <c r="D362" s="234" t="s">
        <v>184</v>
      </c>
      <c r="E362" s="235" t="s">
        <v>1</v>
      </c>
      <c r="F362" s="236" t="s">
        <v>3026</v>
      </c>
      <c r="G362" s="233"/>
      <c r="H362" s="237">
        <v>2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184</v>
      </c>
      <c r="AU362" s="243" t="s">
        <v>86</v>
      </c>
      <c r="AV362" s="13" t="s">
        <v>86</v>
      </c>
      <c r="AW362" s="13" t="s">
        <v>32</v>
      </c>
      <c r="AX362" s="13" t="s">
        <v>84</v>
      </c>
      <c r="AY362" s="243" t="s">
        <v>175</v>
      </c>
    </row>
    <row r="363" s="2" customFormat="1" ht="44.25" customHeight="1">
      <c r="A363" s="39"/>
      <c r="B363" s="40"/>
      <c r="C363" s="265" t="s">
        <v>901</v>
      </c>
      <c r="D363" s="265" t="s">
        <v>247</v>
      </c>
      <c r="E363" s="266" t="s">
        <v>3027</v>
      </c>
      <c r="F363" s="267" t="s">
        <v>3028</v>
      </c>
      <c r="G363" s="268" t="s">
        <v>342</v>
      </c>
      <c r="H363" s="269">
        <v>36</v>
      </c>
      <c r="I363" s="270"/>
      <c r="J363" s="271">
        <f>ROUND(I363*H363,2)</f>
        <v>0</v>
      </c>
      <c r="K363" s="267" t="s">
        <v>1</v>
      </c>
      <c r="L363" s="272"/>
      <c r="M363" s="273" t="s">
        <v>1</v>
      </c>
      <c r="N363" s="274" t="s">
        <v>41</v>
      </c>
      <c r="O363" s="92"/>
      <c r="P363" s="228">
        <f>O363*H363</f>
        <v>0</v>
      </c>
      <c r="Q363" s="228">
        <v>0.001</v>
      </c>
      <c r="R363" s="228">
        <f>Q363*H363</f>
        <v>0.036000000000000004</v>
      </c>
      <c r="S363" s="228">
        <v>0</v>
      </c>
      <c r="T363" s="229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30" t="s">
        <v>372</v>
      </c>
      <c r="AT363" s="230" t="s">
        <v>247</v>
      </c>
      <c r="AU363" s="230" t="s">
        <v>86</v>
      </c>
      <c r="AY363" s="18" t="s">
        <v>175</v>
      </c>
      <c r="BE363" s="231">
        <f>IF(N363="základní",J363,0)</f>
        <v>0</v>
      </c>
      <c r="BF363" s="231">
        <f>IF(N363="snížená",J363,0)</f>
        <v>0</v>
      </c>
      <c r="BG363" s="231">
        <f>IF(N363="zákl. přenesená",J363,0)</f>
        <v>0</v>
      </c>
      <c r="BH363" s="231">
        <f>IF(N363="sníž. přenesená",J363,0)</f>
        <v>0</v>
      </c>
      <c r="BI363" s="231">
        <f>IF(N363="nulová",J363,0)</f>
        <v>0</v>
      </c>
      <c r="BJ363" s="18" t="s">
        <v>84</v>
      </c>
      <c r="BK363" s="231">
        <f>ROUND(I363*H363,2)</f>
        <v>0</v>
      </c>
      <c r="BL363" s="18" t="s">
        <v>262</v>
      </c>
      <c r="BM363" s="230" t="s">
        <v>3029</v>
      </c>
    </row>
    <row r="364" s="13" customFormat="1">
      <c r="A364" s="13"/>
      <c r="B364" s="232"/>
      <c r="C364" s="233"/>
      <c r="D364" s="234" t="s">
        <v>184</v>
      </c>
      <c r="E364" s="235" t="s">
        <v>1</v>
      </c>
      <c r="F364" s="236" t="s">
        <v>3030</v>
      </c>
      <c r="G364" s="233"/>
      <c r="H364" s="237">
        <v>36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184</v>
      </c>
      <c r="AU364" s="243" t="s">
        <v>86</v>
      </c>
      <c r="AV364" s="13" t="s">
        <v>86</v>
      </c>
      <c r="AW364" s="13" t="s">
        <v>32</v>
      </c>
      <c r="AX364" s="13" t="s">
        <v>84</v>
      </c>
      <c r="AY364" s="243" t="s">
        <v>175</v>
      </c>
    </row>
    <row r="365" s="2" customFormat="1" ht="16.5" customHeight="1">
      <c r="A365" s="39"/>
      <c r="B365" s="40"/>
      <c r="C365" s="265" t="s">
        <v>906</v>
      </c>
      <c r="D365" s="265" t="s">
        <v>247</v>
      </c>
      <c r="E365" s="266" t="s">
        <v>3031</v>
      </c>
      <c r="F365" s="267" t="s">
        <v>3032</v>
      </c>
      <c r="G365" s="268" t="s">
        <v>342</v>
      </c>
      <c r="H365" s="269">
        <v>140</v>
      </c>
      <c r="I365" s="270"/>
      <c r="J365" s="271">
        <f>ROUND(I365*H365,2)</f>
        <v>0</v>
      </c>
      <c r="K365" s="267" t="s">
        <v>181</v>
      </c>
      <c r="L365" s="272"/>
      <c r="M365" s="273" t="s">
        <v>1</v>
      </c>
      <c r="N365" s="274" t="s">
        <v>41</v>
      </c>
      <c r="O365" s="92"/>
      <c r="P365" s="228">
        <f>O365*H365</f>
        <v>0</v>
      </c>
      <c r="Q365" s="228">
        <v>0.0008</v>
      </c>
      <c r="R365" s="228">
        <f>Q365*H365</f>
        <v>0.11200000000000002</v>
      </c>
      <c r="S365" s="228">
        <v>0</v>
      </c>
      <c r="T365" s="229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30" t="s">
        <v>372</v>
      </c>
      <c r="AT365" s="230" t="s">
        <v>247</v>
      </c>
      <c r="AU365" s="230" t="s">
        <v>86</v>
      </c>
      <c r="AY365" s="18" t="s">
        <v>175</v>
      </c>
      <c r="BE365" s="231">
        <f>IF(N365="základní",J365,0)</f>
        <v>0</v>
      </c>
      <c r="BF365" s="231">
        <f>IF(N365="snížená",J365,0)</f>
        <v>0</v>
      </c>
      <c r="BG365" s="231">
        <f>IF(N365="zákl. přenesená",J365,0)</f>
        <v>0</v>
      </c>
      <c r="BH365" s="231">
        <f>IF(N365="sníž. přenesená",J365,0)</f>
        <v>0</v>
      </c>
      <c r="BI365" s="231">
        <f>IF(N365="nulová",J365,0)</f>
        <v>0</v>
      </c>
      <c r="BJ365" s="18" t="s">
        <v>84</v>
      </c>
      <c r="BK365" s="231">
        <f>ROUND(I365*H365,2)</f>
        <v>0</v>
      </c>
      <c r="BL365" s="18" t="s">
        <v>262</v>
      </c>
      <c r="BM365" s="230" t="s">
        <v>3033</v>
      </c>
    </row>
    <row r="366" s="13" customFormat="1">
      <c r="A366" s="13"/>
      <c r="B366" s="232"/>
      <c r="C366" s="233"/>
      <c r="D366" s="234" t="s">
        <v>184</v>
      </c>
      <c r="E366" s="235" t="s">
        <v>1</v>
      </c>
      <c r="F366" s="236" t="s">
        <v>3034</v>
      </c>
      <c r="G366" s="233"/>
      <c r="H366" s="237">
        <v>140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184</v>
      </c>
      <c r="AU366" s="243" t="s">
        <v>86</v>
      </c>
      <c r="AV366" s="13" t="s">
        <v>86</v>
      </c>
      <c r="AW366" s="13" t="s">
        <v>32</v>
      </c>
      <c r="AX366" s="13" t="s">
        <v>84</v>
      </c>
      <c r="AY366" s="243" t="s">
        <v>175</v>
      </c>
    </row>
    <row r="367" s="2" customFormat="1" ht="24.15" customHeight="1">
      <c r="A367" s="39"/>
      <c r="B367" s="40"/>
      <c r="C367" s="219" t="s">
        <v>910</v>
      </c>
      <c r="D367" s="219" t="s">
        <v>177</v>
      </c>
      <c r="E367" s="220" t="s">
        <v>3035</v>
      </c>
      <c r="F367" s="221" t="s">
        <v>3036</v>
      </c>
      <c r="G367" s="222" t="s">
        <v>342</v>
      </c>
      <c r="H367" s="223">
        <v>1</v>
      </c>
      <c r="I367" s="224"/>
      <c r="J367" s="225">
        <f>ROUND(I367*H367,2)</f>
        <v>0</v>
      </c>
      <c r="K367" s="221" t="s">
        <v>181</v>
      </c>
      <c r="L367" s="45"/>
      <c r="M367" s="226" t="s">
        <v>1</v>
      </c>
      <c r="N367" s="227" t="s">
        <v>41</v>
      </c>
      <c r="O367" s="92"/>
      <c r="P367" s="228">
        <f>O367*H367</f>
        <v>0</v>
      </c>
      <c r="Q367" s="228">
        <v>0.0048</v>
      </c>
      <c r="R367" s="228">
        <f>Q367*H367</f>
        <v>0.0048</v>
      </c>
      <c r="S367" s="228">
        <v>0</v>
      </c>
      <c r="T367" s="229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0" t="s">
        <v>262</v>
      </c>
      <c r="AT367" s="230" t="s">
        <v>177</v>
      </c>
      <c r="AU367" s="230" t="s">
        <v>86</v>
      </c>
      <c r="AY367" s="18" t="s">
        <v>175</v>
      </c>
      <c r="BE367" s="231">
        <f>IF(N367="základní",J367,0)</f>
        <v>0</v>
      </c>
      <c r="BF367" s="231">
        <f>IF(N367="snížená",J367,0)</f>
        <v>0</v>
      </c>
      <c r="BG367" s="231">
        <f>IF(N367="zákl. přenesená",J367,0)</f>
        <v>0</v>
      </c>
      <c r="BH367" s="231">
        <f>IF(N367="sníž. přenesená",J367,0)</f>
        <v>0</v>
      </c>
      <c r="BI367" s="231">
        <f>IF(N367="nulová",J367,0)</f>
        <v>0</v>
      </c>
      <c r="BJ367" s="18" t="s">
        <v>84</v>
      </c>
      <c r="BK367" s="231">
        <f>ROUND(I367*H367,2)</f>
        <v>0</v>
      </c>
      <c r="BL367" s="18" t="s">
        <v>262</v>
      </c>
      <c r="BM367" s="230" t="s">
        <v>3037</v>
      </c>
    </row>
    <row r="368" s="2" customFormat="1">
      <c r="A368" s="39"/>
      <c r="B368" s="40"/>
      <c r="C368" s="41"/>
      <c r="D368" s="234" t="s">
        <v>266</v>
      </c>
      <c r="E368" s="41"/>
      <c r="F368" s="275" t="s">
        <v>3038</v>
      </c>
      <c r="G368" s="41"/>
      <c r="H368" s="41"/>
      <c r="I368" s="276"/>
      <c r="J368" s="41"/>
      <c r="K368" s="41"/>
      <c r="L368" s="45"/>
      <c r="M368" s="277"/>
      <c r="N368" s="278"/>
      <c r="O368" s="92"/>
      <c r="P368" s="92"/>
      <c r="Q368" s="92"/>
      <c r="R368" s="92"/>
      <c r="S368" s="92"/>
      <c r="T368" s="93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266</v>
      </c>
      <c r="AU368" s="18" t="s">
        <v>86</v>
      </c>
    </row>
    <row r="369" s="13" customFormat="1">
      <c r="A369" s="13"/>
      <c r="B369" s="232"/>
      <c r="C369" s="233"/>
      <c r="D369" s="234" t="s">
        <v>184</v>
      </c>
      <c r="E369" s="235" t="s">
        <v>1</v>
      </c>
      <c r="F369" s="236" t="s">
        <v>2972</v>
      </c>
      <c r="G369" s="233"/>
      <c r="H369" s="237">
        <v>1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184</v>
      </c>
      <c r="AU369" s="243" t="s">
        <v>86</v>
      </c>
      <c r="AV369" s="13" t="s">
        <v>86</v>
      </c>
      <c r="AW369" s="13" t="s">
        <v>32</v>
      </c>
      <c r="AX369" s="13" t="s">
        <v>84</v>
      </c>
      <c r="AY369" s="243" t="s">
        <v>175</v>
      </c>
    </row>
    <row r="370" s="2" customFormat="1" ht="24.15" customHeight="1">
      <c r="A370" s="39"/>
      <c r="B370" s="40"/>
      <c r="C370" s="219" t="s">
        <v>915</v>
      </c>
      <c r="D370" s="219" t="s">
        <v>177</v>
      </c>
      <c r="E370" s="220" t="s">
        <v>3039</v>
      </c>
      <c r="F370" s="221" t="s">
        <v>3040</v>
      </c>
      <c r="G370" s="222" t="s">
        <v>342</v>
      </c>
      <c r="H370" s="223">
        <v>1</v>
      </c>
      <c r="I370" s="224"/>
      <c r="J370" s="225">
        <f>ROUND(I370*H370,2)</f>
        <v>0</v>
      </c>
      <c r="K370" s="221" t="s">
        <v>181</v>
      </c>
      <c r="L370" s="45"/>
      <c r="M370" s="226" t="s">
        <v>1</v>
      </c>
      <c r="N370" s="227" t="s">
        <v>41</v>
      </c>
      <c r="O370" s="92"/>
      <c r="P370" s="228">
        <f>O370*H370</f>
        <v>0</v>
      </c>
      <c r="Q370" s="228">
        <v>0.0125</v>
      </c>
      <c r="R370" s="228">
        <f>Q370*H370</f>
        <v>0.0125</v>
      </c>
      <c r="S370" s="228">
        <v>0</v>
      </c>
      <c r="T370" s="229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0" t="s">
        <v>262</v>
      </c>
      <c r="AT370" s="230" t="s">
        <v>177</v>
      </c>
      <c r="AU370" s="230" t="s">
        <v>86</v>
      </c>
      <c r="AY370" s="18" t="s">
        <v>175</v>
      </c>
      <c r="BE370" s="231">
        <f>IF(N370="základní",J370,0)</f>
        <v>0</v>
      </c>
      <c r="BF370" s="231">
        <f>IF(N370="snížená",J370,0)</f>
        <v>0</v>
      </c>
      <c r="BG370" s="231">
        <f>IF(N370="zákl. přenesená",J370,0)</f>
        <v>0</v>
      </c>
      <c r="BH370" s="231">
        <f>IF(N370="sníž. přenesená",J370,0)</f>
        <v>0</v>
      </c>
      <c r="BI370" s="231">
        <f>IF(N370="nulová",J370,0)</f>
        <v>0</v>
      </c>
      <c r="BJ370" s="18" t="s">
        <v>84</v>
      </c>
      <c r="BK370" s="231">
        <f>ROUND(I370*H370,2)</f>
        <v>0</v>
      </c>
      <c r="BL370" s="18" t="s">
        <v>262</v>
      </c>
      <c r="BM370" s="230" t="s">
        <v>3041</v>
      </c>
    </row>
    <row r="371" s="2" customFormat="1">
      <c r="A371" s="39"/>
      <c r="B371" s="40"/>
      <c r="C371" s="41"/>
      <c r="D371" s="234" t="s">
        <v>266</v>
      </c>
      <c r="E371" s="41"/>
      <c r="F371" s="275" t="s">
        <v>3042</v>
      </c>
      <c r="G371" s="41"/>
      <c r="H371" s="41"/>
      <c r="I371" s="276"/>
      <c r="J371" s="41"/>
      <c r="K371" s="41"/>
      <c r="L371" s="45"/>
      <c r="M371" s="277"/>
      <c r="N371" s="278"/>
      <c r="O371" s="92"/>
      <c r="P371" s="92"/>
      <c r="Q371" s="92"/>
      <c r="R371" s="92"/>
      <c r="S371" s="92"/>
      <c r="T371" s="93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T371" s="18" t="s">
        <v>266</v>
      </c>
      <c r="AU371" s="18" t="s">
        <v>86</v>
      </c>
    </row>
    <row r="372" s="13" customFormat="1">
      <c r="A372" s="13"/>
      <c r="B372" s="232"/>
      <c r="C372" s="233"/>
      <c r="D372" s="234" t="s">
        <v>184</v>
      </c>
      <c r="E372" s="235" t="s">
        <v>1</v>
      </c>
      <c r="F372" s="236" t="s">
        <v>2972</v>
      </c>
      <c r="G372" s="233"/>
      <c r="H372" s="237">
        <v>1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184</v>
      </c>
      <c r="AU372" s="243" t="s">
        <v>86</v>
      </c>
      <c r="AV372" s="13" t="s">
        <v>86</v>
      </c>
      <c r="AW372" s="13" t="s">
        <v>32</v>
      </c>
      <c r="AX372" s="13" t="s">
        <v>84</v>
      </c>
      <c r="AY372" s="243" t="s">
        <v>175</v>
      </c>
    </row>
    <row r="373" s="2" customFormat="1" ht="24.15" customHeight="1">
      <c r="A373" s="39"/>
      <c r="B373" s="40"/>
      <c r="C373" s="219" t="s">
        <v>921</v>
      </c>
      <c r="D373" s="219" t="s">
        <v>177</v>
      </c>
      <c r="E373" s="220" t="s">
        <v>3043</v>
      </c>
      <c r="F373" s="221" t="s">
        <v>3044</v>
      </c>
      <c r="G373" s="222" t="s">
        <v>180</v>
      </c>
      <c r="H373" s="223">
        <v>711</v>
      </c>
      <c r="I373" s="224"/>
      <c r="J373" s="225">
        <f>ROUND(I373*H373,2)</f>
        <v>0</v>
      </c>
      <c r="K373" s="221" t="s">
        <v>181</v>
      </c>
      <c r="L373" s="45"/>
      <c r="M373" s="226" t="s">
        <v>1</v>
      </c>
      <c r="N373" s="227" t="s">
        <v>41</v>
      </c>
      <c r="O373" s="92"/>
      <c r="P373" s="228">
        <f>O373*H373</f>
        <v>0</v>
      </c>
      <c r="Q373" s="228">
        <v>0</v>
      </c>
      <c r="R373" s="228">
        <f>Q373*H373</f>
        <v>0</v>
      </c>
      <c r="S373" s="228">
        <v>0</v>
      </c>
      <c r="T373" s="229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30" t="s">
        <v>262</v>
      </c>
      <c r="AT373" s="230" t="s">
        <v>177</v>
      </c>
      <c r="AU373" s="230" t="s">
        <v>86</v>
      </c>
      <c r="AY373" s="18" t="s">
        <v>175</v>
      </c>
      <c r="BE373" s="231">
        <f>IF(N373="základní",J373,0)</f>
        <v>0</v>
      </c>
      <c r="BF373" s="231">
        <f>IF(N373="snížená",J373,0)</f>
        <v>0</v>
      </c>
      <c r="BG373" s="231">
        <f>IF(N373="zákl. přenesená",J373,0)</f>
        <v>0</v>
      </c>
      <c r="BH373" s="231">
        <f>IF(N373="sníž. přenesená",J373,0)</f>
        <v>0</v>
      </c>
      <c r="BI373" s="231">
        <f>IF(N373="nulová",J373,0)</f>
        <v>0</v>
      </c>
      <c r="BJ373" s="18" t="s">
        <v>84</v>
      </c>
      <c r="BK373" s="231">
        <f>ROUND(I373*H373,2)</f>
        <v>0</v>
      </c>
      <c r="BL373" s="18" t="s">
        <v>262</v>
      </c>
      <c r="BM373" s="230" t="s">
        <v>3045</v>
      </c>
    </row>
    <row r="374" s="2" customFormat="1" ht="16.5" customHeight="1">
      <c r="A374" s="39"/>
      <c r="B374" s="40"/>
      <c r="C374" s="219" t="s">
        <v>935</v>
      </c>
      <c r="D374" s="219" t="s">
        <v>177</v>
      </c>
      <c r="E374" s="220" t="s">
        <v>3046</v>
      </c>
      <c r="F374" s="221" t="s">
        <v>3047</v>
      </c>
      <c r="G374" s="222" t="s">
        <v>342</v>
      </c>
      <c r="H374" s="223">
        <v>90</v>
      </c>
      <c r="I374" s="224"/>
      <c r="J374" s="225">
        <f>ROUND(I374*H374,2)</f>
        <v>0</v>
      </c>
      <c r="K374" s="221" t="s">
        <v>181</v>
      </c>
      <c r="L374" s="45"/>
      <c r="M374" s="226" t="s">
        <v>1</v>
      </c>
      <c r="N374" s="227" t="s">
        <v>41</v>
      </c>
      <c r="O374" s="92"/>
      <c r="P374" s="228">
        <f>O374*H374</f>
        <v>0</v>
      </c>
      <c r="Q374" s="228">
        <v>0</v>
      </c>
      <c r="R374" s="228">
        <f>Q374*H374</f>
        <v>0</v>
      </c>
      <c r="S374" s="228">
        <v>0</v>
      </c>
      <c r="T374" s="229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0" t="s">
        <v>262</v>
      </c>
      <c r="AT374" s="230" t="s">
        <v>177</v>
      </c>
      <c r="AU374" s="230" t="s">
        <v>86</v>
      </c>
      <c r="AY374" s="18" t="s">
        <v>175</v>
      </c>
      <c r="BE374" s="231">
        <f>IF(N374="základní",J374,0)</f>
        <v>0</v>
      </c>
      <c r="BF374" s="231">
        <f>IF(N374="snížená",J374,0)</f>
        <v>0</v>
      </c>
      <c r="BG374" s="231">
        <f>IF(N374="zákl. přenesená",J374,0)</f>
        <v>0</v>
      </c>
      <c r="BH374" s="231">
        <f>IF(N374="sníž. přenesená",J374,0)</f>
        <v>0</v>
      </c>
      <c r="BI374" s="231">
        <f>IF(N374="nulová",J374,0)</f>
        <v>0</v>
      </c>
      <c r="BJ374" s="18" t="s">
        <v>84</v>
      </c>
      <c r="BK374" s="231">
        <f>ROUND(I374*H374,2)</f>
        <v>0</v>
      </c>
      <c r="BL374" s="18" t="s">
        <v>262</v>
      </c>
      <c r="BM374" s="230" t="s">
        <v>3048</v>
      </c>
    </row>
    <row r="375" s="13" customFormat="1">
      <c r="A375" s="13"/>
      <c r="B375" s="232"/>
      <c r="C375" s="233"/>
      <c r="D375" s="234" t="s">
        <v>184</v>
      </c>
      <c r="E375" s="235" t="s">
        <v>1</v>
      </c>
      <c r="F375" s="236" t="s">
        <v>3049</v>
      </c>
      <c r="G375" s="233"/>
      <c r="H375" s="237">
        <v>90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184</v>
      </c>
      <c r="AU375" s="243" t="s">
        <v>86</v>
      </c>
      <c r="AV375" s="13" t="s">
        <v>86</v>
      </c>
      <c r="AW375" s="13" t="s">
        <v>32</v>
      </c>
      <c r="AX375" s="13" t="s">
        <v>84</v>
      </c>
      <c r="AY375" s="243" t="s">
        <v>175</v>
      </c>
    </row>
    <row r="376" s="2" customFormat="1" ht="16.5" customHeight="1">
      <c r="A376" s="39"/>
      <c r="B376" s="40"/>
      <c r="C376" s="219" t="s">
        <v>943</v>
      </c>
      <c r="D376" s="219" t="s">
        <v>177</v>
      </c>
      <c r="E376" s="220" t="s">
        <v>3050</v>
      </c>
      <c r="F376" s="221" t="s">
        <v>3051</v>
      </c>
      <c r="G376" s="222" t="s">
        <v>342</v>
      </c>
      <c r="H376" s="223">
        <v>12</v>
      </c>
      <c r="I376" s="224"/>
      <c r="J376" s="225">
        <f>ROUND(I376*H376,2)</f>
        <v>0</v>
      </c>
      <c r="K376" s="221" t="s">
        <v>1</v>
      </c>
      <c r="L376" s="45"/>
      <c r="M376" s="226" t="s">
        <v>1</v>
      </c>
      <c r="N376" s="227" t="s">
        <v>41</v>
      </c>
      <c r="O376" s="92"/>
      <c r="P376" s="228">
        <f>O376*H376</f>
        <v>0</v>
      </c>
      <c r="Q376" s="228">
        <v>0</v>
      </c>
      <c r="R376" s="228">
        <f>Q376*H376</f>
        <v>0</v>
      </c>
      <c r="S376" s="228">
        <v>0</v>
      </c>
      <c r="T376" s="229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0" t="s">
        <v>262</v>
      </c>
      <c r="AT376" s="230" t="s">
        <v>177</v>
      </c>
      <c r="AU376" s="230" t="s">
        <v>86</v>
      </c>
      <c r="AY376" s="18" t="s">
        <v>175</v>
      </c>
      <c r="BE376" s="231">
        <f>IF(N376="základní",J376,0)</f>
        <v>0</v>
      </c>
      <c r="BF376" s="231">
        <f>IF(N376="snížená",J376,0)</f>
        <v>0</v>
      </c>
      <c r="BG376" s="231">
        <f>IF(N376="zákl. přenesená",J376,0)</f>
        <v>0</v>
      </c>
      <c r="BH376" s="231">
        <f>IF(N376="sníž. přenesená",J376,0)</f>
        <v>0</v>
      </c>
      <c r="BI376" s="231">
        <f>IF(N376="nulová",J376,0)</f>
        <v>0</v>
      </c>
      <c r="BJ376" s="18" t="s">
        <v>84</v>
      </c>
      <c r="BK376" s="231">
        <f>ROUND(I376*H376,2)</f>
        <v>0</v>
      </c>
      <c r="BL376" s="18" t="s">
        <v>262</v>
      </c>
      <c r="BM376" s="230" t="s">
        <v>3052</v>
      </c>
    </row>
    <row r="377" s="13" customFormat="1">
      <c r="A377" s="13"/>
      <c r="B377" s="232"/>
      <c r="C377" s="233"/>
      <c r="D377" s="234" t="s">
        <v>184</v>
      </c>
      <c r="E377" s="235" t="s">
        <v>1</v>
      </c>
      <c r="F377" s="236" t="s">
        <v>3053</v>
      </c>
      <c r="G377" s="233"/>
      <c r="H377" s="237">
        <v>12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184</v>
      </c>
      <c r="AU377" s="243" t="s">
        <v>86</v>
      </c>
      <c r="AV377" s="13" t="s">
        <v>86</v>
      </c>
      <c r="AW377" s="13" t="s">
        <v>32</v>
      </c>
      <c r="AX377" s="13" t="s">
        <v>84</v>
      </c>
      <c r="AY377" s="243" t="s">
        <v>175</v>
      </c>
    </row>
    <row r="378" s="2" customFormat="1" ht="16.5" customHeight="1">
      <c r="A378" s="39"/>
      <c r="B378" s="40"/>
      <c r="C378" s="219" t="s">
        <v>948</v>
      </c>
      <c r="D378" s="219" t="s">
        <v>177</v>
      </c>
      <c r="E378" s="220" t="s">
        <v>3054</v>
      </c>
      <c r="F378" s="221" t="s">
        <v>3055</v>
      </c>
      <c r="G378" s="222" t="s">
        <v>180</v>
      </c>
      <c r="H378" s="223">
        <v>711</v>
      </c>
      <c r="I378" s="224"/>
      <c r="J378" s="225">
        <f>ROUND(I378*H378,2)</f>
        <v>0</v>
      </c>
      <c r="K378" s="221" t="s">
        <v>181</v>
      </c>
      <c r="L378" s="45"/>
      <c r="M378" s="226" t="s">
        <v>1</v>
      </c>
      <c r="N378" s="227" t="s">
        <v>41</v>
      </c>
      <c r="O378" s="92"/>
      <c r="P378" s="228">
        <f>O378*H378</f>
        <v>0</v>
      </c>
      <c r="Q378" s="228">
        <v>0</v>
      </c>
      <c r="R378" s="228">
        <f>Q378*H378</f>
        <v>0</v>
      </c>
      <c r="S378" s="228">
        <v>0</v>
      </c>
      <c r="T378" s="229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0" t="s">
        <v>262</v>
      </c>
      <c r="AT378" s="230" t="s">
        <v>177</v>
      </c>
      <c r="AU378" s="230" t="s">
        <v>86</v>
      </c>
      <c r="AY378" s="18" t="s">
        <v>175</v>
      </c>
      <c r="BE378" s="231">
        <f>IF(N378="základní",J378,0)</f>
        <v>0</v>
      </c>
      <c r="BF378" s="231">
        <f>IF(N378="snížená",J378,0)</f>
        <v>0</v>
      </c>
      <c r="BG378" s="231">
        <f>IF(N378="zákl. přenesená",J378,0)</f>
        <v>0</v>
      </c>
      <c r="BH378" s="231">
        <f>IF(N378="sníž. přenesená",J378,0)</f>
        <v>0</v>
      </c>
      <c r="BI378" s="231">
        <f>IF(N378="nulová",J378,0)</f>
        <v>0</v>
      </c>
      <c r="BJ378" s="18" t="s">
        <v>84</v>
      </c>
      <c r="BK378" s="231">
        <f>ROUND(I378*H378,2)</f>
        <v>0</v>
      </c>
      <c r="BL378" s="18" t="s">
        <v>262</v>
      </c>
      <c r="BM378" s="230" t="s">
        <v>3056</v>
      </c>
    </row>
    <row r="379" s="2" customFormat="1" ht="16.5" customHeight="1">
      <c r="A379" s="39"/>
      <c r="B379" s="40"/>
      <c r="C379" s="219" t="s">
        <v>953</v>
      </c>
      <c r="D379" s="219" t="s">
        <v>177</v>
      </c>
      <c r="E379" s="220" t="s">
        <v>3057</v>
      </c>
      <c r="F379" s="221" t="s">
        <v>3058</v>
      </c>
      <c r="G379" s="222" t="s">
        <v>180</v>
      </c>
      <c r="H379" s="223">
        <v>720</v>
      </c>
      <c r="I379" s="224"/>
      <c r="J379" s="225">
        <f>ROUND(I379*H379,2)</f>
        <v>0</v>
      </c>
      <c r="K379" s="221" t="s">
        <v>181</v>
      </c>
      <c r="L379" s="45"/>
      <c r="M379" s="226" t="s">
        <v>1</v>
      </c>
      <c r="N379" s="227" t="s">
        <v>41</v>
      </c>
      <c r="O379" s="92"/>
      <c r="P379" s="228">
        <f>O379*H379</f>
        <v>0</v>
      </c>
      <c r="Q379" s="228">
        <v>0</v>
      </c>
      <c r="R379" s="228">
        <f>Q379*H379</f>
        <v>0</v>
      </c>
      <c r="S379" s="228">
        <v>0</v>
      </c>
      <c r="T379" s="229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30" t="s">
        <v>262</v>
      </c>
      <c r="AT379" s="230" t="s">
        <v>177</v>
      </c>
      <c r="AU379" s="230" t="s">
        <v>86</v>
      </c>
      <c r="AY379" s="18" t="s">
        <v>175</v>
      </c>
      <c r="BE379" s="231">
        <f>IF(N379="základní",J379,0)</f>
        <v>0</v>
      </c>
      <c r="BF379" s="231">
        <f>IF(N379="snížená",J379,0)</f>
        <v>0</v>
      </c>
      <c r="BG379" s="231">
        <f>IF(N379="zákl. přenesená",J379,0)</f>
        <v>0</v>
      </c>
      <c r="BH379" s="231">
        <f>IF(N379="sníž. přenesená",J379,0)</f>
        <v>0</v>
      </c>
      <c r="BI379" s="231">
        <f>IF(N379="nulová",J379,0)</f>
        <v>0</v>
      </c>
      <c r="BJ379" s="18" t="s">
        <v>84</v>
      </c>
      <c r="BK379" s="231">
        <f>ROUND(I379*H379,2)</f>
        <v>0</v>
      </c>
      <c r="BL379" s="18" t="s">
        <v>262</v>
      </c>
      <c r="BM379" s="230" t="s">
        <v>3059</v>
      </c>
    </row>
    <row r="380" s="2" customFormat="1" ht="24.15" customHeight="1">
      <c r="A380" s="39"/>
      <c r="B380" s="40"/>
      <c r="C380" s="219" t="s">
        <v>959</v>
      </c>
      <c r="D380" s="219" t="s">
        <v>177</v>
      </c>
      <c r="E380" s="220" t="s">
        <v>3060</v>
      </c>
      <c r="F380" s="221" t="s">
        <v>3061</v>
      </c>
      <c r="G380" s="222" t="s">
        <v>234</v>
      </c>
      <c r="H380" s="223">
        <v>3.326</v>
      </c>
      <c r="I380" s="224"/>
      <c r="J380" s="225">
        <f>ROUND(I380*H380,2)</f>
        <v>0</v>
      </c>
      <c r="K380" s="221" t="s">
        <v>181</v>
      </c>
      <c r="L380" s="45"/>
      <c r="M380" s="226" t="s">
        <v>1</v>
      </c>
      <c r="N380" s="227" t="s">
        <v>41</v>
      </c>
      <c r="O380" s="92"/>
      <c r="P380" s="228">
        <f>O380*H380</f>
        <v>0</v>
      </c>
      <c r="Q380" s="228">
        <v>0</v>
      </c>
      <c r="R380" s="228">
        <f>Q380*H380</f>
        <v>0</v>
      </c>
      <c r="S380" s="228">
        <v>0</v>
      </c>
      <c r="T380" s="229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30" t="s">
        <v>262</v>
      </c>
      <c r="AT380" s="230" t="s">
        <v>177</v>
      </c>
      <c r="AU380" s="230" t="s">
        <v>86</v>
      </c>
      <c r="AY380" s="18" t="s">
        <v>175</v>
      </c>
      <c r="BE380" s="231">
        <f>IF(N380="základní",J380,0)</f>
        <v>0</v>
      </c>
      <c r="BF380" s="231">
        <f>IF(N380="snížená",J380,0)</f>
        <v>0</v>
      </c>
      <c r="BG380" s="231">
        <f>IF(N380="zákl. přenesená",J380,0)</f>
        <v>0</v>
      </c>
      <c r="BH380" s="231">
        <f>IF(N380="sníž. přenesená",J380,0)</f>
        <v>0</v>
      </c>
      <c r="BI380" s="231">
        <f>IF(N380="nulová",J380,0)</f>
        <v>0</v>
      </c>
      <c r="BJ380" s="18" t="s">
        <v>84</v>
      </c>
      <c r="BK380" s="231">
        <f>ROUND(I380*H380,2)</f>
        <v>0</v>
      </c>
      <c r="BL380" s="18" t="s">
        <v>262</v>
      </c>
      <c r="BM380" s="230" t="s">
        <v>3062</v>
      </c>
    </row>
    <row r="381" s="12" customFormat="1" ht="22.8" customHeight="1">
      <c r="A381" s="12"/>
      <c r="B381" s="203"/>
      <c r="C381" s="204"/>
      <c r="D381" s="205" t="s">
        <v>75</v>
      </c>
      <c r="E381" s="217" t="s">
        <v>1410</v>
      </c>
      <c r="F381" s="217" t="s">
        <v>1411</v>
      </c>
      <c r="G381" s="204"/>
      <c r="H381" s="204"/>
      <c r="I381" s="207"/>
      <c r="J381" s="218">
        <f>BK381</f>
        <v>0</v>
      </c>
      <c r="K381" s="204"/>
      <c r="L381" s="209"/>
      <c r="M381" s="210"/>
      <c r="N381" s="211"/>
      <c r="O381" s="211"/>
      <c r="P381" s="212">
        <f>SUM(P382:P387)</f>
        <v>0</v>
      </c>
      <c r="Q381" s="211"/>
      <c r="R381" s="212">
        <f>SUM(R382:R387)</f>
        <v>0.01491</v>
      </c>
      <c r="S381" s="211"/>
      <c r="T381" s="213">
        <f>SUM(T382:T387)</f>
        <v>0.189126</v>
      </c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R381" s="214" t="s">
        <v>86</v>
      </c>
      <c r="AT381" s="215" t="s">
        <v>75</v>
      </c>
      <c r="AU381" s="215" t="s">
        <v>84</v>
      </c>
      <c r="AY381" s="214" t="s">
        <v>175</v>
      </c>
      <c r="BK381" s="216">
        <f>SUM(BK382:BK387)</f>
        <v>0</v>
      </c>
    </row>
    <row r="382" s="2" customFormat="1" ht="33" customHeight="1">
      <c r="A382" s="39"/>
      <c r="B382" s="40"/>
      <c r="C382" s="219" t="s">
        <v>965</v>
      </c>
      <c r="D382" s="219" t="s">
        <v>177</v>
      </c>
      <c r="E382" s="220" t="s">
        <v>3063</v>
      </c>
      <c r="F382" s="221" t="s">
        <v>3064</v>
      </c>
      <c r="G382" s="222" t="s">
        <v>437</v>
      </c>
      <c r="H382" s="223">
        <v>12.6</v>
      </c>
      <c r="I382" s="224"/>
      <c r="J382" s="225">
        <f>ROUND(I382*H382,2)</f>
        <v>0</v>
      </c>
      <c r="K382" s="221" t="s">
        <v>181</v>
      </c>
      <c r="L382" s="45"/>
      <c r="M382" s="226" t="s">
        <v>1</v>
      </c>
      <c r="N382" s="227" t="s">
        <v>41</v>
      </c>
      <c r="O382" s="92"/>
      <c r="P382" s="228">
        <f>O382*H382</f>
        <v>0</v>
      </c>
      <c r="Q382" s="228">
        <v>0</v>
      </c>
      <c r="R382" s="228">
        <f>Q382*H382</f>
        <v>0</v>
      </c>
      <c r="S382" s="228">
        <v>0.00413</v>
      </c>
      <c r="T382" s="229">
        <f>S382*H382</f>
        <v>0.052038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30" t="s">
        <v>262</v>
      </c>
      <c r="AT382" s="230" t="s">
        <v>177</v>
      </c>
      <c r="AU382" s="230" t="s">
        <v>86</v>
      </c>
      <c r="AY382" s="18" t="s">
        <v>175</v>
      </c>
      <c r="BE382" s="231">
        <f>IF(N382="základní",J382,0)</f>
        <v>0</v>
      </c>
      <c r="BF382" s="231">
        <f>IF(N382="snížená",J382,0)</f>
        <v>0</v>
      </c>
      <c r="BG382" s="231">
        <f>IF(N382="zákl. přenesená",J382,0)</f>
        <v>0</v>
      </c>
      <c r="BH382" s="231">
        <f>IF(N382="sníž. přenesená",J382,0)</f>
        <v>0</v>
      </c>
      <c r="BI382" s="231">
        <f>IF(N382="nulová",J382,0)</f>
        <v>0</v>
      </c>
      <c r="BJ382" s="18" t="s">
        <v>84</v>
      </c>
      <c r="BK382" s="231">
        <f>ROUND(I382*H382,2)</f>
        <v>0</v>
      </c>
      <c r="BL382" s="18" t="s">
        <v>262</v>
      </c>
      <c r="BM382" s="230" t="s">
        <v>3065</v>
      </c>
    </row>
    <row r="383" s="13" customFormat="1">
      <c r="A383" s="13"/>
      <c r="B383" s="232"/>
      <c r="C383" s="233"/>
      <c r="D383" s="234" t="s">
        <v>184</v>
      </c>
      <c r="E383" s="235" t="s">
        <v>1</v>
      </c>
      <c r="F383" s="236" t="s">
        <v>3066</v>
      </c>
      <c r="G383" s="233"/>
      <c r="H383" s="237">
        <v>12.6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184</v>
      </c>
      <c r="AU383" s="243" t="s">
        <v>86</v>
      </c>
      <c r="AV383" s="13" t="s">
        <v>86</v>
      </c>
      <c r="AW383" s="13" t="s">
        <v>32</v>
      </c>
      <c r="AX383" s="13" t="s">
        <v>84</v>
      </c>
      <c r="AY383" s="243" t="s">
        <v>175</v>
      </c>
    </row>
    <row r="384" s="2" customFormat="1" ht="16.5" customHeight="1">
      <c r="A384" s="39"/>
      <c r="B384" s="40"/>
      <c r="C384" s="219" t="s">
        <v>973</v>
      </c>
      <c r="D384" s="219" t="s">
        <v>177</v>
      </c>
      <c r="E384" s="220" t="s">
        <v>3067</v>
      </c>
      <c r="F384" s="221" t="s">
        <v>3068</v>
      </c>
      <c r="G384" s="222" t="s">
        <v>437</v>
      </c>
      <c r="H384" s="223">
        <v>25.2</v>
      </c>
      <c r="I384" s="224"/>
      <c r="J384" s="225">
        <f>ROUND(I384*H384,2)</f>
        <v>0</v>
      </c>
      <c r="K384" s="221" t="s">
        <v>181</v>
      </c>
      <c r="L384" s="45"/>
      <c r="M384" s="226" t="s">
        <v>1</v>
      </c>
      <c r="N384" s="227" t="s">
        <v>41</v>
      </c>
      <c r="O384" s="92"/>
      <c r="P384" s="228">
        <f>O384*H384</f>
        <v>0</v>
      </c>
      <c r="Q384" s="228">
        <v>0</v>
      </c>
      <c r="R384" s="228">
        <f>Q384*H384</f>
        <v>0</v>
      </c>
      <c r="S384" s="228">
        <v>0.00544</v>
      </c>
      <c r="T384" s="229">
        <f>S384*H384</f>
        <v>0.13708800000000002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30" t="s">
        <v>262</v>
      </c>
      <c r="AT384" s="230" t="s">
        <v>177</v>
      </c>
      <c r="AU384" s="230" t="s">
        <v>86</v>
      </c>
      <c r="AY384" s="18" t="s">
        <v>175</v>
      </c>
      <c r="BE384" s="231">
        <f>IF(N384="základní",J384,0)</f>
        <v>0</v>
      </c>
      <c r="BF384" s="231">
        <f>IF(N384="snížená",J384,0)</f>
        <v>0</v>
      </c>
      <c r="BG384" s="231">
        <f>IF(N384="zákl. přenesená",J384,0)</f>
        <v>0</v>
      </c>
      <c r="BH384" s="231">
        <f>IF(N384="sníž. přenesená",J384,0)</f>
        <v>0</v>
      </c>
      <c r="BI384" s="231">
        <f>IF(N384="nulová",J384,0)</f>
        <v>0</v>
      </c>
      <c r="BJ384" s="18" t="s">
        <v>84</v>
      </c>
      <c r="BK384" s="231">
        <f>ROUND(I384*H384,2)</f>
        <v>0</v>
      </c>
      <c r="BL384" s="18" t="s">
        <v>262</v>
      </c>
      <c r="BM384" s="230" t="s">
        <v>3069</v>
      </c>
    </row>
    <row r="385" s="13" customFormat="1">
      <c r="A385" s="13"/>
      <c r="B385" s="232"/>
      <c r="C385" s="233"/>
      <c r="D385" s="234" t="s">
        <v>184</v>
      </c>
      <c r="E385" s="235" t="s">
        <v>1</v>
      </c>
      <c r="F385" s="236" t="s">
        <v>3070</v>
      </c>
      <c r="G385" s="233"/>
      <c r="H385" s="237">
        <v>25.2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184</v>
      </c>
      <c r="AU385" s="243" t="s">
        <v>86</v>
      </c>
      <c r="AV385" s="13" t="s">
        <v>86</v>
      </c>
      <c r="AW385" s="13" t="s">
        <v>32</v>
      </c>
      <c r="AX385" s="13" t="s">
        <v>84</v>
      </c>
      <c r="AY385" s="243" t="s">
        <v>175</v>
      </c>
    </row>
    <row r="386" s="2" customFormat="1" ht="24.15" customHeight="1">
      <c r="A386" s="39"/>
      <c r="B386" s="40"/>
      <c r="C386" s="219" t="s">
        <v>979</v>
      </c>
      <c r="D386" s="219" t="s">
        <v>177</v>
      </c>
      <c r="E386" s="220" t="s">
        <v>3071</v>
      </c>
      <c r="F386" s="221" t="s">
        <v>3072</v>
      </c>
      <c r="G386" s="222" t="s">
        <v>180</v>
      </c>
      <c r="H386" s="223">
        <v>0.5</v>
      </c>
      <c r="I386" s="224"/>
      <c r="J386" s="225">
        <f>ROUND(I386*H386,2)</f>
        <v>0</v>
      </c>
      <c r="K386" s="221" t="s">
        <v>181</v>
      </c>
      <c r="L386" s="45"/>
      <c r="M386" s="226" t="s">
        <v>1</v>
      </c>
      <c r="N386" s="227" t="s">
        <v>41</v>
      </c>
      <c r="O386" s="92"/>
      <c r="P386" s="228">
        <f>O386*H386</f>
        <v>0</v>
      </c>
      <c r="Q386" s="228">
        <v>0.029819999999999996</v>
      </c>
      <c r="R386" s="228">
        <f>Q386*H386</f>
        <v>0.01491</v>
      </c>
      <c r="S386" s="228">
        <v>0</v>
      </c>
      <c r="T386" s="229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30" t="s">
        <v>262</v>
      </c>
      <c r="AT386" s="230" t="s">
        <v>177</v>
      </c>
      <c r="AU386" s="230" t="s">
        <v>86</v>
      </c>
      <c r="AY386" s="18" t="s">
        <v>175</v>
      </c>
      <c r="BE386" s="231">
        <f>IF(N386="základní",J386,0)</f>
        <v>0</v>
      </c>
      <c r="BF386" s="231">
        <f>IF(N386="snížená",J386,0)</f>
        <v>0</v>
      </c>
      <c r="BG386" s="231">
        <f>IF(N386="zákl. přenesená",J386,0)</f>
        <v>0</v>
      </c>
      <c r="BH386" s="231">
        <f>IF(N386="sníž. přenesená",J386,0)</f>
        <v>0</v>
      </c>
      <c r="BI386" s="231">
        <f>IF(N386="nulová",J386,0)</f>
        <v>0</v>
      </c>
      <c r="BJ386" s="18" t="s">
        <v>84</v>
      </c>
      <c r="BK386" s="231">
        <f>ROUND(I386*H386,2)</f>
        <v>0</v>
      </c>
      <c r="BL386" s="18" t="s">
        <v>262</v>
      </c>
      <c r="BM386" s="230" t="s">
        <v>3073</v>
      </c>
    </row>
    <row r="387" s="2" customFormat="1" ht="24.15" customHeight="1">
      <c r="A387" s="39"/>
      <c r="B387" s="40"/>
      <c r="C387" s="219" t="s">
        <v>995</v>
      </c>
      <c r="D387" s="219" t="s">
        <v>177</v>
      </c>
      <c r="E387" s="220" t="s">
        <v>3074</v>
      </c>
      <c r="F387" s="221" t="s">
        <v>3075</v>
      </c>
      <c r="G387" s="222" t="s">
        <v>234</v>
      </c>
      <c r="H387" s="223">
        <v>0.015</v>
      </c>
      <c r="I387" s="224"/>
      <c r="J387" s="225">
        <f>ROUND(I387*H387,2)</f>
        <v>0</v>
      </c>
      <c r="K387" s="221" t="s">
        <v>181</v>
      </c>
      <c r="L387" s="45"/>
      <c r="M387" s="226" t="s">
        <v>1</v>
      </c>
      <c r="N387" s="227" t="s">
        <v>41</v>
      </c>
      <c r="O387" s="92"/>
      <c r="P387" s="228">
        <f>O387*H387</f>
        <v>0</v>
      </c>
      <c r="Q387" s="228">
        <v>0</v>
      </c>
      <c r="R387" s="228">
        <f>Q387*H387</f>
        <v>0</v>
      </c>
      <c r="S387" s="228">
        <v>0</v>
      </c>
      <c r="T387" s="229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30" t="s">
        <v>262</v>
      </c>
      <c r="AT387" s="230" t="s">
        <v>177</v>
      </c>
      <c r="AU387" s="230" t="s">
        <v>86</v>
      </c>
      <c r="AY387" s="18" t="s">
        <v>175</v>
      </c>
      <c r="BE387" s="231">
        <f>IF(N387="základní",J387,0)</f>
        <v>0</v>
      </c>
      <c r="BF387" s="231">
        <f>IF(N387="snížená",J387,0)</f>
        <v>0</v>
      </c>
      <c r="BG387" s="231">
        <f>IF(N387="zákl. přenesená",J387,0)</f>
        <v>0</v>
      </c>
      <c r="BH387" s="231">
        <f>IF(N387="sníž. přenesená",J387,0)</f>
        <v>0</v>
      </c>
      <c r="BI387" s="231">
        <f>IF(N387="nulová",J387,0)</f>
        <v>0</v>
      </c>
      <c r="BJ387" s="18" t="s">
        <v>84</v>
      </c>
      <c r="BK387" s="231">
        <f>ROUND(I387*H387,2)</f>
        <v>0</v>
      </c>
      <c r="BL387" s="18" t="s">
        <v>262</v>
      </c>
      <c r="BM387" s="230" t="s">
        <v>3076</v>
      </c>
    </row>
    <row r="388" s="12" customFormat="1" ht="22.8" customHeight="1">
      <c r="A388" s="12"/>
      <c r="B388" s="203"/>
      <c r="C388" s="204"/>
      <c r="D388" s="205" t="s">
        <v>75</v>
      </c>
      <c r="E388" s="217" t="s">
        <v>1473</v>
      </c>
      <c r="F388" s="217" t="s">
        <v>1474</v>
      </c>
      <c r="G388" s="204"/>
      <c r="H388" s="204"/>
      <c r="I388" s="207"/>
      <c r="J388" s="218">
        <f>BK388</f>
        <v>0</v>
      </c>
      <c r="K388" s="204"/>
      <c r="L388" s="209"/>
      <c r="M388" s="210"/>
      <c r="N388" s="211"/>
      <c r="O388" s="211"/>
      <c r="P388" s="212">
        <f>SUM(P389:P393)</f>
        <v>0</v>
      </c>
      <c r="Q388" s="211"/>
      <c r="R388" s="212">
        <f>SUM(R389:R393)</f>
        <v>0.14672</v>
      </c>
      <c r="S388" s="211"/>
      <c r="T388" s="213">
        <f>SUM(T389:T393)</f>
        <v>0.388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14" t="s">
        <v>86</v>
      </c>
      <c r="AT388" s="215" t="s">
        <v>75</v>
      </c>
      <c r="AU388" s="215" t="s">
        <v>84</v>
      </c>
      <c r="AY388" s="214" t="s">
        <v>175</v>
      </c>
      <c r="BK388" s="216">
        <f>SUM(BK389:BK393)</f>
        <v>0</v>
      </c>
    </row>
    <row r="389" s="2" customFormat="1" ht="24.15" customHeight="1">
      <c r="A389" s="39"/>
      <c r="B389" s="40"/>
      <c r="C389" s="219" t="s">
        <v>999</v>
      </c>
      <c r="D389" s="219" t="s">
        <v>177</v>
      </c>
      <c r="E389" s="220" t="s">
        <v>3077</v>
      </c>
      <c r="F389" s="221" t="s">
        <v>3078</v>
      </c>
      <c r="G389" s="222" t="s">
        <v>342</v>
      </c>
      <c r="H389" s="223">
        <v>52</v>
      </c>
      <c r="I389" s="224"/>
      <c r="J389" s="225">
        <f>ROUND(I389*H389,2)</f>
        <v>0</v>
      </c>
      <c r="K389" s="221" t="s">
        <v>181</v>
      </c>
      <c r="L389" s="45"/>
      <c r="M389" s="226" t="s">
        <v>1</v>
      </c>
      <c r="N389" s="227" t="s">
        <v>41</v>
      </c>
      <c r="O389" s="92"/>
      <c r="P389" s="228">
        <f>O389*H389</f>
        <v>0</v>
      </c>
      <c r="Q389" s="228">
        <v>0.00228</v>
      </c>
      <c r="R389" s="228">
        <f>Q389*H389</f>
        <v>0.11856</v>
      </c>
      <c r="S389" s="228">
        <v>0.0056</v>
      </c>
      <c r="T389" s="229">
        <f>S389*H389</f>
        <v>0.2912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30" t="s">
        <v>262</v>
      </c>
      <c r="AT389" s="230" t="s">
        <v>177</v>
      </c>
      <c r="AU389" s="230" t="s">
        <v>86</v>
      </c>
      <c r="AY389" s="18" t="s">
        <v>175</v>
      </c>
      <c r="BE389" s="231">
        <f>IF(N389="základní",J389,0)</f>
        <v>0</v>
      </c>
      <c r="BF389" s="231">
        <f>IF(N389="snížená",J389,0)</f>
        <v>0</v>
      </c>
      <c r="BG389" s="231">
        <f>IF(N389="zákl. přenesená",J389,0)</f>
        <v>0</v>
      </c>
      <c r="BH389" s="231">
        <f>IF(N389="sníž. přenesená",J389,0)</f>
        <v>0</v>
      </c>
      <c r="BI389" s="231">
        <f>IF(N389="nulová",J389,0)</f>
        <v>0</v>
      </c>
      <c r="BJ389" s="18" t="s">
        <v>84</v>
      </c>
      <c r="BK389" s="231">
        <f>ROUND(I389*H389,2)</f>
        <v>0</v>
      </c>
      <c r="BL389" s="18" t="s">
        <v>262</v>
      </c>
      <c r="BM389" s="230" t="s">
        <v>3079</v>
      </c>
    </row>
    <row r="390" s="13" customFormat="1">
      <c r="A390" s="13"/>
      <c r="B390" s="232"/>
      <c r="C390" s="233"/>
      <c r="D390" s="234" t="s">
        <v>184</v>
      </c>
      <c r="E390" s="235" t="s">
        <v>1</v>
      </c>
      <c r="F390" s="236" t="s">
        <v>3080</v>
      </c>
      <c r="G390" s="233"/>
      <c r="H390" s="237">
        <v>52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184</v>
      </c>
      <c r="AU390" s="243" t="s">
        <v>86</v>
      </c>
      <c r="AV390" s="13" t="s">
        <v>86</v>
      </c>
      <c r="AW390" s="13" t="s">
        <v>32</v>
      </c>
      <c r="AX390" s="13" t="s">
        <v>84</v>
      </c>
      <c r="AY390" s="243" t="s">
        <v>175</v>
      </c>
    </row>
    <row r="391" s="2" customFormat="1" ht="24.15" customHeight="1">
      <c r="A391" s="39"/>
      <c r="B391" s="40"/>
      <c r="C391" s="219" t="s">
        <v>1015</v>
      </c>
      <c r="D391" s="219" t="s">
        <v>177</v>
      </c>
      <c r="E391" s="220" t="s">
        <v>3081</v>
      </c>
      <c r="F391" s="221" t="s">
        <v>3082</v>
      </c>
      <c r="G391" s="222" t="s">
        <v>342</v>
      </c>
      <c r="H391" s="223">
        <v>44</v>
      </c>
      <c r="I391" s="224"/>
      <c r="J391" s="225">
        <f>ROUND(I391*H391,2)</f>
        <v>0</v>
      </c>
      <c r="K391" s="221" t="s">
        <v>181</v>
      </c>
      <c r="L391" s="45"/>
      <c r="M391" s="226" t="s">
        <v>1</v>
      </c>
      <c r="N391" s="227" t="s">
        <v>41</v>
      </c>
      <c r="O391" s="92"/>
      <c r="P391" s="228">
        <f>O391*H391</f>
        <v>0</v>
      </c>
      <c r="Q391" s="228">
        <v>0.00064</v>
      </c>
      <c r="R391" s="228">
        <f>Q391*H391</f>
        <v>0.028160000000000004</v>
      </c>
      <c r="S391" s="228">
        <v>0.0022</v>
      </c>
      <c r="T391" s="229">
        <f>S391*H391</f>
        <v>0.096800000000000016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30" t="s">
        <v>262</v>
      </c>
      <c r="AT391" s="230" t="s">
        <v>177</v>
      </c>
      <c r="AU391" s="230" t="s">
        <v>86</v>
      </c>
      <c r="AY391" s="18" t="s">
        <v>175</v>
      </c>
      <c r="BE391" s="231">
        <f>IF(N391="základní",J391,0)</f>
        <v>0</v>
      </c>
      <c r="BF391" s="231">
        <f>IF(N391="snížená",J391,0)</f>
        <v>0</v>
      </c>
      <c r="BG391" s="231">
        <f>IF(N391="zákl. přenesená",J391,0)</f>
        <v>0</v>
      </c>
      <c r="BH391" s="231">
        <f>IF(N391="sníž. přenesená",J391,0)</f>
        <v>0</v>
      </c>
      <c r="BI391" s="231">
        <f>IF(N391="nulová",J391,0)</f>
        <v>0</v>
      </c>
      <c r="BJ391" s="18" t="s">
        <v>84</v>
      </c>
      <c r="BK391" s="231">
        <f>ROUND(I391*H391,2)</f>
        <v>0</v>
      </c>
      <c r="BL391" s="18" t="s">
        <v>262</v>
      </c>
      <c r="BM391" s="230" t="s">
        <v>3083</v>
      </c>
    </row>
    <row r="392" s="13" customFormat="1">
      <c r="A392" s="13"/>
      <c r="B392" s="232"/>
      <c r="C392" s="233"/>
      <c r="D392" s="234" t="s">
        <v>184</v>
      </c>
      <c r="E392" s="235" t="s">
        <v>1</v>
      </c>
      <c r="F392" s="236" t="s">
        <v>3084</v>
      </c>
      <c r="G392" s="233"/>
      <c r="H392" s="237">
        <v>44</v>
      </c>
      <c r="I392" s="238"/>
      <c r="J392" s="233"/>
      <c r="K392" s="233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184</v>
      </c>
      <c r="AU392" s="243" t="s">
        <v>86</v>
      </c>
      <c r="AV392" s="13" t="s">
        <v>86</v>
      </c>
      <c r="AW392" s="13" t="s">
        <v>32</v>
      </c>
      <c r="AX392" s="13" t="s">
        <v>84</v>
      </c>
      <c r="AY392" s="243" t="s">
        <v>175</v>
      </c>
    </row>
    <row r="393" s="2" customFormat="1" ht="24.15" customHeight="1">
      <c r="A393" s="39"/>
      <c r="B393" s="40"/>
      <c r="C393" s="219" t="s">
        <v>1020</v>
      </c>
      <c r="D393" s="219" t="s">
        <v>177</v>
      </c>
      <c r="E393" s="220" t="s">
        <v>3085</v>
      </c>
      <c r="F393" s="221" t="s">
        <v>3086</v>
      </c>
      <c r="G393" s="222" t="s">
        <v>234</v>
      </c>
      <c r="H393" s="223">
        <v>0.147</v>
      </c>
      <c r="I393" s="224"/>
      <c r="J393" s="225">
        <f>ROUND(I393*H393,2)</f>
        <v>0</v>
      </c>
      <c r="K393" s="221" t="s">
        <v>181</v>
      </c>
      <c r="L393" s="45"/>
      <c r="M393" s="226" t="s">
        <v>1</v>
      </c>
      <c r="N393" s="227" t="s">
        <v>41</v>
      </c>
      <c r="O393" s="92"/>
      <c r="P393" s="228">
        <f>O393*H393</f>
        <v>0</v>
      </c>
      <c r="Q393" s="228">
        <v>0</v>
      </c>
      <c r="R393" s="228">
        <f>Q393*H393</f>
        <v>0</v>
      </c>
      <c r="S393" s="228">
        <v>0</v>
      </c>
      <c r="T393" s="229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30" t="s">
        <v>262</v>
      </c>
      <c r="AT393" s="230" t="s">
        <v>177</v>
      </c>
      <c r="AU393" s="230" t="s">
        <v>86</v>
      </c>
      <c r="AY393" s="18" t="s">
        <v>175</v>
      </c>
      <c r="BE393" s="231">
        <f>IF(N393="základní",J393,0)</f>
        <v>0</v>
      </c>
      <c r="BF393" s="231">
        <f>IF(N393="snížená",J393,0)</f>
        <v>0</v>
      </c>
      <c r="BG393" s="231">
        <f>IF(N393="zákl. přenesená",J393,0)</f>
        <v>0</v>
      </c>
      <c r="BH393" s="231">
        <f>IF(N393="sníž. přenesená",J393,0)</f>
        <v>0</v>
      </c>
      <c r="BI393" s="231">
        <f>IF(N393="nulová",J393,0)</f>
        <v>0</v>
      </c>
      <c r="BJ393" s="18" t="s">
        <v>84</v>
      </c>
      <c r="BK393" s="231">
        <f>ROUND(I393*H393,2)</f>
        <v>0</v>
      </c>
      <c r="BL393" s="18" t="s">
        <v>262</v>
      </c>
      <c r="BM393" s="230" t="s">
        <v>3087</v>
      </c>
    </row>
    <row r="394" s="12" customFormat="1" ht="22.8" customHeight="1">
      <c r="A394" s="12"/>
      <c r="B394" s="203"/>
      <c r="C394" s="204"/>
      <c r="D394" s="205" t="s">
        <v>75</v>
      </c>
      <c r="E394" s="217" t="s">
        <v>2191</v>
      </c>
      <c r="F394" s="217" t="s">
        <v>2192</v>
      </c>
      <c r="G394" s="204"/>
      <c r="H394" s="204"/>
      <c r="I394" s="207"/>
      <c r="J394" s="218">
        <f>BK394</f>
        <v>0</v>
      </c>
      <c r="K394" s="204"/>
      <c r="L394" s="209"/>
      <c r="M394" s="210"/>
      <c r="N394" s="211"/>
      <c r="O394" s="211"/>
      <c r="P394" s="212">
        <f>SUM(P395:P397)</f>
        <v>0</v>
      </c>
      <c r="Q394" s="211"/>
      <c r="R394" s="212">
        <f>SUM(R395:R397)</f>
        <v>0.46368</v>
      </c>
      <c r="S394" s="211"/>
      <c r="T394" s="213">
        <f>SUM(T395:T397)</f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R394" s="214" t="s">
        <v>86</v>
      </c>
      <c r="AT394" s="215" t="s">
        <v>75</v>
      </c>
      <c r="AU394" s="215" t="s">
        <v>84</v>
      </c>
      <c r="AY394" s="214" t="s">
        <v>175</v>
      </c>
      <c r="BK394" s="216">
        <f>SUM(BK395:BK397)</f>
        <v>0</v>
      </c>
    </row>
    <row r="395" s="2" customFormat="1" ht="24.15" customHeight="1">
      <c r="A395" s="39"/>
      <c r="B395" s="40"/>
      <c r="C395" s="219" t="s">
        <v>1025</v>
      </c>
      <c r="D395" s="219" t="s">
        <v>177</v>
      </c>
      <c r="E395" s="220" t="s">
        <v>3088</v>
      </c>
      <c r="F395" s="221" t="s">
        <v>3089</v>
      </c>
      <c r="G395" s="222" t="s">
        <v>2238</v>
      </c>
      <c r="H395" s="223">
        <v>224</v>
      </c>
      <c r="I395" s="224"/>
      <c r="J395" s="225">
        <f>ROUND(I395*H395,2)</f>
        <v>0</v>
      </c>
      <c r="K395" s="221" t="s">
        <v>181</v>
      </c>
      <c r="L395" s="45"/>
      <c r="M395" s="226" t="s">
        <v>1</v>
      </c>
      <c r="N395" s="227" t="s">
        <v>41</v>
      </c>
      <c r="O395" s="92"/>
      <c r="P395" s="228">
        <f>O395*H395</f>
        <v>0</v>
      </c>
      <c r="Q395" s="228">
        <v>6.9999999999999992E-05</v>
      </c>
      <c r="R395" s="228">
        <f>Q395*H395</f>
        <v>0.01568</v>
      </c>
      <c r="S395" s="228">
        <v>0</v>
      </c>
      <c r="T395" s="229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30" t="s">
        <v>262</v>
      </c>
      <c r="AT395" s="230" t="s">
        <v>177</v>
      </c>
      <c r="AU395" s="230" t="s">
        <v>86</v>
      </c>
      <c r="AY395" s="18" t="s">
        <v>175</v>
      </c>
      <c r="BE395" s="231">
        <f>IF(N395="základní",J395,0)</f>
        <v>0</v>
      </c>
      <c r="BF395" s="231">
        <f>IF(N395="snížená",J395,0)</f>
        <v>0</v>
      </c>
      <c r="BG395" s="231">
        <f>IF(N395="zákl. přenesená",J395,0)</f>
        <v>0</v>
      </c>
      <c r="BH395" s="231">
        <f>IF(N395="sníž. přenesená",J395,0)</f>
        <v>0</v>
      </c>
      <c r="BI395" s="231">
        <f>IF(N395="nulová",J395,0)</f>
        <v>0</v>
      </c>
      <c r="BJ395" s="18" t="s">
        <v>84</v>
      </c>
      <c r="BK395" s="231">
        <f>ROUND(I395*H395,2)</f>
        <v>0</v>
      </c>
      <c r="BL395" s="18" t="s">
        <v>262</v>
      </c>
      <c r="BM395" s="230" t="s">
        <v>3090</v>
      </c>
    </row>
    <row r="396" s="13" customFormat="1">
      <c r="A396" s="13"/>
      <c r="B396" s="232"/>
      <c r="C396" s="233"/>
      <c r="D396" s="234" t="s">
        <v>184</v>
      </c>
      <c r="E396" s="235" t="s">
        <v>1</v>
      </c>
      <c r="F396" s="236" t="s">
        <v>3091</v>
      </c>
      <c r="G396" s="233"/>
      <c r="H396" s="237">
        <v>224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184</v>
      </c>
      <c r="AU396" s="243" t="s">
        <v>86</v>
      </c>
      <c r="AV396" s="13" t="s">
        <v>86</v>
      </c>
      <c r="AW396" s="13" t="s">
        <v>32</v>
      </c>
      <c r="AX396" s="13" t="s">
        <v>84</v>
      </c>
      <c r="AY396" s="243" t="s">
        <v>175</v>
      </c>
    </row>
    <row r="397" s="2" customFormat="1" ht="16.5" customHeight="1">
      <c r="A397" s="39"/>
      <c r="B397" s="40"/>
      <c r="C397" s="265" t="s">
        <v>1054</v>
      </c>
      <c r="D397" s="265" t="s">
        <v>247</v>
      </c>
      <c r="E397" s="266" t="s">
        <v>3092</v>
      </c>
      <c r="F397" s="267" t="s">
        <v>3093</v>
      </c>
      <c r="G397" s="268" t="s">
        <v>342</v>
      </c>
      <c r="H397" s="269">
        <v>224</v>
      </c>
      <c r="I397" s="270"/>
      <c r="J397" s="271">
        <f>ROUND(I397*H397,2)</f>
        <v>0</v>
      </c>
      <c r="K397" s="267" t="s">
        <v>1</v>
      </c>
      <c r="L397" s="272"/>
      <c r="M397" s="273" t="s">
        <v>1</v>
      </c>
      <c r="N397" s="274" t="s">
        <v>41</v>
      </c>
      <c r="O397" s="92"/>
      <c r="P397" s="228">
        <f>O397*H397</f>
        <v>0</v>
      </c>
      <c r="Q397" s="228">
        <v>0.002</v>
      </c>
      <c r="R397" s="228">
        <f>Q397*H397</f>
        <v>0.44800000000000008</v>
      </c>
      <c r="S397" s="228">
        <v>0</v>
      </c>
      <c r="T397" s="229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30" t="s">
        <v>372</v>
      </c>
      <c r="AT397" s="230" t="s">
        <v>247</v>
      </c>
      <c r="AU397" s="230" t="s">
        <v>86</v>
      </c>
      <c r="AY397" s="18" t="s">
        <v>175</v>
      </c>
      <c r="BE397" s="231">
        <f>IF(N397="základní",J397,0)</f>
        <v>0</v>
      </c>
      <c r="BF397" s="231">
        <f>IF(N397="snížená",J397,0)</f>
        <v>0</v>
      </c>
      <c r="BG397" s="231">
        <f>IF(N397="zákl. přenesená",J397,0)</f>
        <v>0</v>
      </c>
      <c r="BH397" s="231">
        <f>IF(N397="sníž. přenesená",J397,0)</f>
        <v>0</v>
      </c>
      <c r="BI397" s="231">
        <f>IF(N397="nulová",J397,0)</f>
        <v>0</v>
      </c>
      <c r="BJ397" s="18" t="s">
        <v>84</v>
      </c>
      <c r="BK397" s="231">
        <f>ROUND(I397*H397,2)</f>
        <v>0</v>
      </c>
      <c r="BL397" s="18" t="s">
        <v>262</v>
      </c>
      <c r="BM397" s="230" t="s">
        <v>3094</v>
      </c>
    </row>
    <row r="398" s="12" customFormat="1" ht="25.92" customHeight="1">
      <c r="A398" s="12"/>
      <c r="B398" s="203"/>
      <c r="C398" s="204"/>
      <c r="D398" s="205" t="s">
        <v>75</v>
      </c>
      <c r="E398" s="206" t="s">
        <v>3095</v>
      </c>
      <c r="F398" s="206" t="s">
        <v>3096</v>
      </c>
      <c r="G398" s="204"/>
      <c r="H398" s="204"/>
      <c r="I398" s="207"/>
      <c r="J398" s="208">
        <f>BK398</f>
        <v>0</v>
      </c>
      <c r="K398" s="204"/>
      <c r="L398" s="209"/>
      <c r="M398" s="210"/>
      <c r="N398" s="211"/>
      <c r="O398" s="211"/>
      <c r="P398" s="212">
        <f>SUM(P399:P400)</f>
        <v>0</v>
      </c>
      <c r="Q398" s="211"/>
      <c r="R398" s="212">
        <f>SUM(R399:R400)</f>
        <v>0</v>
      </c>
      <c r="S398" s="211"/>
      <c r="T398" s="213">
        <f>SUM(T399:T400)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4" t="s">
        <v>182</v>
      </c>
      <c r="AT398" s="215" t="s">
        <v>75</v>
      </c>
      <c r="AU398" s="215" t="s">
        <v>76</v>
      </c>
      <c r="AY398" s="214" t="s">
        <v>175</v>
      </c>
      <c r="BK398" s="216">
        <f>SUM(BK399:BK400)</f>
        <v>0</v>
      </c>
    </row>
    <row r="399" s="2" customFormat="1" ht="16.5" customHeight="1">
      <c r="A399" s="39"/>
      <c r="B399" s="40"/>
      <c r="C399" s="219" t="s">
        <v>1060</v>
      </c>
      <c r="D399" s="219" t="s">
        <v>177</v>
      </c>
      <c r="E399" s="220" t="s">
        <v>3097</v>
      </c>
      <c r="F399" s="221" t="s">
        <v>3098</v>
      </c>
      <c r="G399" s="222" t="s">
        <v>3099</v>
      </c>
      <c r="H399" s="223">
        <v>8</v>
      </c>
      <c r="I399" s="224"/>
      <c r="J399" s="225">
        <f>ROUND(I399*H399,2)</f>
        <v>0</v>
      </c>
      <c r="K399" s="221" t="s">
        <v>1</v>
      </c>
      <c r="L399" s="45"/>
      <c r="M399" s="226" t="s">
        <v>1</v>
      </c>
      <c r="N399" s="227" t="s">
        <v>41</v>
      </c>
      <c r="O399" s="92"/>
      <c r="P399" s="228">
        <f>O399*H399</f>
        <v>0</v>
      </c>
      <c r="Q399" s="228">
        <v>0</v>
      </c>
      <c r="R399" s="228">
        <f>Q399*H399</f>
        <v>0</v>
      </c>
      <c r="S399" s="228">
        <v>0</v>
      </c>
      <c r="T399" s="229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30" t="s">
        <v>262</v>
      </c>
      <c r="AT399" s="230" t="s">
        <v>177</v>
      </c>
      <c r="AU399" s="230" t="s">
        <v>84</v>
      </c>
      <c r="AY399" s="18" t="s">
        <v>175</v>
      </c>
      <c r="BE399" s="231">
        <f>IF(N399="základní",J399,0)</f>
        <v>0</v>
      </c>
      <c r="BF399" s="231">
        <f>IF(N399="snížená",J399,0)</f>
        <v>0</v>
      </c>
      <c r="BG399" s="231">
        <f>IF(N399="zákl. přenesená",J399,0)</f>
        <v>0</v>
      </c>
      <c r="BH399" s="231">
        <f>IF(N399="sníž. přenesená",J399,0)</f>
        <v>0</v>
      </c>
      <c r="BI399" s="231">
        <f>IF(N399="nulová",J399,0)</f>
        <v>0</v>
      </c>
      <c r="BJ399" s="18" t="s">
        <v>84</v>
      </c>
      <c r="BK399" s="231">
        <f>ROUND(I399*H399,2)</f>
        <v>0</v>
      </c>
      <c r="BL399" s="18" t="s">
        <v>262</v>
      </c>
      <c r="BM399" s="230" t="s">
        <v>3100</v>
      </c>
    </row>
    <row r="400" s="2" customFormat="1" ht="16.5" customHeight="1">
      <c r="A400" s="39"/>
      <c r="B400" s="40"/>
      <c r="C400" s="219" t="s">
        <v>1070</v>
      </c>
      <c r="D400" s="219" t="s">
        <v>177</v>
      </c>
      <c r="E400" s="220" t="s">
        <v>3101</v>
      </c>
      <c r="F400" s="221" t="s">
        <v>3102</v>
      </c>
      <c r="G400" s="222" t="s">
        <v>3099</v>
      </c>
      <c r="H400" s="223">
        <v>8</v>
      </c>
      <c r="I400" s="224"/>
      <c r="J400" s="225">
        <f>ROUND(I400*H400,2)</f>
        <v>0</v>
      </c>
      <c r="K400" s="221" t="s">
        <v>1</v>
      </c>
      <c r="L400" s="45"/>
      <c r="M400" s="226" t="s">
        <v>1</v>
      </c>
      <c r="N400" s="227" t="s">
        <v>41</v>
      </c>
      <c r="O400" s="92"/>
      <c r="P400" s="228">
        <f>O400*H400</f>
        <v>0</v>
      </c>
      <c r="Q400" s="228">
        <v>0</v>
      </c>
      <c r="R400" s="228">
        <f>Q400*H400</f>
        <v>0</v>
      </c>
      <c r="S400" s="228">
        <v>0</v>
      </c>
      <c r="T400" s="229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30" t="s">
        <v>262</v>
      </c>
      <c r="AT400" s="230" t="s">
        <v>177</v>
      </c>
      <c r="AU400" s="230" t="s">
        <v>84</v>
      </c>
      <c r="AY400" s="18" t="s">
        <v>175</v>
      </c>
      <c r="BE400" s="231">
        <f>IF(N400="základní",J400,0)</f>
        <v>0</v>
      </c>
      <c r="BF400" s="231">
        <f>IF(N400="snížená",J400,0)</f>
        <v>0</v>
      </c>
      <c r="BG400" s="231">
        <f>IF(N400="zákl. přenesená",J400,0)</f>
        <v>0</v>
      </c>
      <c r="BH400" s="231">
        <f>IF(N400="sníž. přenesená",J400,0)</f>
        <v>0</v>
      </c>
      <c r="BI400" s="231">
        <f>IF(N400="nulová",J400,0)</f>
        <v>0</v>
      </c>
      <c r="BJ400" s="18" t="s">
        <v>84</v>
      </c>
      <c r="BK400" s="231">
        <f>ROUND(I400*H400,2)</f>
        <v>0</v>
      </c>
      <c r="BL400" s="18" t="s">
        <v>262</v>
      </c>
      <c r="BM400" s="230" t="s">
        <v>3103</v>
      </c>
    </row>
    <row r="401" s="12" customFormat="1" ht="25.92" customHeight="1">
      <c r="A401" s="12"/>
      <c r="B401" s="203"/>
      <c r="C401" s="204"/>
      <c r="D401" s="205" t="s">
        <v>75</v>
      </c>
      <c r="E401" s="206" t="s">
        <v>3104</v>
      </c>
      <c r="F401" s="206" t="s">
        <v>3105</v>
      </c>
      <c r="G401" s="204"/>
      <c r="H401" s="204"/>
      <c r="I401" s="207"/>
      <c r="J401" s="208">
        <f>BK401</f>
        <v>0</v>
      </c>
      <c r="K401" s="204"/>
      <c r="L401" s="209"/>
      <c r="M401" s="210"/>
      <c r="N401" s="211"/>
      <c r="O401" s="211"/>
      <c r="P401" s="212">
        <f>P402</f>
        <v>0</v>
      </c>
      <c r="Q401" s="211"/>
      <c r="R401" s="212">
        <f>R402</f>
        <v>0</v>
      </c>
      <c r="S401" s="211"/>
      <c r="T401" s="213">
        <f>T402</f>
        <v>0</v>
      </c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R401" s="214" t="s">
        <v>202</v>
      </c>
      <c r="AT401" s="215" t="s">
        <v>75</v>
      </c>
      <c r="AU401" s="215" t="s">
        <v>76</v>
      </c>
      <c r="AY401" s="214" t="s">
        <v>175</v>
      </c>
      <c r="BK401" s="216">
        <f>BK402</f>
        <v>0</v>
      </c>
    </row>
    <row r="402" s="12" customFormat="1" ht="22.8" customHeight="1">
      <c r="A402" s="12"/>
      <c r="B402" s="203"/>
      <c r="C402" s="204"/>
      <c r="D402" s="205" t="s">
        <v>75</v>
      </c>
      <c r="E402" s="217" t="s">
        <v>3106</v>
      </c>
      <c r="F402" s="217" t="s">
        <v>3107</v>
      </c>
      <c r="G402" s="204"/>
      <c r="H402" s="204"/>
      <c r="I402" s="207"/>
      <c r="J402" s="218">
        <f>BK402</f>
        <v>0</v>
      </c>
      <c r="K402" s="204"/>
      <c r="L402" s="209"/>
      <c r="M402" s="210"/>
      <c r="N402" s="211"/>
      <c r="O402" s="211"/>
      <c r="P402" s="212">
        <f>SUM(P403:P404)</f>
        <v>0</v>
      </c>
      <c r="Q402" s="211"/>
      <c r="R402" s="212">
        <f>SUM(R403:R404)</f>
        <v>0</v>
      </c>
      <c r="S402" s="211"/>
      <c r="T402" s="213">
        <f>SUM(T403:T404)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14" t="s">
        <v>202</v>
      </c>
      <c r="AT402" s="215" t="s">
        <v>75</v>
      </c>
      <c r="AU402" s="215" t="s">
        <v>84</v>
      </c>
      <c r="AY402" s="214" t="s">
        <v>175</v>
      </c>
      <c r="BK402" s="216">
        <f>SUM(BK403:BK404)</f>
        <v>0</v>
      </c>
    </row>
    <row r="403" s="2" customFormat="1" ht="16.5" customHeight="1">
      <c r="A403" s="39"/>
      <c r="B403" s="40"/>
      <c r="C403" s="219" t="s">
        <v>1075</v>
      </c>
      <c r="D403" s="219" t="s">
        <v>177</v>
      </c>
      <c r="E403" s="220" t="s">
        <v>3108</v>
      </c>
      <c r="F403" s="221" t="s">
        <v>3109</v>
      </c>
      <c r="G403" s="222" t="s">
        <v>3099</v>
      </c>
      <c r="H403" s="223">
        <v>72</v>
      </c>
      <c r="I403" s="224"/>
      <c r="J403" s="225">
        <f>ROUND(I403*H403,2)</f>
        <v>0</v>
      </c>
      <c r="K403" s="221" t="s">
        <v>1</v>
      </c>
      <c r="L403" s="45"/>
      <c r="M403" s="226" t="s">
        <v>1</v>
      </c>
      <c r="N403" s="227" t="s">
        <v>41</v>
      </c>
      <c r="O403" s="92"/>
      <c r="P403" s="228">
        <f>O403*H403</f>
        <v>0</v>
      </c>
      <c r="Q403" s="228">
        <v>0</v>
      </c>
      <c r="R403" s="228">
        <f>Q403*H403</f>
        <v>0</v>
      </c>
      <c r="S403" s="228">
        <v>0</v>
      </c>
      <c r="T403" s="229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30" t="s">
        <v>3110</v>
      </c>
      <c r="AT403" s="230" t="s">
        <v>177</v>
      </c>
      <c r="AU403" s="230" t="s">
        <v>86</v>
      </c>
      <c r="AY403" s="18" t="s">
        <v>175</v>
      </c>
      <c r="BE403" s="231">
        <f>IF(N403="základní",J403,0)</f>
        <v>0</v>
      </c>
      <c r="BF403" s="231">
        <f>IF(N403="snížená",J403,0)</f>
        <v>0</v>
      </c>
      <c r="BG403" s="231">
        <f>IF(N403="zákl. přenesená",J403,0)</f>
        <v>0</v>
      </c>
      <c r="BH403" s="231">
        <f>IF(N403="sníž. přenesená",J403,0)</f>
        <v>0</v>
      </c>
      <c r="BI403" s="231">
        <f>IF(N403="nulová",J403,0)</f>
        <v>0</v>
      </c>
      <c r="BJ403" s="18" t="s">
        <v>84</v>
      </c>
      <c r="BK403" s="231">
        <f>ROUND(I403*H403,2)</f>
        <v>0</v>
      </c>
      <c r="BL403" s="18" t="s">
        <v>3110</v>
      </c>
      <c r="BM403" s="230" t="s">
        <v>3111</v>
      </c>
    </row>
    <row r="404" s="13" customFormat="1">
      <c r="A404" s="13"/>
      <c r="B404" s="232"/>
      <c r="C404" s="233"/>
      <c r="D404" s="234" t="s">
        <v>184</v>
      </c>
      <c r="E404" s="235" t="s">
        <v>1</v>
      </c>
      <c r="F404" s="236" t="s">
        <v>3112</v>
      </c>
      <c r="G404" s="233"/>
      <c r="H404" s="237">
        <v>72</v>
      </c>
      <c r="I404" s="238"/>
      <c r="J404" s="233"/>
      <c r="K404" s="233"/>
      <c r="L404" s="239"/>
      <c r="M404" s="296"/>
      <c r="N404" s="297"/>
      <c r="O404" s="297"/>
      <c r="P404" s="297"/>
      <c r="Q404" s="297"/>
      <c r="R404" s="297"/>
      <c r="S404" s="297"/>
      <c r="T404" s="298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184</v>
      </c>
      <c r="AU404" s="243" t="s">
        <v>86</v>
      </c>
      <c r="AV404" s="13" t="s">
        <v>86</v>
      </c>
      <c r="AW404" s="13" t="s">
        <v>32</v>
      </c>
      <c r="AX404" s="13" t="s">
        <v>84</v>
      </c>
      <c r="AY404" s="243" t="s">
        <v>175</v>
      </c>
    </row>
    <row r="405" s="2" customFormat="1" ht="6.96" customHeight="1">
      <c r="A405" s="39"/>
      <c r="B405" s="67"/>
      <c r="C405" s="68"/>
      <c r="D405" s="68"/>
      <c r="E405" s="68"/>
      <c r="F405" s="68"/>
      <c r="G405" s="68"/>
      <c r="H405" s="68"/>
      <c r="I405" s="68"/>
      <c r="J405" s="68"/>
      <c r="K405" s="68"/>
      <c r="L405" s="45"/>
      <c r="M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</sheetData>
  <sheetProtection sheet="1" autoFilter="0" formatColumns="0" formatRows="0" objects="1" scenarios="1" spinCount="100000" saltValue="JRvPFqXwCY8pDFpuyiIz/RdjO6F9yfu0J3FMPxjPcmhvrRCrbsang2XzfxW8z7XDFt2VHarC2ZOPn2tC8bcSyw==" hashValue="rBdAtcz7oMQMieKgA/8AwA6Dzh72dRTWGZ4E6Bcb55fX+4ftJTTuFcK1ugqxLuuvJygHnCzALZ1E7O+AwSuLXw==" algorithmName="SHA-512" password="CC35"/>
  <autoFilter ref="C134:K404"/>
  <mergeCells count="9">
    <mergeCell ref="E7:H7"/>
    <mergeCell ref="E9:H9"/>
    <mergeCell ref="E18:H18"/>
    <mergeCell ref="E27:H27"/>
    <mergeCell ref="E85:H85"/>
    <mergeCell ref="E87:H87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92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3113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21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">
        <v>26</v>
      </c>
      <c r="F15" s="39"/>
      <c r="G15" s="39"/>
      <c r="H15" s="39"/>
      <c r="I15" s="141" t="s">
        <v>27</v>
      </c>
      <c r="J15" s="144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">
        <v>31</v>
      </c>
      <c r="F21" s="39"/>
      <c r="G21" s="39"/>
      <c r="H21" s="39"/>
      <c r="I21" s="141" t="s">
        <v>27</v>
      </c>
      <c r="J21" s="144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">
        <v>34</v>
      </c>
      <c r="F24" s="39"/>
      <c r="G24" s="39"/>
      <c r="H24" s="39"/>
      <c r="I24" s="141" t="s">
        <v>27</v>
      </c>
      <c r="J24" s="144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ROUND(J133,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ROUND((SUM(BE133:BE483)),  2)</f>
        <v>0</v>
      </c>
      <c r="G33" s="39"/>
      <c r="H33" s="39"/>
      <c r="I33" s="156">
        <v>0.21</v>
      </c>
      <c r="J33" s="155">
        <f>ROUND(((SUM(BE133:BE483))*I33),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ROUND((SUM(BF133:BF483)),  2)</f>
        <v>0</v>
      </c>
      <c r="G34" s="39"/>
      <c r="H34" s="39"/>
      <c r="I34" s="156">
        <v>0.12</v>
      </c>
      <c r="J34" s="155">
        <f>ROUND(((SUM(BF133:BF483))*I34),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ROUND((SUM(BG133:BG483)),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ROUND((SUM(BH133:BH483)),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ROUND((SUM(BI133:BI483)),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003 - Zdravotechnika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Český Těšín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J133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132</v>
      </c>
      <c r="E97" s="183"/>
      <c r="F97" s="183"/>
      <c r="G97" s="183"/>
      <c r="H97" s="183"/>
      <c r="I97" s="183"/>
      <c r="J97" s="184">
        <f>J134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133</v>
      </c>
      <c r="E98" s="189"/>
      <c r="F98" s="189"/>
      <c r="G98" s="189"/>
      <c r="H98" s="189"/>
      <c r="I98" s="189"/>
      <c r="J98" s="190">
        <f>J135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135</v>
      </c>
      <c r="E99" s="189"/>
      <c r="F99" s="189"/>
      <c r="G99" s="189"/>
      <c r="H99" s="189"/>
      <c r="I99" s="189"/>
      <c r="J99" s="190">
        <f>J148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86"/>
      <c r="C100" s="187"/>
      <c r="D100" s="188" t="s">
        <v>136</v>
      </c>
      <c r="E100" s="189"/>
      <c r="F100" s="189"/>
      <c r="G100" s="189"/>
      <c r="H100" s="189"/>
      <c r="I100" s="189"/>
      <c r="J100" s="190">
        <f>J150</f>
        <v>0</v>
      </c>
      <c r="K100" s="187"/>
      <c r="L100" s="19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86"/>
      <c r="C101" s="187"/>
      <c r="D101" s="188" t="s">
        <v>138</v>
      </c>
      <c r="E101" s="189"/>
      <c r="F101" s="189"/>
      <c r="G101" s="189"/>
      <c r="H101" s="189"/>
      <c r="I101" s="189"/>
      <c r="J101" s="190">
        <f>J154</f>
        <v>0</v>
      </c>
      <c r="K101" s="187"/>
      <c r="L101" s="19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86"/>
      <c r="C102" s="187"/>
      <c r="D102" s="188" t="s">
        <v>139</v>
      </c>
      <c r="E102" s="189"/>
      <c r="F102" s="189"/>
      <c r="G102" s="189"/>
      <c r="H102" s="189"/>
      <c r="I102" s="189"/>
      <c r="J102" s="190">
        <f>J157</f>
        <v>0</v>
      </c>
      <c r="K102" s="187"/>
      <c r="L102" s="19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86"/>
      <c r="C103" s="187"/>
      <c r="D103" s="188" t="s">
        <v>140</v>
      </c>
      <c r="E103" s="189"/>
      <c r="F103" s="189"/>
      <c r="G103" s="189"/>
      <c r="H103" s="189"/>
      <c r="I103" s="189"/>
      <c r="J103" s="190">
        <f>J161</f>
        <v>0</v>
      </c>
      <c r="K103" s="187"/>
      <c r="L103" s="19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86"/>
      <c r="C104" s="187"/>
      <c r="D104" s="188" t="s">
        <v>141</v>
      </c>
      <c r="E104" s="189"/>
      <c r="F104" s="189"/>
      <c r="G104" s="189"/>
      <c r="H104" s="189"/>
      <c r="I104" s="189"/>
      <c r="J104" s="190">
        <f>J169</f>
        <v>0</v>
      </c>
      <c r="K104" s="187"/>
      <c r="L104" s="19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9" customFormat="1" ht="24.96" customHeight="1">
      <c r="A105" s="9"/>
      <c r="B105" s="180"/>
      <c r="C105" s="181"/>
      <c r="D105" s="182" t="s">
        <v>142</v>
      </c>
      <c r="E105" s="183"/>
      <c r="F105" s="183"/>
      <c r="G105" s="183"/>
      <c r="H105" s="183"/>
      <c r="I105" s="183"/>
      <c r="J105" s="184">
        <f>J171</f>
        <v>0</v>
      </c>
      <c r="K105" s="181"/>
      <c r="L105" s="18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10" customFormat="1" ht="19.92" customHeight="1">
      <c r="A106" s="10"/>
      <c r="B106" s="186"/>
      <c r="C106" s="187"/>
      <c r="D106" s="188" t="s">
        <v>144</v>
      </c>
      <c r="E106" s="189"/>
      <c r="F106" s="189"/>
      <c r="G106" s="189"/>
      <c r="H106" s="189"/>
      <c r="I106" s="189"/>
      <c r="J106" s="190">
        <f>J172</f>
        <v>0</v>
      </c>
      <c r="K106" s="187"/>
      <c r="L106" s="19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86"/>
      <c r="C107" s="187"/>
      <c r="D107" s="188" t="s">
        <v>145</v>
      </c>
      <c r="E107" s="189"/>
      <c r="F107" s="189"/>
      <c r="G107" s="189"/>
      <c r="H107" s="189"/>
      <c r="I107" s="189"/>
      <c r="J107" s="190">
        <f>J210</f>
        <v>0</v>
      </c>
      <c r="K107" s="187"/>
      <c r="L107" s="19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86"/>
      <c r="C108" s="187"/>
      <c r="D108" s="188" t="s">
        <v>3114</v>
      </c>
      <c r="E108" s="189"/>
      <c r="F108" s="189"/>
      <c r="G108" s="189"/>
      <c r="H108" s="189"/>
      <c r="I108" s="189"/>
      <c r="J108" s="190">
        <f>J276</f>
        <v>0</v>
      </c>
      <c r="K108" s="187"/>
      <c r="L108" s="19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86"/>
      <c r="C109" s="187"/>
      <c r="D109" s="188" t="s">
        <v>3115</v>
      </c>
      <c r="E109" s="189"/>
      <c r="F109" s="189"/>
      <c r="G109" s="189"/>
      <c r="H109" s="189"/>
      <c r="I109" s="189"/>
      <c r="J109" s="190">
        <f>J334</f>
        <v>0</v>
      </c>
      <c r="K109" s="187"/>
      <c r="L109" s="19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86"/>
      <c r="C110" s="187"/>
      <c r="D110" s="188" t="s">
        <v>3116</v>
      </c>
      <c r="E110" s="189"/>
      <c r="F110" s="189"/>
      <c r="G110" s="189"/>
      <c r="H110" s="189"/>
      <c r="I110" s="189"/>
      <c r="J110" s="190">
        <f>J343</f>
        <v>0</v>
      </c>
      <c r="K110" s="187"/>
      <c r="L110" s="19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86"/>
      <c r="C111" s="187"/>
      <c r="D111" s="188" t="s">
        <v>3117</v>
      </c>
      <c r="E111" s="189"/>
      <c r="F111" s="189"/>
      <c r="G111" s="189"/>
      <c r="H111" s="189"/>
      <c r="I111" s="189"/>
      <c r="J111" s="190">
        <f>J455</f>
        <v>0</v>
      </c>
      <c r="K111" s="187"/>
      <c r="L111" s="19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86"/>
      <c r="C112" s="187"/>
      <c r="D112" s="188" t="s">
        <v>149</v>
      </c>
      <c r="E112" s="189"/>
      <c r="F112" s="189"/>
      <c r="G112" s="189"/>
      <c r="H112" s="189"/>
      <c r="I112" s="189"/>
      <c r="J112" s="190">
        <f>J466</f>
        <v>0</v>
      </c>
      <c r="K112" s="187"/>
      <c r="L112" s="19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9" customFormat="1" ht="24.96" customHeight="1">
      <c r="A113" s="9"/>
      <c r="B113" s="180"/>
      <c r="C113" s="181"/>
      <c r="D113" s="182" t="s">
        <v>2590</v>
      </c>
      <c r="E113" s="183"/>
      <c r="F113" s="183"/>
      <c r="G113" s="183"/>
      <c r="H113" s="183"/>
      <c r="I113" s="183"/>
      <c r="J113" s="184">
        <f>J482</f>
        <v>0</v>
      </c>
      <c r="K113" s="181"/>
      <c r="L113" s="185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160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75" t="str">
        <f>E7</f>
        <v>CELKOVÁ OBNOVA BUDOVY ZŠ KONTEŠINEC PO POŽÁRU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125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E9</f>
        <v>003 - Zdravotechnika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20</v>
      </c>
      <c r="D127" s="41"/>
      <c r="E127" s="41"/>
      <c r="F127" s="28" t="str">
        <f>F12</f>
        <v>Český Těšín</v>
      </c>
      <c r="G127" s="41"/>
      <c r="H127" s="41"/>
      <c r="I127" s="33" t="s">
        <v>22</v>
      </c>
      <c r="J127" s="80" t="str">
        <f>IF(J12="","",J12)</f>
        <v>22. 5. 2025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24</v>
      </c>
      <c r="D129" s="41"/>
      <c r="E129" s="41"/>
      <c r="F129" s="28" t="str">
        <f>E15</f>
        <v>Město Český Těšín</v>
      </c>
      <c r="G129" s="41"/>
      <c r="H129" s="41"/>
      <c r="I129" s="33" t="s">
        <v>30</v>
      </c>
      <c r="J129" s="37" t="str">
        <f>E21</f>
        <v>ATRIS s.r.o.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28</v>
      </c>
      <c r="D130" s="41"/>
      <c r="E130" s="41"/>
      <c r="F130" s="28" t="str">
        <f>IF(E18="","",E18)</f>
        <v>Vyplň údaj</v>
      </c>
      <c r="G130" s="41"/>
      <c r="H130" s="41"/>
      <c r="I130" s="33" t="s">
        <v>33</v>
      </c>
      <c r="J130" s="37" t="str">
        <f>E24</f>
        <v>Barbora Kyšková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192"/>
      <c r="B132" s="193"/>
      <c r="C132" s="194" t="s">
        <v>161</v>
      </c>
      <c r="D132" s="195" t="s">
        <v>61</v>
      </c>
      <c r="E132" s="195" t="s">
        <v>57</v>
      </c>
      <c r="F132" s="195" t="s">
        <v>58</v>
      </c>
      <c r="G132" s="195" t="s">
        <v>162</v>
      </c>
      <c r="H132" s="195" t="s">
        <v>163</v>
      </c>
      <c r="I132" s="195" t="s">
        <v>164</v>
      </c>
      <c r="J132" s="195" t="s">
        <v>129</v>
      </c>
      <c r="K132" s="196" t="s">
        <v>165</v>
      </c>
      <c r="L132" s="197"/>
      <c r="M132" s="101" t="s">
        <v>1</v>
      </c>
      <c r="N132" s="102" t="s">
        <v>40</v>
      </c>
      <c r="O132" s="102" t="s">
        <v>166</v>
      </c>
      <c r="P132" s="102" t="s">
        <v>167</v>
      </c>
      <c r="Q132" s="102" t="s">
        <v>168</v>
      </c>
      <c r="R132" s="102" t="s">
        <v>169</v>
      </c>
      <c r="S132" s="102" t="s">
        <v>170</v>
      </c>
      <c r="T132" s="103" t="s">
        <v>171</v>
      </c>
      <c r="U132" s="192"/>
      <c r="V132" s="192"/>
      <c r="W132" s="192"/>
      <c r="X132" s="192"/>
      <c r="Y132" s="192"/>
      <c r="Z132" s="192"/>
      <c r="AA132" s="192"/>
      <c r="AB132" s="192"/>
      <c r="AC132" s="192"/>
      <c r="AD132" s="192"/>
      <c r="AE132" s="192"/>
    </row>
    <row r="133" s="2" customFormat="1" ht="22.8" customHeight="1">
      <c r="A133" s="39"/>
      <c r="B133" s="40"/>
      <c r="C133" s="108" t="s">
        <v>172</v>
      </c>
      <c r="D133" s="41"/>
      <c r="E133" s="41"/>
      <c r="F133" s="41"/>
      <c r="G133" s="41"/>
      <c r="H133" s="41"/>
      <c r="I133" s="41"/>
      <c r="J133" s="198">
        <f>BK133</f>
        <v>0</v>
      </c>
      <c r="K133" s="41"/>
      <c r="L133" s="45"/>
      <c r="M133" s="104"/>
      <c r="N133" s="199"/>
      <c r="O133" s="105"/>
      <c r="P133" s="200">
        <f>P134+P171+P482</f>
        <v>0</v>
      </c>
      <c r="Q133" s="105"/>
      <c r="R133" s="200">
        <f>R134+R171+R482</f>
        <v>20.8982935</v>
      </c>
      <c r="S133" s="105"/>
      <c r="T133" s="201">
        <f>T134+T171+T482</f>
        <v>46.8585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75</v>
      </c>
      <c r="AU133" s="18" t="s">
        <v>131</v>
      </c>
      <c r="BK133" s="202">
        <f>BK134+BK171+BK482</f>
        <v>0</v>
      </c>
    </row>
    <row r="134" s="12" customFormat="1" ht="25.92" customHeight="1">
      <c r="A134" s="12"/>
      <c r="B134" s="203"/>
      <c r="C134" s="204"/>
      <c r="D134" s="205" t="s">
        <v>75</v>
      </c>
      <c r="E134" s="206" t="s">
        <v>173</v>
      </c>
      <c r="F134" s="206" t="s">
        <v>174</v>
      </c>
      <c r="G134" s="204"/>
      <c r="H134" s="204"/>
      <c r="I134" s="207"/>
      <c r="J134" s="208">
        <f>BK134</f>
        <v>0</v>
      </c>
      <c r="K134" s="204"/>
      <c r="L134" s="209"/>
      <c r="M134" s="210"/>
      <c r="N134" s="211"/>
      <c r="O134" s="211"/>
      <c r="P134" s="212">
        <f>P135+P148+P150+P154+P157+P161+P169</f>
        <v>0</v>
      </c>
      <c r="Q134" s="211"/>
      <c r="R134" s="212">
        <f>R135+R148+R150+R154+R157+R161+R169</f>
        <v>16.66152</v>
      </c>
      <c r="S134" s="211"/>
      <c r="T134" s="213">
        <f>T135+T148+T150+T154+T157+T161+T169</f>
        <v>34.638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4" t="s">
        <v>84</v>
      </c>
      <c r="AT134" s="215" t="s">
        <v>75</v>
      </c>
      <c r="AU134" s="215" t="s">
        <v>76</v>
      </c>
      <c r="AY134" s="214" t="s">
        <v>175</v>
      </c>
      <c r="BK134" s="216">
        <f>BK135+BK148+BK150+BK154+BK157+BK161+BK169</f>
        <v>0</v>
      </c>
    </row>
    <row r="135" s="12" customFormat="1" ht="22.8" customHeight="1">
      <c r="A135" s="12"/>
      <c r="B135" s="203"/>
      <c r="C135" s="204"/>
      <c r="D135" s="205" t="s">
        <v>75</v>
      </c>
      <c r="E135" s="217" t="s">
        <v>84</v>
      </c>
      <c r="F135" s="217" t="s">
        <v>176</v>
      </c>
      <c r="G135" s="204"/>
      <c r="H135" s="204"/>
      <c r="I135" s="207"/>
      <c r="J135" s="218">
        <f>BK135</f>
        <v>0</v>
      </c>
      <c r="K135" s="204"/>
      <c r="L135" s="209"/>
      <c r="M135" s="210"/>
      <c r="N135" s="211"/>
      <c r="O135" s="211"/>
      <c r="P135" s="212">
        <f>SUM(P136:P147)</f>
        <v>0</v>
      </c>
      <c r="Q135" s="211"/>
      <c r="R135" s="212">
        <f>SUM(R136:R147)</f>
        <v>0</v>
      </c>
      <c r="S135" s="211"/>
      <c r="T135" s="213">
        <f>SUM(T136:T147)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14" t="s">
        <v>84</v>
      </c>
      <c r="AT135" s="215" t="s">
        <v>75</v>
      </c>
      <c r="AU135" s="215" t="s">
        <v>84</v>
      </c>
      <c r="AY135" s="214" t="s">
        <v>175</v>
      </c>
      <c r="BK135" s="216">
        <f>SUM(BK136:BK147)</f>
        <v>0</v>
      </c>
    </row>
    <row r="136" s="2" customFormat="1" ht="33" customHeight="1">
      <c r="A136" s="39"/>
      <c r="B136" s="40"/>
      <c r="C136" s="219" t="s">
        <v>84</v>
      </c>
      <c r="D136" s="219" t="s">
        <v>177</v>
      </c>
      <c r="E136" s="220" t="s">
        <v>3118</v>
      </c>
      <c r="F136" s="221" t="s">
        <v>3119</v>
      </c>
      <c r="G136" s="222" t="s">
        <v>192</v>
      </c>
      <c r="H136" s="223">
        <v>13.44</v>
      </c>
      <c r="I136" s="224"/>
      <c r="J136" s="225">
        <f>ROUND(I136*H136,2)</f>
        <v>0</v>
      </c>
      <c r="K136" s="221" t="s">
        <v>181</v>
      </c>
      <c r="L136" s="45"/>
      <c r="M136" s="226" t="s">
        <v>1</v>
      </c>
      <c r="N136" s="227" t="s">
        <v>41</v>
      </c>
      <c r="O136" s="92"/>
      <c r="P136" s="228">
        <f>O136*H136</f>
        <v>0</v>
      </c>
      <c r="Q136" s="228">
        <v>0</v>
      </c>
      <c r="R136" s="228">
        <f>Q136*H136</f>
        <v>0</v>
      </c>
      <c r="S136" s="228">
        <v>0</v>
      </c>
      <c r="T136" s="229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0" t="s">
        <v>182</v>
      </c>
      <c r="AT136" s="230" t="s">
        <v>177</v>
      </c>
      <c r="AU136" s="230" t="s">
        <v>86</v>
      </c>
      <c r="AY136" s="18" t="s">
        <v>175</v>
      </c>
      <c r="BE136" s="231">
        <f>IF(N136="základní",J136,0)</f>
        <v>0</v>
      </c>
      <c r="BF136" s="231">
        <f>IF(N136="snížená",J136,0)</f>
        <v>0</v>
      </c>
      <c r="BG136" s="231">
        <f>IF(N136="zákl. přenesená",J136,0)</f>
        <v>0</v>
      </c>
      <c r="BH136" s="231">
        <f>IF(N136="sníž. přenesená",J136,0)</f>
        <v>0</v>
      </c>
      <c r="BI136" s="231">
        <f>IF(N136="nulová",J136,0)</f>
        <v>0</v>
      </c>
      <c r="BJ136" s="18" t="s">
        <v>84</v>
      </c>
      <c r="BK136" s="231">
        <f>ROUND(I136*H136,2)</f>
        <v>0</v>
      </c>
      <c r="BL136" s="18" t="s">
        <v>182</v>
      </c>
      <c r="BM136" s="230" t="s">
        <v>3120</v>
      </c>
    </row>
    <row r="137" s="13" customFormat="1">
      <c r="A137" s="13"/>
      <c r="B137" s="232"/>
      <c r="C137" s="233"/>
      <c r="D137" s="234" t="s">
        <v>184</v>
      </c>
      <c r="E137" s="235" t="s">
        <v>1</v>
      </c>
      <c r="F137" s="236" t="s">
        <v>3121</v>
      </c>
      <c r="G137" s="233"/>
      <c r="H137" s="237">
        <v>13.44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184</v>
      </c>
      <c r="AU137" s="243" t="s">
        <v>86</v>
      </c>
      <c r="AV137" s="13" t="s">
        <v>86</v>
      </c>
      <c r="AW137" s="13" t="s">
        <v>32</v>
      </c>
      <c r="AX137" s="13" t="s">
        <v>84</v>
      </c>
      <c r="AY137" s="243" t="s">
        <v>175</v>
      </c>
    </row>
    <row r="138" s="2" customFormat="1" ht="37.8" customHeight="1">
      <c r="A138" s="39"/>
      <c r="B138" s="40"/>
      <c r="C138" s="219" t="s">
        <v>86</v>
      </c>
      <c r="D138" s="219" t="s">
        <v>177</v>
      </c>
      <c r="E138" s="220" t="s">
        <v>212</v>
      </c>
      <c r="F138" s="221" t="s">
        <v>213</v>
      </c>
      <c r="G138" s="222" t="s">
        <v>192</v>
      </c>
      <c r="H138" s="223">
        <v>13.44</v>
      </c>
      <c r="I138" s="224"/>
      <c r="J138" s="225">
        <f>ROUND(I138*H138,2)</f>
        <v>0</v>
      </c>
      <c r="K138" s="221" t="s">
        <v>181</v>
      </c>
      <c r="L138" s="45"/>
      <c r="M138" s="226" t="s">
        <v>1</v>
      </c>
      <c r="N138" s="227" t="s">
        <v>41</v>
      </c>
      <c r="O138" s="92"/>
      <c r="P138" s="228">
        <f>O138*H138</f>
        <v>0</v>
      </c>
      <c r="Q138" s="228">
        <v>0</v>
      </c>
      <c r="R138" s="228">
        <f>Q138*H138</f>
        <v>0</v>
      </c>
      <c r="S138" s="228">
        <v>0</v>
      </c>
      <c r="T138" s="229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0" t="s">
        <v>182</v>
      </c>
      <c r="AT138" s="230" t="s">
        <v>177</v>
      </c>
      <c r="AU138" s="230" t="s">
        <v>86</v>
      </c>
      <c r="AY138" s="18" t="s">
        <v>175</v>
      </c>
      <c r="BE138" s="231">
        <f>IF(N138="základní",J138,0)</f>
        <v>0</v>
      </c>
      <c r="BF138" s="231">
        <f>IF(N138="snížená",J138,0)</f>
        <v>0</v>
      </c>
      <c r="BG138" s="231">
        <f>IF(N138="zákl. přenesená",J138,0)</f>
        <v>0</v>
      </c>
      <c r="BH138" s="231">
        <f>IF(N138="sníž. přenesená",J138,0)</f>
        <v>0</v>
      </c>
      <c r="BI138" s="231">
        <f>IF(N138="nulová",J138,0)</f>
        <v>0</v>
      </c>
      <c r="BJ138" s="18" t="s">
        <v>84</v>
      </c>
      <c r="BK138" s="231">
        <f>ROUND(I138*H138,2)</f>
        <v>0</v>
      </c>
      <c r="BL138" s="18" t="s">
        <v>182</v>
      </c>
      <c r="BM138" s="230" t="s">
        <v>3122</v>
      </c>
    </row>
    <row r="139" s="2" customFormat="1" ht="37.8" customHeight="1">
      <c r="A139" s="39"/>
      <c r="B139" s="40"/>
      <c r="C139" s="219" t="s">
        <v>189</v>
      </c>
      <c r="D139" s="219" t="s">
        <v>177</v>
      </c>
      <c r="E139" s="220" t="s">
        <v>217</v>
      </c>
      <c r="F139" s="221" t="s">
        <v>218</v>
      </c>
      <c r="G139" s="222" t="s">
        <v>192</v>
      </c>
      <c r="H139" s="223">
        <v>94.08</v>
      </c>
      <c r="I139" s="224"/>
      <c r="J139" s="225">
        <f>ROUND(I139*H139,2)</f>
        <v>0</v>
      </c>
      <c r="K139" s="221" t="s">
        <v>181</v>
      </c>
      <c r="L139" s="45"/>
      <c r="M139" s="226" t="s">
        <v>1</v>
      </c>
      <c r="N139" s="227" t="s">
        <v>41</v>
      </c>
      <c r="O139" s="92"/>
      <c r="P139" s="228">
        <f>O139*H139</f>
        <v>0</v>
      </c>
      <c r="Q139" s="228">
        <v>0</v>
      </c>
      <c r="R139" s="228">
        <f>Q139*H139</f>
        <v>0</v>
      </c>
      <c r="S139" s="228">
        <v>0</v>
      </c>
      <c r="T139" s="229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0" t="s">
        <v>182</v>
      </c>
      <c r="AT139" s="230" t="s">
        <v>177</v>
      </c>
      <c r="AU139" s="230" t="s">
        <v>86</v>
      </c>
      <c r="AY139" s="18" t="s">
        <v>175</v>
      </c>
      <c r="BE139" s="231">
        <f>IF(N139="základní",J139,0)</f>
        <v>0</v>
      </c>
      <c r="BF139" s="231">
        <f>IF(N139="snížená",J139,0)</f>
        <v>0</v>
      </c>
      <c r="BG139" s="231">
        <f>IF(N139="zákl. přenesená",J139,0)</f>
        <v>0</v>
      </c>
      <c r="BH139" s="231">
        <f>IF(N139="sníž. přenesená",J139,0)</f>
        <v>0</v>
      </c>
      <c r="BI139" s="231">
        <f>IF(N139="nulová",J139,0)</f>
        <v>0</v>
      </c>
      <c r="BJ139" s="18" t="s">
        <v>84</v>
      </c>
      <c r="BK139" s="231">
        <f>ROUND(I139*H139,2)</f>
        <v>0</v>
      </c>
      <c r="BL139" s="18" t="s">
        <v>182</v>
      </c>
      <c r="BM139" s="230" t="s">
        <v>3123</v>
      </c>
    </row>
    <row r="140" s="13" customFormat="1">
      <c r="A140" s="13"/>
      <c r="B140" s="232"/>
      <c r="C140" s="233"/>
      <c r="D140" s="234" t="s">
        <v>184</v>
      </c>
      <c r="E140" s="235" t="s">
        <v>1</v>
      </c>
      <c r="F140" s="236" t="s">
        <v>3124</v>
      </c>
      <c r="G140" s="233"/>
      <c r="H140" s="237">
        <v>94.08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184</v>
      </c>
      <c r="AU140" s="243" t="s">
        <v>86</v>
      </c>
      <c r="AV140" s="13" t="s">
        <v>86</v>
      </c>
      <c r="AW140" s="13" t="s">
        <v>32</v>
      </c>
      <c r="AX140" s="13" t="s">
        <v>84</v>
      </c>
      <c r="AY140" s="243" t="s">
        <v>175</v>
      </c>
    </row>
    <row r="141" s="2" customFormat="1" ht="37.8" customHeight="1">
      <c r="A141" s="39"/>
      <c r="B141" s="40"/>
      <c r="C141" s="219" t="s">
        <v>182</v>
      </c>
      <c r="D141" s="219" t="s">
        <v>177</v>
      </c>
      <c r="E141" s="220" t="s">
        <v>222</v>
      </c>
      <c r="F141" s="221" t="s">
        <v>223</v>
      </c>
      <c r="G141" s="222" t="s">
        <v>192</v>
      </c>
      <c r="H141" s="223">
        <v>13.44</v>
      </c>
      <c r="I141" s="224"/>
      <c r="J141" s="225">
        <f>ROUND(I141*H141,2)</f>
        <v>0</v>
      </c>
      <c r="K141" s="221" t="s">
        <v>181</v>
      </c>
      <c r="L141" s="45"/>
      <c r="M141" s="226" t="s">
        <v>1</v>
      </c>
      <c r="N141" s="227" t="s">
        <v>41</v>
      </c>
      <c r="O141" s="92"/>
      <c r="P141" s="228">
        <f>O141*H141</f>
        <v>0</v>
      </c>
      <c r="Q141" s="228">
        <v>0</v>
      </c>
      <c r="R141" s="228">
        <f>Q141*H141</f>
        <v>0</v>
      </c>
      <c r="S141" s="228">
        <v>0</v>
      </c>
      <c r="T141" s="229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0" t="s">
        <v>182</v>
      </c>
      <c r="AT141" s="230" t="s">
        <v>177</v>
      </c>
      <c r="AU141" s="230" t="s">
        <v>86</v>
      </c>
      <c r="AY141" s="18" t="s">
        <v>175</v>
      </c>
      <c r="BE141" s="231">
        <f>IF(N141="základní",J141,0)</f>
        <v>0</v>
      </c>
      <c r="BF141" s="231">
        <f>IF(N141="snížená",J141,0)</f>
        <v>0</v>
      </c>
      <c r="BG141" s="231">
        <f>IF(N141="zákl. přenesená",J141,0)</f>
        <v>0</v>
      </c>
      <c r="BH141" s="231">
        <f>IF(N141="sníž. přenesená",J141,0)</f>
        <v>0</v>
      </c>
      <c r="BI141" s="231">
        <f>IF(N141="nulová",J141,0)</f>
        <v>0</v>
      </c>
      <c r="BJ141" s="18" t="s">
        <v>84</v>
      </c>
      <c r="BK141" s="231">
        <f>ROUND(I141*H141,2)</f>
        <v>0</v>
      </c>
      <c r="BL141" s="18" t="s">
        <v>182</v>
      </c>
      <c r="BM141" s="230" t="s">
        <v>3125</v>
      </c>
    </row>
    <row r="142" s="13" customFormat="1">
      <c r="A142" s="13"/>
      <c r="B142" s="232"/>
      <c r="C142" s="233"/>
      <c r="D142" s="234" t="s">
        <v>184</v>
      </c>
      <c r="E142" s="235" t="s">
        <v>1</v>
      </c>
      <c r="F142" s="236" t="s">
        <v>3126</v>
      </c>
      <c r="G142" s="233"/>
      <c r="H142" s="237">
        <v>13.44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184</v>
      </c>
      <c r="AU142" s="243" t="s">
        <v>86</v>
      </c>
      <c r="AV142" s="13" t="s">
        <v>86</v>
      </c>
      <c r="AW142" s="13" t="s">
        <v>32</v>
      </c>
      <c r="AX142" s="13" t="s">
        <v>84</v>
      </c>
      <c r="AY142" s="243" t="s">
        <v>175</v>
      </c>
    </row>
    <row r="143" s="2" customFormat="1" ht="37.8" customHeight="1">
      <c r="A143" s="39"/>
      <c r="B143" s="40"/>
      <c r="C143" s="219" t="s">
        <v>202</v>
      </c>
      <c r="D143" s="219" t="s">
        <v>177</v>
      </c>
      <c r="E143" s="220" t="s">
        <v>227</v>
      </c>
      <c r="F143" s="221" t="s">
        <v>228</v>
      </c>
      <c r="G143" s="222" t="s">
        <v>192</v>
      </c>
      <c r="H143" s="223">
        <v>134.4</v>
      </c>
      <c r="I143" s="224"/>
      <c r="J143" s="225">
        <f>ROUND(I143*H143,2)</f>
        <v>0</v>
      </c>
      <c r="K143" s="221" t="s">
        <v>181</v>
      </c>
      <c r="L143" s="45"/>
      <c r="M143" s="226" t="s">
        <v>1</v>
      </c>
      <c r="N143" s="227" t="s">
        <v>41</v>
      </c>
      <c r="O143" s="92"/>
      <c r="P143" s="228">
        <f>O143*H143</f>
        <v>0</v>
      </c>
      <c r="Q143" s="228">
        <v>0</v>
      </c>
      <c r="R143" s="228">
        <f>Q143*H143</f>
        <v>0</v>
      </c>
      <c r="S143" s="228">
        <v>0</v>
      </c>
      <c r="T143" s="229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0" t="s">
        <v>182</v>
      </c>
      <c r="AT143" s="230" t="s">
        <v>177</v>
      </c>
      <c r="AU143" s="230" t="s">
        <v>86</v>
      </c>
      <c r="AY143" s="18" t="s">
        <v>175</v>
      </c>
      <c r="BE143" s="231">
        <f>IF(N143="základní",J143,0)</f>
        <v>0</v>
      </c>
      <c r="BF143" s="231">
        <f>IF(N143="snížená",J143,0)</f>
        <v>0</v>
      </c>
      <c r="BG143" s="231">
        <f>IF(N143="zákl. přenesená",J143,0)</f>
        <v>0</v>
      </c>
      <c r="BH143" s="231">
        <f>IF(N143="sníž. přenesená",J143,0)</f>
        <v>0</v>
      </c>
      <c r="BI143" s="231">
        <f>IF(N143="nulová",J143,0)</f>
        <v>0</v>
      </c>
      <c r="BJ143" s="18" t="s">
        <v>84</v>
      </c>
      <c r="BK143" s="231">
        <f>ROUND(I143*H143,2)</f>
        <v>0</v>
      </c>
      <c r="BL143" s="18" t="s">
        <v>182</v>
      </c>
      <c r="BM143" s="230" t="s">
        <v>3127</v>
      </c>
    </row>
    <row r="144" s="13" customFormat="1">
      <c r="A144" s="13"/>
      <c r="B144" s="232"/>
      <c r="C144" s="233"/>
      <c r="D144" s="234" t="s">
        <v>184</v>
      </c>
      <c r="E144" s="235" t="s">
        <v>1</v>
      </c>
      <c r="F144" s="236" t="s">
        <v>3128</v>
      </c>
      <c r="G144" s="233"/>
      <c r="H144" s="237">
        <v>134.4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184</v>
      </c>
      <c r="AU144" s="243" t="s">
        <v>86</v>
      </c>
      <c r="AV144" s="13" t="s">
        <v>86</v>
      </c>
      <c r="AW144" s="13" t="s">
        <v>32</v>
      </c>
      <c r="AX144" s="13" t="s">
        <v>84</v>
      </c>
      <c r="AY144" s="243" t="s">
        <v>175</v>
      </c>
    </row>
    <row r="145" s="2" customFormat="1" ht="33" customHeight="1">
      <c r="A145" s="39"/>
      <c r="B145" s="40"/>
      <c r="C145" s="219" t="s">
        <v>207</v>
      </c>
      <c r="D145" s="219" t="s">
        <v>177</v>
      </c>
      <c r="E145" s="220" t="s">
        <v>3129</v>
      </c>
      <c r="F145" s="221" t="s">
        <v>3130</v>
      </c>
      <c r="G145" s="222" t="s">
        <v>234</v>
      </c>
      <c r="H145" s="223">
        <v>24.192</v>
      </c>
      <c r="I145" s="224"/>
      <c r="J145" s="225">
        <f>ROUND(I145*H145,2)</f>
        <v>0</v>
      </c>
      <c r="K145" s="221" t="s">
        <v>181</v>
      </c>
      <c r="L145" s="45"/>
      <c r="M145" s="226" t="s">
        <v>1</v>
      </c>
      <c r="N145" s="227" t="s">
        <v>41</v>
      </c>
      <c r="O145" s="92"/>
      <c r="P145" s="228">
        <f>O145*H145</f>
        <v>0</v>
      </c>
      <c r="Q145" s="228">
        <v>0</v>
      </c>
      <c r="R145" s="228">
        <f>Q145*H145</f>
        <v>0</v>
      </c>
      <c r="S145" s="228">
        <v>0</v>
      </c>
      <c r="T145" s="229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0" t="s">
        <v>182</v>
      </c>
      <c r="AT145" s="230" t="s">
        <v>177</v>
      </c>
      <c r="AU145" s="230" t="s">
        <v>86</v>
      </c>
      <c r="AY145" s="18" t="s">
        <v>175</v>
      </c>
      <c r="BE145" s="231">
        <f>IF(N145="základní",J145,0)</f>
        <v>0</v>
      </c>
      <c r="BF145" s="231">
        <f>IF(N145="snížená",J145,0)</f>
        <v>0</v>
      </c>
      <c r="BG145" s="231">
        <f>IF(N145="zákl. přenesená",J145,0)</f>
        <v>0</v>
      </c>
      <c r="BH145" s="231">
        <f>IF(N145="sníž. přenesená",J145,0)</f>
        <v>0</v>
      </c>
      <c r="BI145" s="231">
        <f>IF(N145="nulová",J145,0)</f>
        <v>0</v>
      </c>
      <c r="BJ145" s="18" t="s">
        <v>84</v>
      </c>
      <c r="BK145" s="231">
        <f>ROUND(I145*H145,2)</f>
        <v>0</v>
      </c>
      <c r="BL145" s="18" t="s">
        <v>182</v>
      </c>
      <c r="BM145" s="230" t="s">
        <v>3131</v>
      </c>
    </row>
    <row r="146" s="13" customFormat="1">
      <c r="A146" s="13"/>
      <c r="B146" s="232"/>
      <c r="C146" s="233"/>
      <c r="D146" s="234" t="s">
        <v>184</v>
      </c>
      <c r="E146" s="235" t="s">
        <v>1</v>
      </c>
      <c r="F146" s="236" t="s">
        <v>3132</v>
      </c>
      <c r="G146" s="233"/>
      <c r="H146" s="237">
        <v>24.192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184</v>
      </c>
      <c r="AU146" s="243" t="s">
        <v>86</v>
      </c>
      <c r="AV146" s="13" t="s">
        <v>86</v>
      </c>
      <c r="AW146" s="13" t="s">
        <v>32</v>
      </c>
      <c r="AX146" s="13" t="s">
        <v>84</v>
      </c>
      <c r="AY146" s="243" t="s">
        <v>175</v>
      </c>
    </row>
    <row r="147" s="2" customFormat="1" ht="16.5" customHeight="1">
      <c r="A147" s="39"/>
      <c r="B147" s="40"/>
      <c r="C147" s="219" t="s">
        <v>211</v>
      </c>
      <c r="D147" s="219" t="s">
        <v>177</v>
      </c>
      <c r="E147" s="220" t="s">
        <v>237</v>
      </c>
      <c r="F147" s="221" t="s">
        <v>238</v>
      </c>
      <c r="G147" s="222" t="s">
        <v>192</v>
      </c>
      <c r="H147" s="223">
        <v>13.44</v>
      </c>
      <c r="I147" s="224"/>
      <c r="J147" s="225">
        <f>ROUND(I147*H147,2)</f>
        <v>0</v>
      </c>
      <c r="K147" s="221" t="s">
        <v>181</v>
      </c>
      <c r="L147" s="45"/>
      <c r="M147" s="226" t="s">
        <v>1</v>
      </c>
      <c r="N147" s="227" t="s">
        <v>41</v>
      </c>
      <c r="O147" s="92"/>
      <c r="P147" s="228">
        <f>O147*H147</f>
        <v>0</v>
      </c>
      <c r="Q147" s="228">
        <v>0</v>
      </c>
      <c r="R147" s="228">
        <f>Q147*H147</f>
        <v>0</v>
      </c>
      <c r="S147" s="228">
        <v>0</v>
      </c>
      <c r="T147" s="229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0" t="s">
        <v>182</v>
      </c>
      <c r="AT147" s="230" t="s">
        <v>177</v>
      </c>
      <c r="AU147" s="230" t="s">
        <v>86</v>
      </c>
      <c r="AY147" s="18" t="s">
        <v>175</v>
      </c>
      <c r="BE147" s="231">
        <f>IF(N147="základní",J147,0)</f>
        <v>0</v>
      </c>
      <c r="BF147" s="231">
        <f>IF(N147="snížená",J147,0)</f>
        <v>0</v>
      </c>
      <c r="BG147" s="231">
        <f>IF(N147="zákl. přenesená",J147,0)</f>
        <v>0</v>
      </c>
      <c r="BH147" s="231">
        <f>IF(N147="sníž. přenesená",J147,0)</f>
        <v>0</v>
      </c>
      <c r="BI147" s="231">
        <f>IF(N147="nulová",J147,0)</f>
        <v>0</v>
      </c>
      <c r="BJ147" s="18" t="s">
        <v>84</v>
      </c>
      <c r="BK147" s="231">
        <f>ROUND(I147*H147,2)</f>
        <v>0</v>
      </c>
      <c r="BL147" s="18" t="s">
        <v>182</v>
      </c>
      <c r="BM147" s="230" t="s">
        <v>3133</v>
      </c>
    </row>
    <row r="148" s="12" customFormat="1" ht="22.8" customHeight="1">
      <c r="A148" s="12"/>
      <c r="B148" s="203"/>
      <c r="C148" s="204"/>
      <c r="D148" s="205" t="s">
        <v>75</v>
      </c>
      <c r="E148" s="217" t="s">
        <v>189</v>
      </c>
      <c r="F148" s="217" t="s">
        <v>345</v>
      </c>
      <c r="G148" s="204"/>
      <c r="H148" s="204"/>
      <c r="I148" s="207"/>
      <c r="J148" s="218">
        <f>BK148</f>
        <v>0</v>
      </c>
      <c r="K148" s="204"/>
      <c r="L148" s="209"/>
      <c r="M148" s="210"/>
      <c r="N148" s="211"/>
      <c r="O148" s="211"/>
      <c r="P148" s="212">
        <f>P149</f>
        <v>0</v>
      </c>
      <c r="Q148" s="211"/>
      <c r="R148" s="212">
        <f>R149</f>
        <v>0.45432</v>
      </c>
      <c r="S148" s="211"/>
      <c r="T148" s="213">
        <f>T149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4" t="s">
        <v>84</v>
      </c>
      <c r="AT148" s="215" t="s">
        <v>75</v>
      </c>
      <c r="AU148" s="215" t="s">
        <v>84</v>
      </c>
      <c r="AY148" s="214" t="s">
        <v>175</v>
      </c>
      <c r="BK148" s="216">
        <f>BK149</f>
        <v>0</v>
      </c>
    </row>
    <row r="149" s="2" customFormat="1" ht="37.8" customHeight="1">
      <c r="A149" s="39"/>
      <c r="B149" s="40"/>
      <c r="C149" s="219" t="s">
        <v>216</v>
      </c>
      <c r="D149" s="219" t="s">
        <v>177</v>
      </c>
      <c r="E149" s="220" t="s">
        <v>3134</v>
      </c>
      <c r="F149" s="221" t="s">
        <v>3135</v>
      </c>
      <c r="G149" s="222" t="s">
        <v>342</v>
      </c>
      <c r="H149" s="223">
        <v>24</v>
      </c>
      <c r="I149" s="224"/>
      <c r="J149" s="225">
        <f>ROUND(I149*H149,2)</f>
        <v>0</v>
      </c>
      <c r="K149" s="221" t="s">
        <v>181</v>
      </c>
      <c r="L149" s="45"/>
      <c r="M149" s="226" t="s">
        <v>1</v>
      </c>
      <c r="N149" s="227" t="s">
        <v>41</v>
      </c>
      <c r="O149" s="92"/>
      <c r="P149" s="228">
        <f>O149*H149</f>
        <v>0</v>
      </c>
      <c r="Q149" s="228">
        <v>0.018929999999999996</v>
      </c>
      <c r="R149" s="228">
        <f>Q149*H149</f>
        <v>0.45432</v>
      </c>
      <c r="S149" s="228">
        <v>0</v>
      </c>
      <c r="T149" s="229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0" t="s">
        <v>182</v>
      </c>
      <c r="AT149" s="230" t="s">
        <v>177</v>
      </c>
      <c r="AU149" s="230" t="s">
        <v>86</v>
      </c>
      <c r="AY149" s="18" t="s">
        <v>175</v>
      </c>
      <c r="BE149" s="231">
        <f>IF(N149="základní",J149,0)</f>
        <v>0</v>
      </c>
      <c r="BF149" s="231">
        <f>IF(N149="snížená",J149,0)</f>
        <v>0</v>
      </c>
      <c r="BG149" s="231">
        <f>IF(N149="zákl. přenesená",J149,0)</f>
        <v>0</v>
      </c>
      <c r="BH149" s="231">
        <f>IF(N149="sníž. přenesená",J149,0)</f>
        <v>0</v>
      </c>
      <c r="BI149" s="231">
        <f>IF(N149="nulová",J149,0)</f>
        <v>0</v>
      </c>
      <c r="BJ149" s="18" t="s">
        <v>84</v>
      </c>
      <c r="BK149" s="231">
        <f>ROUND(I149*H149,2)</f>
        <v>0</v>
      </c>
      <c r="BL149" s="18" t="s">
        <v>182</v>
      </c>
      <c r="BM149" s="230" t="s">
        <v>3136</v>
      </c>
    </row>
    <row r="150" s="12" customFormat="1" ht="22.8" customHeight="1">
      <c r="A150" s="12"/>
      <c r="B150" s="203"/>
      <c r="C150" s="204"/>
      <c r="D150" s="205" t="s">
        <v>75</v>
      </c>
      <c r="E150" s="217" t="s">
        <v>182</v>
      </c>
      <c r="F150" s="217" t="s">
        <v>439</v>
      </c>
      <c r="G150" s="204"/>
      <c r="H150" s="204"/>
      <c r="I150" s="207"/>
      <c r="J150" s="218">
        <f>BK150</f>
        <v>0</v>
      </c>
      <c r="K150" s="204"/>
      <c r="L150" s="209"/>
      <c r="M150" s="210"/>
      <c r="N150" s="211"/>
      <c r="O150" s="211"/>
      <c r="P150" s="212">
        <f>SUM(P151:P153)</f>
        <v>0</v>
      </c>
      <c r="Q150" s="211"/>
      <c r="R150" s="212">
        <f>SUM(R151:R153)</f>
        <v>6.1272</v>
      </c>
      <c r="S150" s="211"/>
      <c r="T150" s="213">
        <f>SUM(T151:T153)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14" t="s">
        <v>84</v>
      </c>
      <c r="AT150" s="215" t="s">
        <v>75</v>
      </c>
      <c r="AU150" s="215" t="s">
        <v>84</v>
      </c>
      <c r="AY150" s="214" t="s">
        <v>175</v>
      </c>
      <c r="BK150" s="216">
        <f>SUM(BK151:BK153)</f>
        <v>0</v>
      </c>
    </row>
    <row r="151" s="2" customFormat="1" ht="24.15" customHeight="1">
      <c r="A151" s="39"/>
      <c r="B151" s="40"/>
      <c r="C151" s="219" t="s">
        <v>221</v>
      </c>
      <c r="D151" s="219" t="s">
        <v>177</v>
      </c>
      <c r="E151" s="220" t="s">
        <v>3137</v>
      </c>
      <c r="F151" s="221" t="s">
        <v>3138</v>
      </c>
      <c r="G151" s="222" t="s">
        <v>342</v>
      </c>
      <c r="H151" s="223">
        <v>115</v>
      </c>
      <c r="I151" s="224"/>
      <c r="J151" s="225">
        <f>ROUND(I151*H151,2)</f>
        <v>0</v>
      </c>
      <c r="K151" s="221" t="s">
        <v>181</v>
      </c>
      <c r="L151" s="45"/>
      <c r="M151" s="226" t="s">
        <v>1</v>
      </c>
      <c r="N151" s="227" t="s">
        <v>41</v>
      </c>
      <c r="O151" s="92"/>
      <c r="P151" s="228">
        <f>O151*H151</f>
        <v>0</v>
      </c>
      <c r="Q151" s="228">
        <v>0.05328</v>
      </c>
      <c r="R151" s="228">
        <f>Q151*H151</f>
        <v>6.1272</v>
      </c>
      <c r="S151" s="228">
        <v>0</v>
      </c>
      <c r="T151" s="229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0" t="s">
        <v>182</v>
      </c>
      <c r="AT151" s="230" t="s">
        <v>177</v>
      </c>
      <c r="AU151" s="230" t="s">
        <v>86</v>
      </c>
      <c r="AY151" s="18" t="s">
        <v>175</v>
      </c>
      <c r="BE151" s="231">
        <f>IF(N151="základní",J151,0)</f>
        <v>0</v>
      </c>
      <c r="BF151" s="231">
        <f>IF(N151="snížená",J151,0)</f>
        <v>0</v>
      </c>
      <c r="BG151" s="231">
        <f>IF(N151="zákl. přenesená",J151,0)</f>
        <v>0</v>
      </c>
      <c r="BH151" s="231">
        <f>IF(N151="sníž. přenesená",J151,0)</f>
        <v>0</v>
      </c>
      <c r="BI151" s="231">
        <f>IF(N151="nulová",J151,0)</f>
        <v>0</v>
      </c>
      <c r="BJ151" s="18" t="s">
        <v>84</v>
      </c>
      <c r="BK151" s="231">
        <f>ROUND(I151*H151,2)</f>
        <v>0</v>
      </c>
      <c r="BL151" s="18" t="s">
        <v>182</v>
      </c>
      <c r="BM151" s="230" t="s">
        <v>3139</v>
      </c>
    </row>
    <row r="152" s="2" customFormat="1" ht="16.5" customHeight="1">
      <c r="A152" s="39"/>
      <c r="B152" s="40"/>
      <c r="C152" s="219" t="s">
        <v>226</v>
      </c>
      <c r="D152" s="219" t="s">
        <v>177</v>
      </c>
      <c r="E152" s="220" t="s">
        <v>3140</v>
      </c>
      <c r="F152" s="221" t="s">
        <v>3141</v>
      </c>
      <c r="G152" s="222" t="s">
        <v>192</v>
      </c>
      <c r="H152" s="223">
        <v>13.44</v>
      </c>
      <c r="I152" s="224"/>
      <c r="J152" s="225">
        <f>ROUND(I152*H152,2)</f>
        <v>0</v>
      </c>
      <c r="K152" s="221" t="s">
        <v>181</v>
      </c>
      <c r="L152" s="45"/>
      <c r="M152" s="226" t="s">
        <v>1</v>
      </c>
      <c r="N152" s="227" t="s">
        <v>41</v>
      </c>
      <c r="O152" s="92"/>
      <c r="P152" s="228">
        <f>O152*H152</f>
        <v>0</v>
      </c>
      <c r="Q152" s="228">
        <v>0</v>
      </c>
      <c r="R152" s="228">
        <f>Q152*H152</f>
        <v>0</v>
      </c>
      <c r="S152" s="228">
        <v>0</v>
      </c>
      <c r="T152" s="229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0" t="s">
        <v>182</v>
      </c>
      <c r="AT152" s="230" t="s">
        <v>177</v>
      </c>
      <c r="AU152" s="230" t="s">
        <v>86</v>
      </c>
      <c r="AY152" s="18" t="s">
        <v>175</v>
      </c>
      <c r="BE152" s="231">
        <f>IF(N152="základní",J152,0)</f>
        <v>0</v>
      </c>
      <c r="BF152" s="231">
        <f>IF(N152="snížená",J152,0)</f>
        <v>0</v>
      </c>
      <c r="BG152" s="231">
        <f>IF(N152="zákl. přenesená",J152,0)</f>
        <v>0</v>
      </c>
      <c r="BH152" s="231">
        <f>IF(N152="sníž. přenesená",J152,0)</f>
        <v>0</v>
      </c>
      <c r="BI152" s="231">
        <f>IF(N152="nulová",J152,0)</f>
        <v>0</v>
      </c>
      <c r="BJ152" s="18" t="s">
        <v>84</v>
      </c>
      <c r="BK152" s="231">
        <f>ROUND(I152*H152,2)</f>
        <v>0</v>
      </c>
      <c r="BL152" s="18" t="s">
        <v>182</v>
      </c>
      <c r="BM152" s="230" t="s">
        <v>3142</v>
      </c>
    </row>
    <row r="153" s="13" customFormat="1">
      <c r="A153" s="13"/>
      <c r="B153" s="232"/>
      <c r="C153" s="233"/>
      <c r="D153" s="234" t="s">
        <v>184</v>
      </c>
      <c r="E153" s="235" t="s">
        <v>1</v>
      </c>
      <c r="F153" s="236" t="s">
        <v>3143</v>
      </c>
      <c r="G153" s="233"/>
      <c r="H153" s="237">
        <v>13.44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184</v>
      </c>
      <c r="AU153" s="243" t="s">
        <v>86</v>
      </c>
      <c r="AV153" s="13" t="s">
        <v>86</v>
      </c>
      <c r="AW153" s="13" t="s">
        <v>32</v>
      </c>
      <c r="AX153" s="13" t="s">
        <v>84</v>
      </c>
      <c r="AY153" s="243" t="s">
        <v>175</v>
      </c>
    </row>
    <row r="154" s="12" customFormat="1" ht="22.8" customHeight="1">
      <c r="A154" s="12"/>
      <c r="B154" s="203"/>
      <c r="C154" s="204"/>
      <c r="D154" s="205" t="s">
        <v>75</v>
      </c>
      <c r="E154" s="217" t="s">
        <v>207</v>
      </c>
      <c r="F154" s="217" t="s">
        <v>587</v>
      </c>
      <c r="G154" s="204"/>
      <c r="H154" s="204"/>
      <c r="I154" s="207"/>
      <c r="J154" s="218">
        <f>BK154</f>
        <v>0</v>
      </c>
      <c r="K154" s="204"/>
      <c r="L154" s="209"/>
      <c r="M154" s="210"/>
      <c r="N154" s="211"/>
      <c r="O154" s="211"/>
      <c r="P154" s="212">
        <f>SUM(P155:P156)</f>
        <v>0</v>
      </c>
      <c r="Q154" s="211"/>
      <c r="R154" s="212">
        <f>SUM(R155:R156)</f>
        <v>10.08</v>
      </c>
      <c r="S154" s="211"/>
      <c r="T154" s="213">
        <f>SUM(T155:T156)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4" t="s">
        <v>84</v>
      </c>
      <c r="AT154" s="215" t="s">
        <v>75</v>
      </c>
      <c r="AU154" s="215" t="s">
        <v>84</v>
      </c>
      <c r="AY154" s="214" t="s">
        <v>175</v>
      </c>
      <c r="BK154" s="216">
        <f>SUM(BK155:BK156)</f>
        <v>0</v>
      </c>
    </row>
    <row r="155" s="2" customFormat="1" ht="21.75" customHeight="1">
      <c r="A155" s="39"/>
      <c r="B155" s="40"/>
      <c r="C155" s="219" t="s">
        <v>231</v>
      </c>
      <c r="D155" s="219" t="s">
        <v>177</v>
      </c>
      <c r="E155" s="220" t="s">
        <v>3144</v>
      </c>
      <c r="F155" s="221" t="s">
        <v>3145</v>
      </c>
      <c r="G155" s="222" t="s">
        <v>180</v>
      </c>
      <c r="H155" s="223">
        <v>180</v>
      </c>
      <c r="I155" s="224"/>
      <c r="J155" s="225">
        <f>ROUND(I155*H155,2)</f>
        <v>0</v>
      </c>
      <c r="K155" s="221" t="s">
        <v>181</v>
      </c>
      <c r="L155" s="45"/>
      <c r="M155" s="226" t="s">
        <v>1</v>
      </c>
      <c r="N155" s="227" t="s">
        <v>41</v>
      </c>
      <c r="O155" s="92"/>
      <c r="P155" s="228">
        <f>O155*H155</f>
        <v>0</v>
      </c>
      <c r="Q155" s="228">
        <v>0.056000000000000008</v>
      </c>
      <c r="R155" s="228">
        <f>Q155*H155</f>
        <v>10.08</v>
      </c>
      <c r="S155" s="228">
        <v>0</v>
      </c>
      <c r="T155" s="229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0" t="s">
        <v>182</v>
      </c>
      <c r="AT155" s="230" t="s">
        <v>177</v>
      </c>
      <c r="AU155" s="230" t="s">
        <v>86</v>
      </c>
      <c r="AY155" s="18" t="s">
        <v>175</v>
      </c>
      <c r="BE155" s="231">
        <f>IF(N155="základní",J155,0)</f>
        <v>0</v>
      </c>
      <c r="BF155" s="231">
        <f>IF(N155="snížená",J155,0)</f>
        <v>0</v>
      </c>
      <c r="BG155" s="231">
        <f>IF(N155="zákl. přenesená",J155,0)</f>
        <v>0</v>
      </c>
      <c r="BH155" s="231">
        <f>IF(N155="sníž. přenesená",J155,0)</f>
        <v>0</v>
      </c>
      <c r="BI155" s="231">
        <f>IF(N155="nulová",J155,0)</f>
        <v>0</v>
      </c>
      <c r="BJ155" s="18" t="s">
        <v>84</v>
      </c>
      <c r="BK155" s="231">
        <f>ROUND(I155*H155,2)</f>
        <v>0</v>
      </c>
      <c r="BL155" s="18" t="s">
        <v>182</v>
      </c>
      <c r="BM155" s="230" t="s">
        <v>3146</v>
      </c>
    </row>
    <row r="156" s="13" customFormat="1">
      <c r="A156" s="13"/>
      <c r="B156" s="232"/>
      <c r="C156" s="233"/>
      <c r="D156" s="234" t="s">
        <v>184</v>
      </c>
      <c r="E156" s="235" t="s">
        <v>1</v>
      </c>
      <c r="F156" s="236" t="s">
        <v>3147</v>
      </c>
      <c r="G156" s="233"/>
      <c r="H156" s="237">
        <v>180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184</v>
      </c>
      <c r="AU156" s="243" t="s">
        <v>86</v>
      </c>
      <c r="AV156" s="13" t="s">
        <v>86</v>
      </c>
      <c r="AW156" s="13" t="s">
        <v>32</v>
      </c>
      <c r="AX156" s="13" t="s">
        <v>84</v>
      </c>
      <c r="AY156" s="243" t="s">
        <v>175</v>
      </c>
    </row>
    <row r="157" s="12" customFormat="1" ht="22.8" customHeight="1">
      <c r="A157" s="12"/>
      <c r="B157" s="203"/>
      <c r="C157" s="204"/>
      <c r="D157" s="205" t="s">
        <v>75</v>
      </c>
      <c r="E157" s="217" t="s">
        <v>221</v>
      </c>
      <c r="F157" s="217" t="s">
        <v>872</v>
      </c>
      <c r="G157" s="204"/>
      <c r="H157" s="204"/>
      <c r="I157" s="207"/>
      <c r="J157" s="218">
        <f>BK157</f>
        <v>0</v>
      </c>
      <c r="K157" s="204"/>
      <c r="L157" s="209"/>
      <c r="M157" s="210"/>
      <c r="N157" s="211"/>
      <c r="O157" s="211"/>
      <c r="P157" s="212">
        <f>SUM(P158:P160)</f>
        <v>0</v>
      </c>
      <c r="Q157" s="211"/>
      <c r="R157" s="212">
        <f>SUM(R158:R160)</f>
        <v>0</v>
      </c>
      <c r="S157" s="211"/>
      <c r="T157" s="213">
        <f>SUM(T158:T160)</f>
        <v>34.638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4" t="s">
        <v>84</v>
      </c>
      <c r="AT157" s="215" t="s">
        <v>75</v>
      </c>
      <c r="AU157" s="215" t="s">
        <v>84</v>
      </c>
      <c r="AY157" s="214" t="s">
        <v>175</v>
      </c>
      <c r="BK157" s="216">
        <f>SUM(BK158:BK160)</f>
        <v>0</v>
      </c>
    </row>
    <row r="158" s="2" customFormat="1" ht="24.15" customHeight="1">
      <c r="A158" s="39"/>
      <c r="B158" s="40"/>
      <c r="C158" s="219" t="s">
        <v>8</v>
      </c>
      <c r="D158" s="219" t="s">
        <v>177</v>
      </c>
      <c r="E158" s="220" t="s">
        <v>3148</v>
      </c>
      <c r="F158" s="221" t="s">
        <v>3149</v>
      </c>
      <c r="G158" s="222" t="s">
        <v>342</v>
      </c>
      <c r="H158" s="223">
        <v>24</v>
      </c>
      <c r="I158" s="224"/>
      <c r="J158" s="225">
        <f>ROUND(I158*H158,2)</f>
        <v>0</v>
      </c>
      <c r="K158" s="221" t="s">
        <v>181</v>
      </c>
      <c r="L158" s="45"/>
      <c r="M158" s="226" t="s">
        <v>1</v>
      </c>
      <c r="N158" s="227" t="s">
        <v>41</v>
      </c>
      <c r="O158" s="92"/>
      <c r="P158" s="228">
        <f>O158*H158</f>
        <v>0</v>
      </c>
      <c r="Q158" s="228">
        <v>0</v>
      </c>
      <c r="R158" s="228">
        <f>Q158*H158</f>
        <v>0</v>
      </c>
      <c r="S158" s="228">
        <v>0.012</v>
      </c>
      <c r="T158" s="229">
        <f>S158*H158</f>
        <v>0.28800000000000004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0" t="s">
        <v>182</v>
      </c>
      <c r="AT158" s="230" t="s">
        <v>177</v>
      </c>
      <c r="AU158" s="230" t="s">
        <v>86</v>
      </c>
      <c r="AY158" s="18" t="s">
        <v>175</v>
      </c>
      <c r="BE158" s="231">
        <f>IF(N158="základní",J158,0)</f>
        <v>0</v>
      </c>
      <c r="BF158" s="231">
        <f>IF(N158="snížená",J158,0)</f>
        <v>0</v>
      </c>
      <c r="BG158" s="231">
        <f>IF(N158="zákl. přenesená",J158,0)</f>
        <v>0</v>
      </c>
      <c r="BH158" s="231">
        <f>IF(N158="sníž. přenesená",J158,0)</f>
        <v>0</v>
      </c>
      <c r="BI158" s="231">
        <f>IF(N158="nulová",J158,0)</f>
        <v>0</v>
      </c>
      <c r="BJ158" s="18" t="s">
        <v>84</v>
      </c>
      <c r="BK158" s="231">
        <f>ROUND(I158*H158,2)</f>
        <v>0</v>
      </c>
      <c r="BL158" s="18" t="s">
        <v>182</v>
      </c>
      <c r="BM158" s="230" t="s">
        <v>3150</v>
      </c>
    </row>
    <row r="159" s="2" customFormat="1" ht="24.15" customHeight="1">
      <c r="A159" s="39"/>
      <c r="B159" s="40"/>
      <c r="C159" s="219" t="s">
        <v>240</v>
      </c>
      <c r="D159" s="219" t="s">
        <v>177</v>
      </c>
      <c r="E159" s="220" t="s">
        <v>3151</v>
      </c>
      <c r="F159" s="221" t="s">
        <v>3152</v>
      </c>
      <c r="G159" s="222" t="s">
        <v>342</v>
      </c>
      <c r="H159" s="223">
        <v>115</v>
      </c>
      <c r="I159" s="224"/>
      <c r="J159" s="225">
        <f>ROUND(I159*H159,2)</f>
        <v>0</v>
      </c>
      <c r="K159" s="221" t="s">
        <v>181</v>
      </c>
      <c r="L159" s="45"/>
      <c r="M159" s="226" t="s">
        <v>1</v>
      </c>
      <c r="N159" s="227" t="s">
        <v>41</v>
      </c>
      <c r="O159" s="92"/>
      <c r="P159" s="228">
        <f>O159*H159</f>
        <v>0</v>
      </c>
      <c r="Q159" s="228">
        <v>0</v>
      </c>
      <c r="R159" s="228">
        <f>Q159*H159</f>
        <v>0</v>
      </c>
      <c r="S159" s="228">
        <v>0.09</v>
      </c>
      <c r="T159" s="229">
        <f>S159*H159</f>
        <v>10.35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0" t="s">
        <v>182</v>
      </c>
      <c r="AT159" s="230" t="s">
        <v>177</v>
      </c>
      <c r="AU159" s="230" t="s">
        <v>86</v>
      </c>
      <c r="AY159" s="18" t="s">
        <v>175</v>
      </c>
      <c r="BE159" s="231">
        <f>IF(N159="základní",J159,0)</f>
        <v>0</v>
      </c>
      <c r="BF159" s="231">
        <f>IF(N159="snížená",J159,0)</f>
        <v>0</v>
      </c>
      <c r="BG159" s="231">
        <f>IF(N159="zákl. přenesená",J159,0)</f>
        <v>0</v>
      </c>
      <c r="BH159" s="231">
        <f>IF(N159="sníž. přenesená",J159,0)</f>
        <v>0</v>
      </c>
      <c r="BI159" s="231">
        <f>IF(N159="nulová",J159,0)</f>
        <v>0</v>
      </c>
      <c r="BJ159" s="18" t="s">
        <v>84</v>
      </c>
      <c r="BK159" s="231">
        <f>ROUND(I159*H159,2)</f>
        <v>0</v>
      </c>
      <c r="BL159" s="18" t="s">
        <v>182</v>
      </c>
      <c r="BM159" s="230" t="s">
        <v>3153</v>
      </c>
    </row>
    <row r="160" s="2" customFormat="1" ht="24.15" customHeight="1">
      <c r="A160" s="39"/>
      <c r="B160" s="40"/>
      <c r="C160" s="219" t="s">
        <v>246</v>
      </c>
      <c r="D160" s="219" t="s">
        <v>177</v>
      </c>
      <c r="E160" s="220" t="s">
        <v>3154</v>
      </c>
      <c r="F160" s="221" t="s">
        <v>3155</v>
      </c>
      <c r="G160" s="222" t="s">
        <v>437</v>
      </c>
      <c r="H160" s="223">
        <v>600</v>
      </c>
      <c r="I160" s="224"/>
      <c r="J160" s="225">
        <f>ROUND(I160*H160,2)</f>
        <v>0</v>
      </c>
      <c r="K160" s="221" t="s">
        <v>181</v>
      </c>
      <c r="L160" s="45"/>
      <c r="M160" s="226" t="s">
        <v>1</v>
      </c>
      <c r="N160" s="227" t="s">
        <v>41</v>
      </c>
      <c r="O160" s="92"/>
      <c r="P160" s="228">
        <f>O160*H160</f>
        <v>0</v>
      </c>
      <c r="Q160" s="228">
        <v>0</v>
      </c>
      <c r="R160" s="228">
        <f>Q160*H160</f>
        <v>0</v>
      </c>
      <c r="S160" s="228">
        <v>0.04</v>
      </c>
      <c r="T160" s="229">
        <f>S160*H160</f>
        <v>24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0" t="s">
        <v>182</v>
      </c>
      <c r="AT160" s="230" t="s">
        <v>177</v>
      </c>
      <c r="AU160" s="230" t="s">
        <v>86</v>
      </c>
      <c r="AY160" s="18" t="s">
        <v>175</v>
      </c>
      <c r="BE160" s="231">
        <f>IF(N160="základní",J160,0)</f>
        <v>0</v>
      </c>
      <c r="BF160" s="231">
        <f>IF(N160="snížená",J160,0)</f>
        <v>0</v>
      </c>
      <c r="BG160" s="231">
        <f>IF(N160="zákl. přenesená",J160,0)</f>
        <v>0</v>
      </c>
      <c r="BH160" s="231">
        <f>IF(N160="sníž. přenesená",J160,0)</f>
        <v>0</v>
      </c>
      <c r="BI160" s="231">
        <f>IF(N160="nulová",J160,0)</f>
        <v>0</v>
      </c>
      <c r="BJ160" s="18" t="s">
        <v>84</v>
      </c>
      <c r="BK160" s="231">
        <f>ROUND(I160*H160,2)</f>
        <v>0</v>
      </c>
      <c r="BL160" s="18" t="s">
        <v>182</v>
      </c>
      <c r="BM160" s="230" t="s">
        <v>3156</v>
      </c>
    </row>
    <row r="161" s="12" customFormat="1" ht="22.8" customHeight="1">
      <c r="A161" s="12"/>
      <c r="B161" s="203"/>
      <c r="C161" s="204"/>
      <c r="D161" s="205" t="s">
        <v>75</v>
      </c>
      <c r="E161" s="217" t="s">
        <v>1236</v>
      </c>
      <c r="F161" s="217" t="s">
        <v>1237</v>
      </c>
      <c r="G161" s="204"/>
      <c r="H161" s="204"/>
      <c r="I161" s="207"/>
      <c r="J161" s="218">
        <f>BK161</f>
        <v>0</v>
      </c>
      <c r="K161" s="204"/>
      <c r="L161" s="209"/>
      <c r="M161" s="210"/>
      <c r="N161" s="211"/>
      <c r="O161" s="211"/>
      <c r="P161" s="212">
        <f>SUM(P162:P168)</f>
        <v>0</v>
      </c>
      <c r="Q161" s="211"/>
      <c r="R161" s="212">
        <f>SUM(R162:R168)</f>
        <v>0</v>
      </c>
      <c r="S161" s="211"/>
      <c r="T161" s="213">
        <f>SUM(T162:T168)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14" t="s">
        <v>84</v>
      </c>
      <c r="AT161" s="215" t="s">
        <v>75</v>
      </c>
      <c r="AU161" s="215" t="s">
        <v>84</v>
      </c>
      <c r="AY161" s="214" t="s">
        <v>175</v>
      </c>
      <c r="BK161" s="216">
        <f>SUM(BK162:BK168)</f>
        <v>0</v>
      </c>
    </row>
    <row r="162" s="2" customFormat="1" ht="24.15" customHeight="1">
      <c r="A162" s="39"/>
      <c r="B162" s="40"/>
      <c r="C162" s="219" t="s">
        <v>252</v>
      </c>
      <c r="D162" s="219" t="s">
        <v>177</v>
      </c>
      <c r="E162" s="220" t="s">
        <v>1239</v>
      </c>
      <c r="F162" s="221" t="s">
        <v>1240</v>
      </c>
      <c r="G162" s="222" t="s">
        <v>234</v>
      </c>
      <c r="H162" s="223">
        <v>46.859</v>
      </c>
      <c r="I162" s="224"/>
      <c r="J162" s="225">
        <f>ROUND(I162*H162,2)</f>
        <v>0</v>
      </c>
      <c r="K162" s="221" t="s">
        <v>181</v>
      </c>
      <c r="L162" s="45"/>
      <c r="M162" s="226" t="s">
        <v>1</v>
      </c>
      <c r="N162" s="227" t="s">
        <v>41</v>
      </c>
      <c r="O162" s="92"/>
      <c r="P162" s="228">
        <f>O162*H162</f>
        <v>0</v>
      </c>
      <c r="Q162" s="228">
        <v>0</v>
      </c>
      <c r="R162" s="228">
        <f>Q162*H162</f>
        <v>0</v>
      </c>
      <c r="S162" s="228">
        <v>0</v>
      </c>
      <c r="T162" s="229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0" t="s">
        <v>182</v>
      </c>
      <c r="AT162" s="230" t="s">
        <v>177</v>
      </c>
      <c r="AU162" s="230" t="s">
        <v>86</v>
      </c>
      <c r="AY162" s="18" t="s">
        <v>175</v>
      </c>
      <c r="BE162" s="231">
        <f>IF(N162="základní",J162,0)</f>
        <v>0</v>
      </c>
      <c r="BF162" s="231">
        <f>IF(N162="snížená",J162,0)</f>
        <v>0</v>
      </c>
      <c r="BG162" s="231">
        <f>IF(N162="zákl. přenesená",J162,0)</f>
        <v>0</v>
      </c>
      <c r="BH162" s="231">
        <f>IF(N162="sníž. přenesená",J162,0)</f>
        <v>0</v>
      </c>
      <c r="BI162" s="231">
        <f>IF(N162="nulová",J162,0)</f>
        <v>0</v>
      </c>
      <c r="BJ162" s="18" t="s">
        <v>84</v>
      </c>
      <c r="BK162" s="231">
        <f>ROUND(I162*H162,2)</f>
        <v>0</v>
      </c>
      <c r="BL162" s="18" t="s">
        <v>182</v>
      </c>
      <c r="BM162" s="230" t="s">
        <v>3157</v>
      </c>
    </row>
    <row r="163" s="2" customFormat="1" ht="33" customHeight="1">
      <c r="A163" s="39"/>
      <c r="B163" s="40"/>
      <c r="C163" s="219" t="s">
        <v>262</v>
      </c>
      <c r="D163" s="219" t="s">
        <v>177</v>
      </c>
      <c r="E163" s="220" t="s">
        <v>1243</v>
      </c>
      <c r="F163" s="221" t="s">
        <v>1244</v>
      </c>
      <c r="G163" s="222" t="s">
        <v>234</v>
      </c>
      <c r="H163" s="223">
        <v>234.295</v>
      </c>
      <c r="I163" s="224"/>
      <c r="J163" s="225">
        <f>ROUND(I163*H163,2)</f>
        <v>0</v>
      </c>
      <c r="K163" s="221" t="s">
        <v>181</v>
      </c>
      <c r="L163" s="45"/>
      <c r="M163" s="226" t="s">
        <v>1</v>
      </c>
      <c r="N163" s="227" t="s">
        <v>41</v>
      </c>
      <c r="O163" s="92"/>
      <c r="P163" s="228">
        <f>O163*H163</f>
        <v>0</v>
      </c>
      <c r="Q163" s="228">
        <v>0</v>
      </c>
      <c r="R163" s="228">
        <f>Q163*H163</f>
        <v>0</v>
      </c>
      <c r="S163" s="228">
        <v>0</v>
      </c>
      <c r="T163" s="229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0" t="s">
        <v>182</v>
      </c>
      <c r="AT163" s="230" t="s">
        <v>177</v>
      </c>
      <c r="AU163" s="230" t="s">
        <v>86</v>
      </c>
      <c r="AY163" s="18" t="s">
        <v>175</v>
      </c>
      <c r="BE163" s="231">
        <f>IF(N163="základní",J163,0)</f>
        <v>0</v>
      </c>
      <c r="BF163" s="231">
        <f>IF(N163="snížená",J163,0)</f>
        <v>0</v>
      </c>
      <c r="BG163" s="231">
        <f>IF(N163="zákl. přenesená",J163,0)</f>
        <v>0</v>
      </c>
      <c r="BH163" s="231">
        <f>IF(N163="sníž. přenesená",J163,0)</f>
        <v>0</v>
      </c>
      <c r="BI163" s="231">
        <f>IF(N163="nulová",J163,0)</f>
        <v>0</v>
      </c>
      <c r="BJ163" s="18" t="s">
        <v>84</v>
      </c>
      <c r="BK163" s="231">
        <f>ROUND(I163*H163,2)</f>
        <v>0</v>
      </c>
      <c r="BL163" s="18" t="s">
        <v>182</v>
      </c>
      <c r="BM163" s="230" t="s">
        <v>3158</v>
      </c>
    </row>
    <row r="164" s="13" customFormat="1">
      <c r="A164" s="13"/>
      <c r="B164" s="232"/>
      <c r="C164" s="233"/>
      <c r="D164" s="234" t="s">
        <v>184</v>
      </c>
      <c r="E164" s="233"/>
      <c r="F164" s="236" t="s">
        <v>3159</v>
      </c>
      <c r="G164" s="233"/>
      <c r="H164" s="237">
        <v>234.295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184</v>
      </c>
      <c r="AU164" s="243" t="s">
        <v>86</v>
      </c>
      <c r="AV164" s="13" t="s">
        <v>86</v>
      </c>
      <c r="AW164" s="13" t="s">
        <v>4</v>
      </c>
      <c r="AX164" s="13" t="s">
        <v>84</v>
      </c>
      <c r="AY164" s="243" t="s">
        <v>175</v>
      </c>
    </row>
    <row r="165" s="2" customFormat="1" ht="24.15" customHeight="1">
      <c r="A165" s="39"/>
      <c r="B165" s="40"/>
      <c r="C165" s="219" t="s">
        <v>273</v>
      </c>
      <c r="D165" s="219" t="s">
        <v>177</v>
      </c>
      <c r="E165" s="220" t="s">
        <v>1257</v>
      </c>
      <c r="F165" s="221" t="s">
        <v>1258</v>
      </c>
      <c r="G165" s="222" t="s">
        <v>234</v>
      </c>
      <c r="H165" s="223">
        <v>46.859</v>
      </c>
      <c r="I165" s="224"/>
      <c r="J165" s="225">
        <f>ROUND(I165*H165,2)</f>
        <v>0</v>
      </c>
      <c r="K165" s="221" t="s">
        <v>181</v>
      </c>
      <c r="L165" s="45"/>
      <c r="M165" s="226" t="s">
        <v>1</v>
      </c>
      <c r="N165" s="227" t="s">
        <v>41</v>
      </c>
      <c r="O165" s="92"/>
      <c r="P165" s="228">
        <f>O165*H165</f>
        <v>0</v>
      </c>
      <c r="Q165" s="228">
        <v>0</v>
      </c>
      <c r="R165" s="228">
        <f>Q165*H165</f>
        <v>0</v>
      </c>
      <c r="S165" s="228">
        <v>0</v>
      </c>
      <c r="T165" s="229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0" t="s">
        <v>182</v>
      </c>
      <c r="AT165" s="230" t="s">
        <v>177</v>
      </c>
      <c r="AU165" s="230" t="s">
        <v>86</v>
      </c>
      <c r="AY165" s="18" t="s">
        <v>175</v>
      </c>
      <c r="BE165" s="231">
        <f>IF(N165="základní",J165,0)</f>
        <v>0</v>
      </c>
      <c r="BF165" s="231">
        <f>IF(N165="snížená",J165,0)</f>
        <v>0</v>
      </c>
      <c r="BG165" s="231">
        <f>IF(N165="zákl. přenesená",J165,0)</f>
        <v>0</v>
      </c>
      <c r="BH165" s="231">
        <f>IF(N165="sníž. přenesená",J165,0)</f>
        <v>0</v>
      </c>
      <c r="BI165" s="231">
        <f>IF(N165="nulová",J165,0)</f>
        <v>0</v>
      </c>
      <c r="BJ165" s="18" t="s">
        <v>84</v>
      </c>
      <c r="BK165" s="231">
        <f>ROUND(I165*H165,2)</f>
        <v>0</v>
      </c>
      <c r="BL165" s="18" t="s">
        <v>182</v>
      </c>
      <c r="BM165" s="230" t="s">
        <v>3160</v>
      </c>
    </row>
    <row r="166" s="2" customFormat="1" ht="24.15" customHeight="1">
      <c r="A166" s="39"/>
      <c r="B166" s="40"/>
      <c r="C166" s="219" t="s">
        <v>281</v>
      </c>
      <c r="D166" s="219" t="s">
        <v>177</v>
      </c>
      <c r="E166" s="220" t="s">
        <v>1261</v>
      </c>
      <c r="F166" s="221" t="s">
        <v>1262</v>
      </c>
      <c r="G166" s="222" t="s">
        <v>234</v>
      </c>
      <c r="H166" s="223">
        <v>890.321</v>
      </c>
      <c r="I166" s="224"/>
      <c r="J166" s="225">
        <f>ROUND(I166*H166,2)</f>
        <v>0</v>
      </c>
      <c r="K166" s="221" t="s">
        <v>181</v>
      </c>
      <c r="L166" s="45"/>
      <c r="M166" s="226" t="s">
        <v>1</v>
      </c>
      <c r="N166" s="227" t="s">
        <v>41</v>
      </c>
      <c r="O166" s="92"/>
      <c r="P166" s="228">
        <f>O166*H166</f>
        <v>0</v>
      </c>
      <c r="Q166" s="228">
        <v>0</v>
      </c>
      <c r="R166" s="228">
        <f>Q166*H166</f>
        <v>0</v>
      </c>
      <c r="S166" s="228">
        <v>0</v>
      </c>
      <c r="T166" s="229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0" t="s">
        <v>182</v>
      </c>
      <c r="AT166" s="230" t="s">
        <v>177</v>
      </c>
      <c r="AU166" s="230" t="s">
        <v>86</v>
      </c>
      <c r="AY166" s="18" t="s">
        <v>175</v>
      </c>
      <c r="BE166" s="231">
        <f>IF(N166="základní",J166,0)</f>
        <v>0</v>
      </c>
      <c r="BF166" s="231">
        <f>IF(N166="snížená",J166,0)</f>
        <v>0</v>
      </c>
      <c r="BG166" s="231">
        <f>IF(N166="zákl. přenesená",J166,0)</f>
        <v>0</v>
      </c>
      <c r="BH166" s="231">
        <f>IF(N166="sníž. přenesená",J166,0)</f>
        <v>0</v>
      </c>
      <c r="BI166" s="231">
        <f>IF(N166="nulová",J166,0)</f>
        <v>0</v>
      </c>
      <c r="BJ166" s="18" t="s">
        <v>84</v>
      </c>
      <c r="BK166" s="231">
        <f>ROUND(I166*H166,2)</f>
        <v>0</v>
      </c>
      <c r="BL166" s="18" t="s">
        <v>182</v>
      </c>
      <c r="BM166" s="230" t="s">
        <v>3161</v>
      </c>
    </row>
    <row r="167" s="13" customFormat="1">
      <c r="A167" s="13"/>
      <c r="B167" s="232"/>
      <c r="C167" s="233"/>
      <c r="D167" s="234" t="s">
        <v>184</v>
      </c>
      <c r="E167" s="233"/>
      <c r="F167" s="236" t="s">
        <v>3162</v>
      </c>
      <c r="G167" s="233"/>
      <c r="H167" s="237">
        <v>890.321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184</v>
      </c>
      <c r="AU167" s="243" t="s">
        <v>86</v>
      </c>
      <c r="AV167" s="13" t="s">
        <v>86</v>
      </c>
      <c r="AW167" s="13" t="s">
        <v>4</v>
      </c>
      <c r="AX167" s="13" t="s">
        <v>84</v>
      </c>
      <c r="AY167" s="243" t="s">
        <v>175</v>
      </c>
    </row>
    <row r="168" s="2" customFormat="1" ht="33" customHeight="1">
      <c r="A168" s="39"/>
      <c r="B168" s="40"/>
      <c r="C168" s="219" t="s">
        <v>289</v>
      </c>
      <c r="D168" s="219" t="s">
        <v>177</v>
      </c>
      <c r="E168" s="220" t="s">
        <v>1270</v>
      </c>
      <c r="F168" s="221" t="s">
        <v>1271</v>
      </c>
      <c r="G168" s="222" t="s">
        <v>234</v>
      </c>
      <c r="H168" s="223">
        <v>46.859</v>
      </c>
      <c r="I168" s="224"/>
      <c r="J168" s="225">
        <f>ROUND(I168*H168,2)</f>
        <v>0</v>
      </c>
      <c r="K168" s="221" t="s">
        <v>181</v>
      </c>
      <c r="L168" s="45"/>
      <c r="M168" s="226" t="s">
        <v>1</v>
      </c>
      <c r="N168" s="227" t="s">
        <v>41</v>
      </c>
      <c r="O168" s="92"/>
      <c r="P168" s="228">
        <f>O168*H168</f>
        <v>0</v>
      </c>
      <c r="Q168" s="228">
        <v>0</v>
      </c>
      <c r="R168" s="228">
        <f>Q168*H168</f>
        <v>0</v>
      </c>
      <c r="S168" s="228">
        <v>0</v>
      </c>
      <c r="T168" s="229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0" t="s">
        <v>182</v>
      </c>
      <c r="AT168" s="230" t="s">
        <v>177</v>
      </c>
      <c r="AU168" s="230" t="s">
        <v>86</v>
      </c>
      <c r="AY168" s="18" t="s">
        <v>175</v>
      </c>
      <c r="BE168" s="231">
        <f>IF(N168="základní",J168,0)</f>
        <v>0</v>
      </c>
      <c r="BF168" s="231">
        <f>IF(N168="snížená",J168,0)</f>
        <v>0</v>
      </c>
      <c r="BG168" s="231">
        <f>IF(N168="zákl. přenesená",J168,0)</f>
        <v>0</v>
      </c>
      <c r="BH168" s="231">
        <f>IF(N168="sníž. přenesená",J168,0)</f>
        <v>0</v>
      </c>
      <c r="BI168" s="231">
        <f>IF(N168="nulová",J168,0)</f>
        <v>0</v>
      </c>
      <c r="BJ168" s="18" t="s">
        <v>84</v>
      </c>
      <c r="BK168" s="231">
        <f>ROUND(I168*H168,2)</f>
        <v>0</v>
      </c>
      <c r="BL168" s="18" t="s">
        <v>182</v>
      </c>
      <c r="BM168" s="230" t="s">
        <v>3163</v>
      </c>
    </row>
    <row r="169" s="12" customFormat="1" ht="22.8" customHeight="1">
      <c r="A169" s="12"/>
      <c r="B169" s="203"/>
      <c r="C169" s="204"/>
      <c r="D169" s="205" t="s">
        <v>75</v>
      </c>
      <c r="E169" s="217" t="s">
        <v>1288</v>
      </c>
      <c r="F169" s="217" t="s">
        <v>1289</v>
      </c>
      <c r="G169" s="204"/>
      <c r="H169" s="204"/>
      <c r="I169" s="207"/>
      <c r="J169" s="218">
        <f>BK169</f>
        <v>0</v>
      </c>
      <c r="K169" s="204"/>
      <c r="L169" s="209"/>
      <c r="M169" s="210"/>
      <c r="N169" s="211"/>
      <c r="O169" s="211"/>
      <c r="P169" s="212">
        <f>P170</f>
        <v>0</v>
      </c>
      <c r="Q169" s="211"/>
      <c r="R169" s="212">
        <f>R170</f>
        <v>0</v>
      </c>
      <c r="S169" s="211"/>
      <c r="T169" s="213">
        <f>T170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4" t="s">
        <v>84</v>
      </c>
      <c r="AT169" s="215" t="s">
        <v>75</v>
      </c>
      <c r="AU169" s="215" t="s">
        <v>84</v>
      </c>
      <c r="AY169" s="214" t="s">
        <v>175</v>
      </c>
      <c r="BK169" s="216">
        <f>BK170</f>
        <v>0</v>
      </c>
    </row>
    <row r="170" s="2" customFormat="1" ht="24.15" customHeight="1">
      <c r="A170" s="39"/>
      <c r="B170" s="40"/>
      <c r="C170" s="219" t="s">
        <v>294</v>
      </c>
      <c r="D170" s="219" t="s">
        <v>177</v>
      </c>
      <c r="E170" s="220" t="s">
        <v>3164</v>
      </c>
      <c r="F170" s="221" t="s">
        <v>3165</v>
      </c>
      <c r="G170" s="222" t="s">
        <v>234</v>
      </c>
      <c r="H170" s="223">
        <v>16.734000000000002</v>
      </c>
      <c r="I170" s="224"/>
      <c r="J170" s="225">
        <f>ROUND(I170*H170,2)</f>
        <v>0</v>
      </c>
      <c r="K170" s="221" t="s">
        <v>181</v>
      </c>
      <c r="L170" s="45"/>
      <c r="M170" s="226" t="s">
        <v>1</v>
      </c>
      <c r="N170" s="227" t="s">
        <v>41</v>
      </c>
      <c r="O170" s="92"/>
      <c r="P170" s="228">
        <f>O170*H170</f>
        <v>0</v>
      </c>
      <c r="Q170" s="228">
        <v>0</v>
      </c>
      <c r="R170" s="228">
        <f>Q170*H170</f>
        <v>0</v>
      </c>
      <c r="S170" s="228">
        <v>0</v>
      </c>
      <c r="T170" s="229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0" t="s">
        <v>182</v>
      </c>
      <c r="AT170" s="230" t="s">
        <v>177</v>
      </c>
      <c r="AU170" s="230" t="s">
        <v>86</v>
      </c>
      <c r="AY170" s="18" t="s">
        <v>175</v>
      </c>
      <c r="BE170" s="231">
        <f>IF(N170="základní",J170,0)</f>
        <v>0</v>
      </c>
      <c r="BF170" s="231">
        <f>IF(N170="snížená",J170,0)</f>
        <v>0</v>
      </c>
      <c r="BG170" s="231">
        <f>IF(N170="zákl. přenesená",J170,0)</f>
        <v>0</v>
      </c>
      <c r="BH170" s="231">
        <f>IF(N170="sníž. přenesená",J170,0)</f>
        <v>0</v>
      </c>
      <c r="BI170" s="231">
        <f>IF(N170="nulová",J170,0)</f>
        <v>0</v>
      </c>
      <c r="BJ170" s="18" t="s">
        <v>84</v>
      </c>
      <c r="BK170" s="231">
        <f>ROUND(I170*H170,2)</f>
        <v>0</v>
      </c>
      <c r="BL170" s="18" t="s">
        <v>182</v>
      </c>
      <c r="BM170" s="230" t="s">
        <v>3166</v>
      </c>
    </row>
    <row r="171" s="12" customFormat="1" ht="25.92" customHeight="1">
      <c r="A171" s="12"/>
      <c r="B171" s="203"/>
      <c r="C171" s="204"/>
      <c r="D171" s="205" t="s">
        <v>75</v>
      </c>
      <c r="E171" s="206" t="s">
        <v>1294</v>
      </c>
      <c r="F171" s="206" t="s">
        <v>1295</v>
      </c>
      <c r="G171" s="204"/>
      <c r="H171" s="204"/>
      <c r="I171" s="207"/>
      <c r="J171" s="208">
        <f>BK171</f>
        <v>0</v>
      </c>
      <c r="K171" s="204"/>
      <c r="L171" s="209"/>
      <c r="M171" s="210"/>
      <c r="N171" s="211"/>
      <c r="O171" s="211"/>
      <c r="P171" s="212">
        <f>P172+P210+P276+P334+P343+P455+P466</f>
        <v>0</v>
      </c>
      <c r="Q171" s="211"/>
      <c r="R171" s="212">
        <f>R172+R210+R276+R334+R343+R455+R466</f>
        <v>4.2367735</v>
      </c>
      <c r="S171" s="211"/>
      <c r="T171" s="213">
        <f>T172+T210+T276+T334+T343+T455+T466</f>
        <v>12.2205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4" t="s">
        <v>86</v>
      </c>
      <c r="AT171" s="215" t="s">
        <v>75</v>
      </c>
      <c r="AU171" s="215" t="s">
        <v>76</v>
      </c>
      <c r="AY171" s="214" t="s">
        <v>175</v>
      </c>
      <c r="BK171" s="216">
        <f>BK172+BK210+BK276+BK334+BK343+BK455+BK466</f>
        <v>0</v>
      </c>
    </row>
    <row r="172" s="12" customFormat="1" ht="22.8" customHeight="1">
      <c r="A172" s="12"/>
      <c r="B172" s="203"/>
      <c r="C172" s="204"/>
      <c r="D172" s="205" t="s">
        <v>75</v>
      </c>
      <c r="E172" s="217" t="s">
        <v>1348</v>
      </c>
      <c r="F172" s="217" t="s">
        <v>1349</v>
      </c>
      <c r="G172" s="204"/>
      <c r="H172" s="204"/>
      <c r="I172" s="207"/>
      <c r="J172" s="218">
        <f>BK172</f>
        <v>0</v>
      </c>
      <c r="K172" s="204"/>
      <c r="L172" s="209"/>
      <c r="M172" s="210"/>
      <c r="N172" s="211"/>
      <c r="O172" s="211"/>
      <c r="P172" s="212">
        <f>SUM(P173:P209)</f>
        <v>0</v>
      </c>
      <c r="Q172" s="211"/>
      <c r="R172" s="212">
        <f>SUM(R173:R209)</f>
        <v>0.0740985</v>
      </c>
      <c r="S172" s="211"/>
      <c r="T172" s="213">
        <f>SUM(T173:T209)</f>
        <v>3.18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14" t="s">
        <v>86</v>
      </c>
      <c r="AT172" s="215" t="s">
        <v>75</v>
      </c>
      <c r="AU172" s="215" t="s">
        <v>84</v>
      </c>
      <c r="AY172" s="214" t="s">
        <v>175</v>
      </c>
      <c r="BK172" s="216">
        <f>SUM(BK173:BK209)</f>
        <v>0</v>
      </c>
    </row>
    <row r="173" s="2" customFormat="1" ht="24.15" customHeight="1">
      <c r="A173" s="39"/>
      <c r="B173" s="40"/>
      <c r="C173" s="219" t="s">
        <v>7</v>
      </c>
      <c r="D173" s="219" t="s">
        <v>177</v>
      </c>
      <c r="E173" s="220" t="s">
        <v>3167</v>
      </c>
      <c r="F173" s="221" t="s">
        <v>3168</v>
      </c>
      <c r="G173" s="222" t="s">
        <v>437</v>
      </c>
      <c r="H173" s="223">
        <v>600</v>
      </c>
      <c r="I173" s="224"/>
      <c r="J173" s="225">
        <f>ROUND(I173*H173,2)</f>
        <v>0</v>
      </c>
      <c r="K173" s="221" t="s">
        <v>3169</v>
      </c>
      <c r="L173" s="45"/>
      <c r="M173" s="226" t="s">
        <v>1</v>
      </c>
      <c r="N173" s="227" t="s">
        <v>41</v>
      </c>
      <c r="O173" s="92"/>
      <c r="P173" s="228">
        <f>O173*H173</f>
        <v>0</v>
      </c>
      <c r="Q173" s="228">
        <v>0</v>
      </c>
      <c r="R173" s="228">
        <f>Q173*H173</f>
        <v>0</v>
      </c>
      <c r="S173" s="228">
        <v>0.0053</v>
      </c>
      <c r="T173" s="229">
        <f>S173*H173</f>
        <v>3.18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0" t="s">
        <v>262</v>
      </c>
      <c r="AT173" s="230" t="s">
        <v>177</v>
      </c>
      <c r="AU173" s="230" t="s">
        <v>86</v>
      </c>
      <c r="AY173" s="18" t="s">
        <v>175</v>
      </c>
      <c r="BE173" s="231">
        <f>IF(N173="základní",J173,0)</f>
        <v>0</v>
      </c>
      <c r="BF173" s="231">
        <f>IF(N173="snížená",J173,0)</f>
        <v>0</v>
      </c>
      <c r="BG173" s="231">
        <f>IF(N173="zákl. přenesená",J173,0)</f>
        <v>0</v>
      </c>
      <c r="BH173" s="231">
        <f>IF(N173="sníž. přenesená",J173,0)</f>
        <v>0</v>
      </c>
      <c r="BI173" s="231">
        <f>IF(N173="nulová",J173,0)</f>
        <v>0</v>
      </c>
      <c r="BJ173" s="18" t="s">
        <v>84</v>
      </c>
      <c r="BK173" s="231">
        <f>ROUND(I173*H173,2)</f>
        <v>0</v>
      </c>
      <c r="BL173" s="18" t="s">
        <v>262</v>
      </c>
      <c r="BM173" s="230" t="s">
        <v>3170</v>
      </c>
    </row>
    <row r="174" s="13" customFormat="1">
      <c r="A174" s="13"/>
      <c r="B174" s="232"/>
      <c r="C174" s="233"/>
      <c r="D174" s="234" t="s">
        <v>184</v>
      </c>
      <c r="E174" s="235" t="s">
        <v>1</v>
      </c>
      <c r="F174" s="236" t="s">
        <v>3171</v>
      </c>
      <c r="G174" s="233"/>
      <c r="H174" s="237">
        <v>600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184</v>
      </c>
      <c r="AU174" s="243" t="s">
        <v>86</v>
      </c>
      <c r="AV174" s="13" t="s">
        <v>86</v>
      </c>
      <c r="AW174" s="13" t="s">
        <v>32</v>
      </c>
      <c r="AX174" s="13" t="s">
        <v>84</v>
      </c>
      <c r="AY174" s="243" t="s">
        <v>175</v>
      </c>
    </row>
    <row r="175" s="2" customFormat="1" ht="24.15" customHeight="1">
      <c r="A175" s="39"/>
      <c r="B175" s="40"/>
      <c r="C175" s="219" t="s">
        <v>302</v>
      </c>
      <c r="D175" s="219" t="s">
        <v>177</v>
      </c>
      <c r="E175" s="220" t="s">
        <v>3172</v>
      </c>
      <c r="F175" s="221" t="s">
        <v>3173</v>
      </c>
      <c r="G175" s="222" t="s">
        <v>437</v>
      </c>
      <c r="H175" s="223">
        <v>644.5</v>
      </c>
      <c r="I175" s="224"/>
      <c r="J175" s="225">
        <f>ROUND(I175*H175,2)</f>
        <v>0</v>
      </c>
      <c r="K175" s="221" t="s">
        <v>181</v>
      </c>
      <c r="L175" s="45"/>
      <c r="M175" s="226" t="s">
        <v>1</v>
      </c>
      <c r="N175" s="227" t="s">
        <v>41</v>
      </c>
      <c r="O175" s="92"/>
      <c r="P175" s="228">
        <f>O175*H175</f>
        <v>0</v>
      </c>
      <c r="Q175" s="228">
        <v>0</v>
      </c>
      <c r="R175" s="228">
        <f>Q175*H175</f>
        <v>0</v>
      </c>
      <c r="S175" s="228">
        <v>0</v>
      </c>
      <c r="T175" s="229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0" t="s">
        <v>262</v>
      </c>
      <c r="AT175" s="230" t="s">
        <v>177</v>
      </c>
      <c r="AU175" s="230" t="s">
        <v>86</v>
      </c>
      <c r="AY175" s="18" t="s">
        <v>175</v>
      </c>
      <c r="BE175" s="231">
        <f>IF(N175="základní",J175,0)</f>
        <v>0</v>
      </c>
      <c r="BF175" s="231">
        <f>IF(N175="snížená",J175,0)</f>
        <v>0</v>
      </c>
      <c r="BG175" s="231">
        <f>IF(N175="zákl. přenesená",J175,0)</f>
        <v>0</v>
      </c>
      <c r="BH175" s="231">
        <f>IF(N175="sníž. přenesená",J175,0)</f>
        <v>0</v>
      </c>
      <c r="BI175" s="231">
        <f>IF(N175="nulová",J175,0)</f>
        <v>0</v>
      </c>
      <c r="BJ175" s="18" t="s">
        <v>84</v>
      </c>
      <c r="BK175" s="231">
        <f>ROUND(I175*H175,2)</f>
        <v>0</v>
      </c>
      <c r="BL175" s="18" t="s">
        <v>262</v>
      </c>
      <c r="BM175" s="230" t="s">
        <v>3174</v>
      </c>
    </row>
    <row r="176" s="13" customFormat="1">
      <c r="A176" s="13"/>
      <c r="B176" s="232"/>
      <c r="C176" s="233"/>
      <c r="D176" s="234" t="s">
        <v>184</v>
      </c>
      <c r="E176" s="235" t="s">
        <v>1</v>
      </c>
      <c r="F176" s="236" t="s">
        <v>3175</v>
      </c>
      <c r="G176" s="233"/>
      <c r="H176" s="237">
        <v>644.5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184</v>
      </c>
      <c r="AU176" s="243" t="s">
        <v>86</v>
      </c>
      <c r="AV176" s="13" t="s">
        <v>86</v>
      </c>
      <c r="AW176" s="13" t="s">
        <v>32</v>
      </c>
      <c r="AX176" s="13" t="s">
        <v>84</v>
      </c>
      <c r="AY176" s="243" t="s">
        <v>175</v>
      </c>
    </row>
    <row r="177" s="2" customFormat="1" ht="24.15" customHeight="1">
      <c r="A177" s="39"/>
      <c r="B177" s="40"/>
      <c r="C177" s="265" t="s">
        <v>307</v>
      </c>
      <c r="D177" s="265" t="s">
        <v>247</v>
      </c>
      <c r="E177" s="266" t="s">
        <v>3176</v>
      </c>
      <c r="F177" s="267" t="s">
        <v>3177</v>
      </c>
      <c r="G177" s="268" t="s">
        <v>437</v>
      </c>
      <c r="H177" s="269">
        <v>323.925</v>
      </c>
      <c r="I177" s="270"/>
      <c r="J177" s="271">
        <f>ROUND(I177*H177,2)</f>
        <v>0</v>
      </c>
      <c r="K177" s="267" t="s">
        <v>181</v>
      </c>
      <c r="L177" s="272"/>
      <c r="M177" s="273" t="s">
        <v>1</v>
      </c>
      <c r="N177" s="274" t="s">
        <v>41</v>
      </c>
      <c r="O177" s="92"/>
      <c r="P177" s="228">
        <f>O177*H177</f>
        <v>0</v>
      </c>
      <c r="Q177" s="228">
        <v>8E-05</v>
      </c>
      <c r="R177" s="228">
        <f>Q177*H177</f>
        <v>0.025914</v>
      </c>
      <c r="S177" s="228">
        <v>0</v>
      </c>
      <c r="T177" s="229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0" t="s">
        <v>372</v>
      </c>
      <c r="AT177" s="230" t="s">
        <v>247</v>
      </c>
      <c r="AU177" s="230" t="s">
        <v>86</v>
      </c>
      <c r="AY177" s="18" t="s">
        <v>175</v>
      </c>
      <c r="BE177" s="231">
        <f>IF(N177="základní",J177,0)</f>
        <v>0</v>
      </c>
      <c r="BF177" s="231">
        <f>IF(N177="snížená",J177,0)</f>
        <v>0</v>
      </c>
      <c r="BG177" s="231">
        <f>IF(N177="zákl. přenesená",J177,0)</f>
        <v>0</v>
      </c>
      <c r="BH177" s="231">
        <f>IF(N177="sníž. přenesená",J177,0)</f>
        <v>0</v>
      </c>
      <c r="BI177" s="231">
        <f>IF(N177="nulová",J177,0)</f>
        <v>0</v>
      </c>
      <c r="BJ177" s="18" t="s">
        <v>84</v>
      </c>
      <c r="BK177" s="231">
        <f>ROUND(I177*H177,2)</f>
        <v>0</v>
      </c>
      <c r="BL177" s="18" t="s">
        <v>262</v>
      </c>
      <c r="BM177" s="230" t="s">
        <v>3178</v>
      </c>
    </row>
    <row r="178" s="14" customFormat="1">
      <c r="A178" s="14"/>
      <c r="B178" s="244"/>
      <c r="C178" s="245"/>
      <c r="D178" s="234" t="s">
        <v>184</v>
      </c>
      <c r="E178" s="246" t="s">
        <v>1</v>
      </c>
      <c r="F178" s="247" t="s">
        <v>3179</v>
      </c>
      <c r="G178" s="245"/>
      <c r="H178" s="246" t="s">
        <v>1</v>
      </c>
      <c r="I178" s="248"/>
      <c r="J178" s="245"/>
      <c r="K178" s="245"/>
      <c r="L178" s="249"/>
      <c r="M178" s="250"/>
      <c r="N178" s="251"/>
      <c r="O178" s="251"/>
      <c r="P178" s="251"/>
      <c r="Q178" s="251"/>
      <c r="R178" s="251"/>
      <c r="S178" s="251"/>
      <c r="T178" s="252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3" t="s">
        <v>184</v>
      </c>
      <c r="AU178" s="253" t="s">
        <v>86</v>
      </c>
      <c r="AV178" s="14" t="s">
        <v>84</v>
      </c>
      <c r="AW178" s="14" t="s">
        <v>32</v>
      </c>
      <c r="AX178" s="14" t="s">
        <v>76</v>
      </c>
      <c r="AY178" s="253" t="s">
        <v>175</v>
      </c>
    </row>
    <row r="179" s="13" customFormat="1">
      <c r="A179" s="13"/>
      <c r="B179" s="232"/>
      <c r="C179" s="233"/>
      <c r="D179" s="234" t="s">
        <v>184</v>
      </c>
      <c r="E179" s="235" t="s">
        <v>1</v>
      </c>
      <c r="F179" s="236" t="s">
        <v>3180</v>
      </c>
      <c r="G179" s="233"/>
      <c r="H179" s="237">
        <v>104.475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184</v>
      </c>
      <c r="AU179" s="243" t="s">
        <v>86</v>
      </c>
      <c r="AV179" s="13" t="s">
        <v>86</v>
      </c>
      <c r="AW179" s="13" t="s">
        <v>32</v>
      </c>
      <c r="AX179" s="13" t="s">
        <v>76</v>
      </c>
      <c r="AY179" s="243" t="s">
        <v>175</v>
      </c>
    </row>
    <row r="180" s="13" customFormat="1">
      <c r="A180" s="13"/>
      <c r="B180" s="232"/>
      <c r="C180" s="233"/>
      <c r="D180" s="234" t="s">
        <v>184</v>
      </c>
      <c r="E180" s="235" t="s">
        <v>1</v>
      </c>
      <c r="F180" s="236" t="s">
        <v>3181</v>
      </c>
      <c r="G180" s="233"/>
      <c r="H180" s="237">
        <v>219.45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184</v>
      </c>
      <c r="AU180" s="243" t="s">
        <v>86</v>
      </c>
      <c r="AV180" s="13" t="s">
        <v>86</v>
      </c>
      <c r="AW180" s="13" t="s">
        <v>32</v>
      </c>
      <c r="AX180" s="13" t="s">
        <v>76</v>
      </c>
      <c r="AY180" s="243" t="s">
        <v>175</v>
      </c>
    </row>
    <row r="181" s="15" customFormat="1">
      <c r="A181" s="15"/>
      <c r="B181" s="254"/>
      <c r="C181" s="255"/>
      <c r="D181" s="234" t="s">
        <v>184</v>
      </c>
      <c r="E181" s="256" t="s">
        <v>1</v>
      </c>
      <c r="F181" s="257" t="s">
        <v>201</v>
      </c>
      <c r="G181" s="255"/>
      <c r="H181" s="258">
        <v>323.92499999999996</v>
      </c>
      <c r="I181" s="259"/>
      <c r="J181" s="255"/>
      <c r="K181" s="255"/>
      <c r="L181" s="260"/>
      <c r="M181" s="261"/>
      <c r="N181" s="262"/>
      <c r="O181" s="262"/>
      <c r="P181" s="262"/>
      <c r="Q181" s="262"/>
      <c r="R181" s="262"/>
      <c r="S181" s="262"/>
      <c r="T181" s="263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4" t="s">
        <v>184</v>
      </c>
      <c r="AU181" s="264" t="s">
        <v>86</v>
      </c>
      <c r="AV181" s="15" t="s">
        <v>182</v>
      </c>
      <c r="AW181" s="15" t="s">
        <v>32</v>
      </c>
      <c r="AX181" s="15" t="s">
        <v>84</v>
      </c>
      <c r="AY181" s="264" t="s">
        <v>175</v>
      </c>
    </row>
    <row r="182" s="2" customFormat="1" ht="24.15" customHeight="1">
      <c r="A182" s="39"/>
      <c r="B182" s="40"/>
      <c r="C182" s="265" t="s">
        <v>312</v>
      </c>
      <c r="D182" s="265" t="s">
        <v>247</v>
      </c>
      <c r="E182" s="266" t="s">
        <v>3182</v>
      </c>
      <c r="F182" s="267" t="s">
        <v>3183</v>
      </c>
      <c r="G182" s="268" t="s">
        <v>437</v>
      </c>
      <c r="H182" s="269">
        <v>86.625</v>
      </c>
      <c r="I182" s="270"/>
      <c r="J182" s="271">
        <f>ROUND(I182*H182,2)</f>
        <v>0</v>
      </c>
      <c r="K182" s="267" t="s">
        <v>181</v>
      </c>
      <c r="L182" s="272"/>
      <c r="M182" s="273" t="s">
        <v>1</v>
      </c>
      <c r="N182" s="274" t="s">
        <v>41</v>
      </c>
      <c r="O182" s="92"/>
      <c r="P182" s="228">
        <f>O182*H182</f>
        <v>0</v>
      </c>
      <c r="Q182" s="228">
        <v>6.9999999999999992E-05</v>
      </c>
      <c r="R182" s="228">
        <f>Q182*H182</f>
        <v>0.00606375</v>
      </c>
      <c r="S182" s="228">
        <v>0</v>
      </c>
      <c r="T182" s="229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0" t="s">
        <v>372</v>
      </c>
      <c r="AT182" s="230" t="s">
        <v>247</v>
      </c>
      <c r="AU182" s="230" t="s">
        <v>86</v>
      </c>
      <c r="AY182" s="18" t="s">
        <v>175</v>
      </c>
      <c r="BE182" s="231">
        <f>IF(N182="základní",J182,0)</f>
        <v>0</v>
      </c>
      <c r="BF182" s="231">
        <f>IF(N182="snížená",J182,0)</f>
        <v>0</v>
      </c>
      <c r="BG182" s="231">
        <f>IF(N182="zákl. přenesená",J182,0)</f>
        <v>0</v>
      </c>
      <c r="BH182" s="231">
        <f>IF(N182="sníž. přenesená",J182,0)</f>
        <v>0</v>
      </c>
      <c r="BI182" s="231">
        <f>IF(N182="nulová",J182,0)</f>
        <v>0</v>
      </c>
      <c r="BJ182" s="18" t="s">
        <v>84</v>
      </c>
      <c r="BK182" s="231">
        <f>ROUND(I182*H182,2)</f>
        <v>0</v>
      </c>
      <c r="BL182" s="18" t="s">
        <v>262</v>
      </c>
      <c r="BM182" s="230" t="s">
        <v>3184</v>
      </c>
    </row>
    <row r="183" s="14" customFormat="1">
      <c r="A183" s="14"/>
      <c r="B183" s="244"/>
      <c r="C183" s="245"/>
      <c r="D183" s="234" t="s">
        <v>184</v>
      </c>
      <c r="E183" s="246" t="s">
        <v>1</v>
      </c>
      <c r="F183" s="247" t="s">
        <v>3185</v>
      </c>
      <c r="G183" s="245"/>
      <c r="H183" s="246" t="s">
        <v>1</v>
      </c>
      <c r="I183" s="248"/>
      <c r="J183" s="245"/>
      <c r="K183" s="245"/>
      <c r="L183" s="249"/>
      <c r="M183" s="250"/>
      <c r="N183" s="251"/>
      <c r="O183" s="251"/>
      <c r="P183" s="251"/>
      <c r="Q183" s="251"/>
      <c r="R183" s="251"/>
      <c r="S183" s="251"/>
      <c r="T183" s="252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3" t="s">
        <v>184</v>
      </c>
      <c r="AU183" s="253" t="s">
        <v>86</v>
      </c>
      <c r="AV183" s="14" t="s">
        <v>84</v>
      </c>
      <c r="AW183" s="14" t="s">
        <v>32</v>
      </c>
      <c r="AX183" s="14" t="s">
        <v>76</v>
      </c>
      <c r="AY183" s="253" t="s">
        <v>175</v>
      </c>
    </row>
    <row r="184" s="13" customFormat="1">
      <c r="A184" s="13"/>
      <c r="B184" s="232"/>
      <c r="C184" s="233"/>
      <c r="D184" s="234" t="s">
        <v>184</v>
      </c>
      <c r="E184" s="235" t="s">
        <v>1</v>
      </c>
      <c r="F184" s="236" t="s">
        <v>3186</v>
      </c>
      <c r="G184" s="233"/>
      <c r="H184" s="237">
        <v>9.45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184</v>
      </c>
      <c r="AU184" s="243" t="s">
        <v>86</v>
      </c>
      <c r="AV184" s="13" t="s">
        <v>86</v>
      </c>
      <c r="AW184" s="13" t="s">
        <v>32</v>
      </c>
      <c r="AX184" s="13" t="s">
        <v>76</v>
      </c>
      <c r="AY184" s="243" t="s">
        <v>175</v>
      </c>
    </row>
    <row r="185" s="13" customFormat="1">
      <c r="A185" s="13"/>
      <c r="B185" s="232"/>
      <c r="C185" s="233"/>
      <c r="D185" s="234" t="s">
        <v>184</v>
      </c>
      <c r="E185" s="235" t="s">
        <v>1</v>
      </c>
      <c r="F185" s="236" t="s">
        <v>3187</v>
      </c>
      <c r="G185" s="233"/>
      <c r="H185" s="237">
        <v>29.925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184</v>
      </c>
      <c r="AU185" s="243" t="s">
        <v>86</v>
      </c>
      <c r="AV185" s="13" t="s">
        <v>86</v>
      </c>
      <c r="AW185" s="13" t="s">
        <v>32</v>
      </c>
      <c r="AX185" s="13" t="s">
        <v>76</v>
      </c>
      <c r="AY185" s="243" t="s">
        <v>175</v>
      </c>
    </row>
    <row r="186" s="13" customFormat="1">
      <c r="A186" s="13"/>
      <c r="B186" s="232"/>
      <c r="C186" s="233"/>
      <c r="D186" s="234" t="s">
        <v>184</v>
      </c>
      <c r="E186" s="235" t="s">
        <v>1</v>
      </c>
      <c r="F186" s="236" t="s">
        <v>3188</v>
      </c>
      <c r="G186" s="233"/>
      <c r="H186" s="237">
        <v>47.25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184</v>
      </c>
      <c r="AU186" s="243" t="s">
        <v>86</v>
      </c>
      <c r="AV186" s="13" t="s">
        <v>86</v>
      </c>
      <c r="AW186" s="13" t="s">
        <v>32</v>
      </c>
      <c r="AX186" s="13" t="s">
        <v>76</v>
      </c>
      <c r="AY186" s="243" t="s">
        <v>175</v>
      </c>
    </row>
    <row r="187" s="15" customFormat="1">
      <c r="A187" s="15"/>
      <c r="B187" s="254"/>
      <c r="C187" s="255"/>
      <c r="D187" s="234" t="s">
        <v>184</v>
      </c>
      <c r="E187" s="256" t="s">
        <v>1</v>
      </c>
      <c r="F187" s="257" t="s">
        <v>201</v>
      </c>
      <c r="G187" s="255"/>
      <c r="H187" s="258">
        <v>86.625</v>
      </c>
      <c r="I187" s="259"/>
      <c r="J187" s="255"/>
      <c r="K187" s="255"/>
      <c r="L187" s="260"/>
      <c r="M187" s="261"/>
      <c r="N187" s="262"/>
      <c r="O187" s="262"/>
      <c r="P187" s="262"/>
      <c r="Q187" s="262"/>
      <c r="R187" s="262"/>
      <c r="S187" s="262"/>
      <c r="T187" s="263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4" t="s">
        <v>184</v>
      </c>
      <c r="AU187" s="264" t="s">
        <v>86</v>
      </c>
      <c r="AV187" s="15" t="s">
        <v>182</v>
      </c>
      <c r="AW187" s="15" t="s">
        <v>32</v>
      </c>
      <c r="AX187" s="15" t="s">
        <v>84</v>
      </c>
      <c r="AY187" s="264" t="s">
        <v>175</v>
      </c>
    </row>
    <row r="188" s="2" customFormat="1" ht="24.15" customHeight="1">
      <c r="A188" s="39"/>
      <c r="B188" s="40"/>
      <c r="C188" s="265" t="s">
        <v>320</v>
      </c>
      <c r="D188" s="265" t="s">
        <v>247</v>
      </c>
      <c r="E188" s="266" t="s">
        <v>3189</v>
      </c>
      <c r="F188" s="267" t="s">
        <v>3190</v>
      </c>
      <c r="G188" s="268" t="s">
        <v>437</v>
      </c>
      <c r="H188" s="269">
        <v>5.25</v>
      </c>
      <c r="I188" s="270"/>
      <c r="J188" s="271">
        <f>ROUND(I188*H188,2)</f>
        <v>0</v>
      </c>
      <c r="K188" s="267" t="s">
        <v>3169</v>
      </c>
      <c r="L188" s="272"/>
      <c r="M188" s="273" t="s">
        <v>1</v>
      </c>
      <c r="N188" s="274" t="s">
        <v>41</v>
      </c>
      <c r="O188" s="92"/>
      <c r="P188" s="228">
        <f>O188*H188</f>
        <v>0</v>
      </c>
      <c r="Q188" s="228">
        <v>0.00097999999999999984</v>
      </c>
      <c r="R188" s="228">
        <f>Q188*H188</f>
        <v>0.0051450000000000008</v>
      </c>
      <c r="S188" s="228">
        <v>0</v>
      </c>
      <c r="T188" s="229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0" t="s">
        <v>372</v>
      </c>
      <c r="AT188" s="230" t="s">
        <v>247</v>
      </c>
      <c r="AU188" s="230" t="s">
        <v>86</v>
      </c>
      <c r="AY188" s="18" t="s">
        <v>175</v>
      </c>
      <c r="BE188" s="231">
        <f>IF(N188="základní",J188,0)</f>
        <v>0</v>
      </c>
      <c r="BF188" s="231">
        <f>IF(N188="snížená",J188,0)</f>
        <v>0</v>
      </c>
      <c r="BG188" s="231">
        <f>IF(N188="zákl. přenesená",J188,0)</f>
        <v>0</v>
      </c>
      <c r="BH188" s="231">
        <f>IF(N188="sníž. přenesená",J188,0)</f>
        <v>0</v>
      </c>
      <c r="BI188" s="231">
        <f>IF(N188="nulová",J188,0)</f>
        <v>0</v>
      </c>
      <c r="BJ188" s="18" t="s">
        <v>84</v>
      </c>
      <c r="BK188" s="231">
        <f>ROUND(I188*H188,2)</f>
        <v>0</v>
      </c>
      <c r="BL188" s="18" t="s">
        <v>262</v>
      </c>
      <c r="BM188" s="230" t="s">
        <v>3191</v>
      </c>
    </row>
    <row r="189" s="14" customFormat="1">
      <c r="A189" s="14"/>
      <c r="B189" s="244"/>
      <c r="C189" s="245"/>
      <c r="D189" s="234" t="s">
        <v>184</v>
      </c>
      <c r="E189" s="246" t="s">
        <v>1</v>
      </c>
      <c r="F189" s="247" t="s">
        <v>3185</v>
      </c>
      <c r="G189" s="245"/>
      <c r="H189" s="246" t="s">
        <v>1</v>
      </c>
      <c r="I189" s="248"/>
      <c r="J189" s="245"/>
      <c r="K189" s="245"/>
      <c r="L189" s="249"/>
      <c r="M189" s="250"/>
      <c r="N189" s="251"/>
      <c r="O189" s="251"/>
      <c r="P189" s="251"/>
      <c r="Q189" s="251"/>
      <c r="R189" s="251"/>
      <c r="S189" s="251"/>
      <c r="T189" s="252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3" t="s">
        <v>184</v>
      </c>
      <c r="AU189" s="253" t="s">
        <v>86</v>
      </c>
      <c r="AV189" s="14" t="s">
        <v>84</v>
      </c>
      <c r="AW189" s="14" t="s">
        <v>32</v>
      </c>
      <c r="AX189" s="14" t="s">
        <v>76</v>
      </c>
      <c r="AY189" s="253" t="s">
        <v>175</v>
      </c>
    </row>
    <row r="190" s="13" customFormat="1">
      <c r="A190" s="13"/>
      <c r="B190" s="232"/>
      <c r="C190" s="233"/>
      <c r="D190" s="234" t="s">
        <v>184</v>
      </c>
      <c r="E190" s="235" t="s">
        <v>1</v>
      </c>
      <c r="F190" s="236" t="s">
        <v>3192</v>
      </c>
      <c r="G190" s="233"/>
      <c r="H190" s="237">
        <v>5.25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184</v>
      </c>
      <c r="AU190" s="243" t="s">
        <v>86</v>
      </c>
      <c r="AV190" s="13" t="s">
        <v>86</v>
      </c>
      <c r="AW190" s="13" t="s">
        <v>32</v>
      </c>
      <c r="AX190" s="13" t="s">
        <v>84</v>
      </c>
      <c r="AY190" s="243" t="s">
        <v>175</v>
      </c>
    </row>
    <row r="191" s="2" customFormat="1" ht="24.15" customHeight="1">
      <c r="A191" s="39"/>
      <c r="B191" s="40"/>
      <c r="C191" s="265" t="s">
        <v>325</v>
      </c>
      <c r="D191" s="265" t="s">
        <v>247</v>
      </c>
      <c r="E191" s="266" t="s">
        <v>3193</v>
      </c>
      <c r="F191" s="267" t="s">
        <v>3194</v>
      </c>
      <c r="G191" s="268" t="s">
        <v>437</v>
      </c>
      <c r="H191" s="269">
        <v>96.6</v>
      </c>
      <c r="I191" s="270"/>
      <c r="J191" s="271">
        <f>ROUND(I191*H191,2)</f>
        <v>0</v>
      </c>
      <c r="K191" s="267" t="s">
        <v>181</v>
      </c>
      <c r="L191" s="272"/>
      <c r="M191" s="273" t="s">
        <v>1</v>
      </c>
      <c r="N191" s="274" t="s">
        <v>41</v>
      </c>
      <c r="O191" s="92"/>
      <c r="P191" s="228">
        <f>O191*H191</f>
        <v>0</v>
      </c>
      <c r="Q191" s="228">
        <v>0.00012999999999999998</v>
      </c>
      <c r="R191" s="228">
        <f>Q191*H191</f>
        <v>0.012557999999999998</v>
      </c>
      <c r="S191" s="228">
        <v>0</v>
      </c>
      <c r="T191" s="229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0" t="s">
        <v>372</v>
      </c>
      <c r="AT191" s="230" t="s">
        <v>247</v>
      </c>
      <c r="AU191" s="230" t="s">
        <v>86</v>
      </c>
      <c r="AY191" s="18" t="s">
        <v>175</v>
      </c>
      <c r="BE191" s="231">
        <f>IF(N191="základní",J191,0)</f>
        <v>0</v>
      </c>
      <c r="BF191" s="231">
        <f>IF(N191="snížená",J191,0)</f>
        <v>0</v>
      </c>
      <c r="BG191" s="231">
        <f>IF(N191="zákl. přenesená",J191,0)</f>
        <v>0</v>
      </c>
      <c r="BH191" s="231">
        <f>IF(N191="sníž. přenesená",J191,0)</f>
        <v>0</v>
      </c>
      <c r="BI191" s="231">
        <f>IF(N191="nulová",J191,0)</f>
        <v>0</v>
      </c>
      <c r="BJ191" s="18" t="s">
        <v>84</v>
      </c>
      <c r="BK191" s="231">
        <f>ROUND(I191*H191,2)</f>
        <v>0</v>
      </c>
      <c r="BL191" s="18" t="s">
        <v>262</v>
      </c>
      <c r="BM191" s="230" t="s">
        <v>3195</v>
      </c>
    </row>
    <row r="192" s="14" customFormat="1">
      <c r="A192" s="14"/>
      <c r="B192" s="244"/>
      <c r="C192" s="245"/>
      <c r="D192" s="234" t="s">
        <v>184</v>
      </c>
      <c r="E192" s="246" t="s">
        <v>1</v>
      </c>
      <c r="F192" s="247" t="s">
        <v>3196</v>
      </c>
      <c r="G192" s="245"/>
      <c r="H192" s="246" t="s">
        <v>1</v>
      </c>
      <c r="I192" s="248"/>
      <c r="J192" s="245"/>
      <c r="K192" s="245"/>
      <c r="L192" s="249"/>
      <c r="M192" s="250"/>
      <c r="N192" s="251"/>
      <c r="O192" s="251"/>
      <c r="P192" s="251"/>
      <c r="Q192" s="251"/>
      <c r="R192" s="251"/>
      <c r="S192" s="251"/>
      <c r="T192" s="252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3" t="s">
        <v>184</v>
      </c>
      <c r="AU192" s="253" t="s">
        <v>86</v>
      </c>
      <c r="AV192" s="14" t="s">
        <v>84</v>
      </c>
      <c r="AW192" s="14" t="s">
        <v>32</v>
      </c>
      <c r="AX192" s="14" t="s">
        <v>76</v>
      </c>
      <c r="AY192" s="253" t="s">
        <v>175</v>
      </c>
    </row>
    <row r="193" s="13" customFormat="1">
      <c r="A193" s="13"/>
      <c r="B193" s="232"/>
      <c r="C193" s="233"/>
      <c r="D193" s="234" t="s">
        <v>184</v>
      </c>
      <c r="E193" s="235" t="s">
        <v>1</v>
      </c>
      <c r="F193" s="236" t="s">
        <v>3197</v>
      </c>
      <c r="G193" s="233"/>
      <c r="H193" s="237">
        <v>28.35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184</v>
      </c>
      <c r="AU193" s="243" t="s">
        <v>86</v>
      </c>
      <c r="AV193" s="13" t="s">
        <v>86</v>
      </c>
      <c r="AW193" s="13" t="s">
        <v>32</v>
      </c>
      <c r="AX193" s="13" t="s">
        <v>76</v>
      </c>
      <c r="AY193" s="243" t="s">
        <v>175</v>
      </c>
    </row>
    <row r="194" s="13" customFormat="1">
      <c r="A194" s="13"/>
      <c r="B194" s="232"/>
      <c r="C194" s="233"/>
      <c r="D194" s="234" t="s">
        <v>184</v>
      </c>
      <c r="E194" s="235" t="s">
        <v>1</v>
      </c>
      <c r="F194" s="236" t="s">
        <v>3198</v>
      </c>
      <c r="G194" s="233"/>
      <c r="H194" s="237">
        <v>68.25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184</v>
      </c>
      <c r="AU194" s="243" t="s">
        <v>86</v>
      </c>
      <c r="AV194" s="13" t="s">
        <v>86</v>
      </c>
      <c r="AW194" s="13" t="s">
        <v>32</v>
      </c>
      <c r="AX194" s="13" t="s">
        <v>76</v>
      </c>
      <c r="AY194" s="243" t="s">
        <v>175</v>
      </c>
    </row>
    <row r="195" s="15" customFormat="1">
      <c r="A195" s="15"/>
      <c r="B195" s="254"/>
      <c r="C195" s="255"/>
      <c r="D195" s="234" t="s">
        <v>184</v>
      </c>
      <c r="E195" s="256" t="s">
        <v>1</v>
      </c>
      <c r="F195" s="257" t="s">
        <v>201</v>
      </c>
      <c r="G195" s="255"/>
      <c r="H195" s="258">
        <v>96.6</v>
      </c>
      <c r="I195" s="259"/>
      <c r="J195" s="255"/>
      <c r="K195" s="255"/>
      <c r="L195" s="260"/>
      <c r="M195" s="261"/>
      <c r="N195" s="262"/>
      <c r="O195" s="262"/>
      <c r="P195" s="262"/>
      <c r="Q195" s="262"/>
      <c r="R195" s="262"/>
      <c r="S195" s="262"/>
      <c r="T195" s="263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4" t="s">
        <v>184</v>
      </c>
      <c r="AU195" s="264" t="s">
        <v>86</v>
      </c>
      <c r="AV195" s="15" t="s">
        <v>182</v>
      </c>
      <c r="AW195" s="15" t="s">
        <v>32</v>
      </c>
      <c r="AX195" s="15" t="s">
        <v>84</v>
      </c>
      <c r="AY195" s="264" t="s">
        <v>175</v>
      </c>
    </row>
    <row r="196" s="2" customFormat="1" ht="24.15" customHeight="1">
      <c r="A196" s="39"/>
      <c r="B196" s="40"/>
      <c r="C196" s="265" t="s">
        <v>329</v>
      </c>
      <c r="D196" s="265" t="s">
        <v>247</v>
      </c>
      <c r="E196" s="266" t="s">
        <v>3199</v>
      </c>
      <c r="F196" s="267" t="s">
        <v>3200</v>
      </c>
      <c r="G196" s="268" t="s">
        <v>437</v>
      </c>
      <c r="H196" s="269">
        <v>5.25</v>
      </c>
      <c r="I196" s="270"/>
      <c r="J196" s="271">
        <f>ROUND(I196*H196,2)</f>
        <v>0</v>
      </c>
      <c r="K196" s="267" t="s">
        <v>3169</v>
      </c>
      <c r="L196" s="272"/>
      <c r="M196" s="273" t="s">
        <v>1</v>
      </c>
      <c r="N196" s="274" t="s">
        <v>41</v>
      </c>
      <c r="O196" s="92"/>
      <c r="P196" s="228">
        <f>O196*H196</f>
        <v>0</v>
      </c>
      <c r="Q196" s="228">
        <v>0.00011</v>
      </c>
      <c r="R196" s="228">
        <f>Q196*H196</f>
        <v>0.0005775</v>
      </c>
      <c r="S196" s="228">
        <v>0</v>
      </c>
      <c r="T196" s="229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0" t="s">
        <v>372</v>
      </c>
      <c r="AT196" s="230" t="s">
        <v>247</v>
      </c>
      <c r="AU196" s="230" t="s">
        <v>86</v>
      </c>
      <c r="AY196" s="18" t="s">
        <v>175</v>
      </c>
      <c r="BE196" s="231">
        <f>IF(N196="základní",J196,0)</f>
        <v>0</v>
      </c>
      <c r="BF196" s="231">
        <f>IF(N196="snížená",J196,0)</f>
        <v>0</v>
      </c>
      <c r="BG196" s="231">
        <f>IF(N196="zákl. přenesená",J196,0)</f>
        <v>0</v>
      </c>
      <c r="BH196" s="231">
        <f>IF(N196="sníž. přenesená",J196,0)</f>
        <v>0</v>
      </c>
      <c r="BI196" s="231">
        <f>IF(N196="nulová",J196,0)</f>
        <v>0</v>
      </c>
      <c r="BJ196" s="18" t="s">
        <v>84</v>
      </c>
      <c r="BK196" s="231">
        <f>ROUND(I196*H196,2)</f>
        <v>0</v>
      </c>
      <c r="BL196" s="18" t="s">
        <v>262</v>
      </c>
      <c r="BM196" s="230" t="s">
        <v>3201</v>
      </c>
    </row>
    <row r="197" s="13" customFormat="1">
      <c r="A197" s="13"/>
      <c r="B197" s="232"/>
      <c r="C197" s="233"/>
      <c r="D197" s="234" t="s">
        <v>184</v>
      </c>
      <c r="E197" s="235" t="s">
        <v>1</v>
      </c>
      <c r="F197" s="236" t="s">
        <v>3202</v>
      </c>
      <c r="G197" s="233"/>
      <c r="H197" s="237">
        <v>5.25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184</v>
      </c>
      <c r="AU197" s="243" t="s">
        <v>86</v>
      </c>
      <c r="AV197" s="13" t="s">
        <v>86</v>
      </c>
      <c r="AW197" s="13" t="s">
        <v>32</v>
      </c>
      <c r="AX197" s="13" t="s">
        <v>84</v>
      </c>
      <c r="AY197" s="243" t="s">
        <v>175</v>
      </c>
    </row>
    <row r="198" s="2" customFormat="1" ht="24.15" customHeight="1">
      <c r="A198" s="39"/>
      <c r="B198" s="40"/>
      <c r="C198" s="265" t="s">
        <v>334</v>
      </c>
      <c r="D198" s="265" t="s">
        <v>247</v>
      </c>
      <c r="E198" s="266" t="s">
        <v>3203</v>
      </c>
      <c r="F198" s="267" t="s">
        <v>3204</v>
      </c>
      <c r="G198" s="268" t="s">
        <v>437</v>
      </c>
      <c r="H198" s="269">
        <v>5.25</v>
      </c>
      <c r="I198" s="270"/>
      <c r="J198" s="271">
        <f>ROUND(I198*H198,2)</f>
        <v>0</v>
      </c>
      <c r="K198" s="267" t="s">
        <v>3169</v>
      </c>
      <c r="L198" s="272"/>
      <c r="M198" s="273" t="s">
        <v>1</v>
      </c>
      <c r="N198" s="274" t="s">
        <v>41</v>
      </c>
      <c r="O198" s="92"/>
      <c r="P198" s="228">
        <f>O198*H198</f>
        <v>0</v>
      </c>
      <c r="Q198" s="228">
        <v>0.00014999999999999997</v>
      </c>
      <c r="R198" s="228">
        <f>Q198*H198</f>
        <v>0.00078749999999999984</v>
      </c>
      <c r="S198" s="228">
        <v>0</v>
      </c>
      <c r="T198" s="229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0" t="s">
        <v>372</v>
      </c>
      <c r="AT198" s="230" t="s">
        <v>247</v>
      </c>
      <c r="AU198" s="230" t="s">
        <v>86</v>
      </c>
      <c r="AY198" s="18" t="s">
        <v>175</v>
      </c>
      <c r="BE198" s="231">
        <f>IF(N198="základní",J198,0)</f>
        <v>0</v>
      </c>
      <c r="BF198" s="231">
        <f>IF(N198="snížená",J198,0)</f>
        <v>0</v>
      </c>
      <c r="BG198" s="231">
        <f>IF(N198="zákl. přenesená",J198,0)</f>
        <v>0</v>
      </c>
      <c r="BH198" s="231">
        <f>IF(N198="sníž. přenesená",J198,0)</f>
        <v>0</v>
      </c>
      <c r="BI198" s="231">
        <f>IF(N198="nulová",J198,0)</f>
        <v>0</v>
      </c>
      <c r="BJ198" s="18" t="s">
        <v>84</v>
      </c>
      <c r="BK198" s="231">
        <f>ROUND(I198*H198,2)</f>
        <v>0</v>
      </c>
      <c r="BL198" s="18" t="s">
        <v>262</v>
      </c>
      <c r="BM198" s="230" t="s">
        <v>3205</v>
      </c>
    </row>
    <row r="199" s="13" customFormat="1">
      <c r="A199" s="13"/>
      <c r="B199" s="232"/>
      <c r="C199" s="233"/>
      <c r="D199" s="234" t="s">
        <v>184</v>
      </c>
      <c r="E199" s="235" t="s">
        <v>1</v>
      </c>
      <c r="F199" s="236" t="s">
        <v>3202</v>
      </c>
      <c r="G199" s="233"/>
      <c r="H199" s="237">
        <v>5.25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184</v>
      </c>
      <c r="AU199" s="243" t="s">
        <v>86</v>
      </c>
      <c r="AV199" s="13" t="s">
        <v>86</v>
      </c>
      <c r="AW199" s="13" t="s">
        <v>32</v>
      </c>
      <c r="AX199" s="13" t="s">
        <v>84</v>
      </c>
      <c r="AY199" s="243" t="s">
        <v>175</v>
      </c>
    </row>
    <row r="200" s="2" customFormat="1" ht="24.15" customHeight="1">
      <c r="A200" s="39"/>
      <c r="B200" s="40"/>
      <c r="C200" s="265" t="s">
        <v>339</v>
      </c>
      <c r="D200" s="265" t="s">
        <v>247</v>
      </c>
      <c r="E200" s="266" t="s">
        <v>3206</v>
      </c>
      <c r="F200" s="267" t="s">
        <v>3207</v>
      </c>
      <c r="G200" s="268" t="s">
        <v>437</v>
      </c>
      <c r="H200" s="269">
        <v>82.95</v>
      </c>
      <c r="I200" s="270"/>
      <c r="J200" s="271">
        <f>ROUND(I200*H200,2)</f>
        <v>0</v>
      </c>
      <c r="K200" s="267" t="s">
        <v>181</v>
      </c>
      <c r="L200" s="272"/>
      <c r="M200" s="273" t="s">
        <v>1</v>
      </c>
      <c r="N200" s="274" t="s">
        <v>41</v>
      </c>
      <c r="O200" s="92"/>
      <c r="P200" s="228">
        <f>O200*H200</f>
        <v>0</v>
      </c>
      <c r="Q200" s="228">
        <v>0.00014999999999999997</v>
      </c>
      <c r="R200" s="228">
        <f>Q200*H200</f>
        <v>0.012442499999999998</v>
      </c>
      <c r="S200" s="228">
        <v>0</v>
      </c>
      <c r="T200" s="229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0" t="s">
        <v>372</v>
      </c>
      <c r="AT200" s="230" t="s">
        <v>247</v>
      </c>
      <c r="AU200" s="230" t="s">
        <v>86</v>
      </c>
      <c r="AY200" s="18" t="s">
        <v>175</v>
      </c>
      <c r="BE200" s="231">
        <f>IF(N200="základní",J200,0)</f>
        <v>0</v>
      </c>
      <c r="BF200" s="231">
        <f>IF(N200="snížená",J200,0)</f>
        <v>0</v>
      </c>
      <c r="BG200" s="231">
        <f>IF(N200="zákl. přenesená",J200,0)</f>
        <v>0</v>
      </c>
      <c r="BH200" s="231">
        <f>IF(N200="sníž. přenesená",J200,0)</f>
        <v>0</v>
      </c>
      <c r="BI200" s="231">
        <f>IF(N200="nulová",J200,0)</f>
        <v>0</v>
      </c>
      <c r="BJ200" s="18" t="s">
        <v>84</v>
      </c>
      <c r="BK200" s="231">
        <f>ROUND(I200*H200,2)</f>
        <v>0</v>
      </c>
      <c r="BL200" s="18" t="s">
        <v>262</v>
      </c>
      <c r="BM200" s="230" t="s">
        <v>3208</v>
      </c>
    </row>
    <row r="201" s="14" customFormat="1">
      <c r="A201" s="14"/>
      <c r="B201" s="244"/>
      <c r="C201" s="245"/>
      <c r="D201" s="234" t="s">
        <v>184</v>
      </c>
      <c r="E201" s="246" t="s">
        <v>1</v>
      </c>
      <c r="F201" s="247" t="s">
        <v>3179</v>
      </c>
      <c r="G201" s="245"/>
      <c r="H201" s="246" t="s">
        <v>1</v>
      </c>
      <c r="I201" s="248"/>
      <c r="J201" s="245"/>
      <c r="K201" s="245"/>
      <c r="L201" s="249"/>
      <c r="M201" s="250"/>
      <c r="N201" s="251"/>
      <c r="O201" s="251"/>
      <c r="P201" s="251"/>
      <c r="Q201" s="251"/>
      <c r="R201" s="251"/>
      <c r="S201" s="251"/>
      <c r="T201" s="252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3" t="s">
        <v>184</v>
      </c>
      <c r="AU201" s="253" t="s">
        <v>86</v>
      </c>
      <c r="AV201" s="14" t="s">
        <v>84</v>
      </c>
      <c r="AW201" s="14" t="s">
        <v>32</v>
      </c>
      <c r="AX201" s="14" t="s">
        <v>76</v>
      </c>
      <c r="AY201" s="253" t="s">
        <v>175</v>
      </c>
    </row>
    <row r="202" s="13" customFormat="1">
      <c r="A202" s="13"/>
      <c r="B202" s="232"/>
      <c r="C202" s="233"/>
      <c r="D202" s="234" t="s">
        <v>184</v>
      </c>
      <c r="E202" s="235" t="s">
        <v>1</v>
      </c>
      <c r="F202" s="236" t="s">
        <v>3209</v>
      </c>
      <c r="G202" s="233"/>
      <c r="H202" s="237">
        <v>29.925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184</v>
      </c>
      <c r="AU202" s="243" t="s">
        <v>86</v>
      </c>
      <c r="AV202" s="13" t="s">
        <v>86</v>
      </c>
      <c r="AW202" s="13" t="s">
        <v>32</v>
      </c>
      <c r="AX202" s="13" t="s">
        <v>76</v>
      </c>
      <c r="AY202" s="243" t="s">
        <v>175</v>
      </c>
    </row>
    <row r="203" s="13" customFormat="1">
      <c r="A203" s="13"/>
      <c r="B203" s="232"/>
      <c r="C203" s="233"/>
      <c r="D203" s="234" t="s">
        <v>184</v>
      </c>
      <c r="E203" s="235" t="s">
        <v>1</v>
      </c>
      <c r="F203" s="236" t="s">
        <v>3210</v>
      </c>
      <c r="G203" s="233"/>
      <c r="H203" s="237">
        <v>53.025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184</v>
      </c>
      <c r="AU203" s="243" t="s">
        <v>86</v>
      </c>
      <c r="AV203" s="13" t="s">
        <v>86</v>
      </c>
      <c r="AW203" s="13" t="s">
        <v>32</v>
      </c>
      <c r="AX203" s="13" t="s">
        <v>76</v>
      </c>
      <c r="AY203" s="243" t="s">
        <v>175</v>
      </c>
    </row>
    <row r="204" s="15" customFormat="1">
      <c r="A204" s="15"/>
      <c r="B204" s="254"/>
      <c r="C204" s="255"/>
      <c r="D204" s="234" t="s">
        <v>184</v>
      </c>
      <c r="E204" s="256" t="s">
        <v>1</v>
      </c>
      <c r="F204" s="257" t="s">
        <v>201</v>
      </c>
      <c r="G204" s="255"/>
      <c r="H204" s="258">
        <v>82.95</v>
      </c>
      <c r="I204" s="259"/>
      <c r="J204" s="255"/>
      <c r="K204" s="255"/>
      <c r="L204" s="260"/>
      <c r="M204" s="261"/>
      <c r="N204" s="262"/>
      <c r="O204" s="262"/>
      <c r="P204" s="262"/>
      <c r="Q204" s="262"/>
      <c r="R204" s="262"/>
      <c r="S204" s="262"/>
      <c r="T204" s="263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4" t="s">
        <v>184</v>
      </c>
      <c r="AU204" s="264" t="s">
        <v>86</v>
      </c>
      <c r="AV204" s="15" t="s">
        <v>182</v>
      </c>
      <c r="AW204" s="15" t="s">
        <v>32</v>
      </c>
      <c r="AX204" s="15" t="s">
        <v>84</v>
      </c>
      <c r="AY204" s="264" t="s">
        <v>175</v>
      </c>
    </row>
    <row r="205" s="2" customFormat="1" ht="24.15" customHeight="1">
      <c r="A205" s="39"/>
      <c r="B205" s="40"/>
      <c r="C205" s="265" t="s">
        <v>351</v>
      </c>
      <c r="D205" s="265" t="s">
        <v>247</v>
      </c>
      <c r="E205" s="266" t="s">
        <v>3211</v>
      </c>
      <c r="F205" s="267" t="s">
        <v>3212</v>
      </c>
      <c r="G205" s="268" t="s">
        <v>437</v>
      </c>
      <c r="H205" s="269">
        <v>35.174999999999996</v>
      </c>
      <c r="I205" s="270"/>
      <c r="J205" s="271">
        <f>ROUND(I205*H205,2)</f>
        <v>0</v>
      </c>
      <c r="K205" s="267" t="s">
        <v>181</v>
      </c>
      <c r="L205" s="272"/>
      <c r="M205" s="273" t="s">
        <v>1</v>
      </c>
      <c r="N205" s="274" t="s">
        <v>41</v>
      </c>
      <c r="O205" s="92"/>
      <c r="P205" s="228">
        <f>O205*H205</f>
        <v>0</v>
      </c>
      <c r="Q205" s="228">
        <v>0.00017</v>
      </c>
      <c r="R205" s="228">
        <f>Q205*H205</f>
        <v>0.00597975</v>
      </c>
      <c r="S205" s="228">
        <v>0</v>
      </c>
      <c r="T205" s="229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0" t="s">
        <v>372</v>
      </c>
      <c r="AT205" s="230" t="s">
        <v>247</v>
      </c>
      <c r="AU205" s="230" t="s">
        <v>86</v>
      </c>
      <c r="AY205" s="18" t="s">
        <v>175</v>
      </c>
      <c r="BE205" s="231">
        <f>IF(N205="základní",J205,0)</f>
        <v>0</v>
      </c>
      <c r="BF205" s="231">
        <f>IF(N205="snížená",J205,0)</f>
        <v>0</v>
      </c>
      <c r="BG205" s="231">
        <f>IF(N205="zákl. přenesená",J205,0)</f>
        <v>0</v>
      </c>
      <c r="BH205" s="231">
        <f>IF(N205="sníž. přenesená",J205,0)</f>
        <v>0</v>
      </c>
      <c r="BI205" s="231">
        <f>IF(N205="nulová",J205,0)</f>
        <v>0</v>
      </c>
      <c r="BJ205" s="18" t="s">
        <v>84</v>
      </c>
      <c r="BK205" s="231">
        <f>ROUND(I205*H205,2)</f>
        <v>0</v>
      </c>
      <c r="BL205" s="18" t="s">
        <v>262</v>
      </c>
      <c r="BM205" s="230" t="s">
        <v>3213</v>
      </c>
    </row>
    <row r="206" s="13" customFormat="1">
      <c r="A206" s="13"/>
      <c r="B206" s="232"/>
      <c r="C206" s="233"/>
      <c r="D206" s="234" t="s">
        <v>184</v>
      </c>
      <c r="E206" s="235" t="s">
        <v>1</v>
      </c>
      <c r="F206" s="236" t="s">
        <v>3214</v>
      </c>
      <c r="G206" s="233"/>
      <c r="H206" s="237">
        <v>35.174999999999996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184</v>
      </c>
      <c r="AU206" s="243" t="s">
        <v>86</v>
      </c>
      <c r="AV206" s="13" t="s">
        <v>86</v>
      </c>
      <c r="AW206" s="13" t="s">
        <v>32</v>
      </c>
      <c r="AX206" s="13" t="s">
        <v>84</v>
      </c>
      <c r="AY206" s="243" t="s">
        <v>175</v>
      </c>
    </row>
    <row r="207" s="2" customFormat="1" ht="24.15" customHeight="1">
      <c r="A207" s="39"/>
      <c r="B207" s="40"/>
      <c r="C207" s="265" t="s">
        <v>366</v>
      </c>
      <c r="D207" s="265" t="s">
        <v>247</v>
      </c>
      <c r="E207" s="266" t="s">
        <v>3215</v>
      </c>
      <c r="F207" s="267" t="s">
        <v>3216</v>
      </c>
      <c r="G207" s="268" t="s">
        <v>437</v>
      </c>
      <c r="H207" s="269">
        <v>22.05</v>
      </c>
      <c r="I207" s="270"/>
      <c r="J207" s="271">
        <f>ROUND(I207*H207,2)</f>
        <v>0</v>
      </c>
      <c r="K207" s="267" t="s">
        <v>3169</v>
      </c>
      <c r="L207" s="272"/>
      <c r="M207" s="273" t="s">
        <v>1</v>
      </c>
      <c r="N207" s="274" t="s">
        <v>41</v>
      </c>
      <c r="O207" s="92"/>
      <c r="P207" s="228">
        <f>O207*H207</f>
        <v>0</v>
      </c>
      <c r="Q207" s="228">
        <v>0.00021</v>
      </c>
      <c r="R207" s="228">
        <f>Q207*H207</f>
        <v>0.0046305000000000008</v>
      </c>
      <c r="S207" s="228">
        <v>0</v>
      </c>
      <c r="T207" s="229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0" t="s">
        <v>372</v>
      </c>
      <c r="AT207" s="230" t="s">
        <v>247</v>
      </c>
      <c r="AU207" s="230" t="s">
        <v>86</v>
      </c>
      <c r="AY207" s="18" t="s">
        <v>175</v>
      </c>
      <c r="BE207" s="231">
        <f>IF(N207="základní",J207,0)</f>
        <v>0</v>
      </c>
      <c r="BF207" s="231">
        <f>IF(N207="snížená",J207,0)</f>
        <v>0</v>
      </c>
      <c r="BG207" s="231">
        <f>IF(N207="zákl. přenesená",J207,0)</f>
        <v>0</v>
      </c>
      <c r="BH207" s="231">
        <f>IF(N207="sníž. přenesená",J207,0)</f>
        <v>0</v>
      </c>
      <c r="BI207" s="231">
        <f>IF(N207="nulová",J207,0)</f>
        <v>0</v>
      </c>
      <c r="BJ207" s="18" t="s">
        <v>84</v>
      </c>
      <c r="BK207" s="231">
        <f>ROUND(I207*H207,2)</f>
        <v>0</v>
      </c>
      <c r="BL207" s="18" t="s">
        <v>262</v>
      </c>
      <c r="BM207" s="230" t="s">
        <v>3217</v>
      </c>
    </row>
    <row r="208" s="13" customFormat="1">
      <c r="A208" s="13"/>
      <c r="B208" s="232"/>
      <c r="C208" s="233"/>
      <c r="D208" s="234" t="s">
        <v>184</v>
      </c>
      <c r="E208" s="235" t="s">
        <v>1</v>
      </c>
      <c r="F208" s="236" t="s">
        <v>3218</v>
      </c>
      <c r="G208" s="233"/>
      <c r="H208" s="237">
        <v>22.05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184</v>
      </c>
      <c r="AU208" s="243" t="s">
        <v>86</v>
      </c>
      <c r="AV208" s="13" t="s">
        <v>86</v>
      </c>
      <c r="AW208" s="13" t="s">
        <v>32</v>
      </c>
      <c r="AX208" s="13" t="s">
        <v>84</v>
      </c>
      <c r="AY208" s="243" t="s">
        <v>175</v>
      </c>
    </row>
    <row r="209" s="2" customFormat="1" ht="24.15" customHeight="1">
      <c r="A209" s="39"/>
      <c r="B209" s="40"/>
      <c r="C209" s="219" t="s">
        <v>372</v>
      </c>
      <c r="D209" s="219" t="s">
        <v>177</v>
      </c>
      <c r="E209" s="220" t="s">
        <v>1379</v>
      </c>
      <c r="F209" s="221" t="s">
        <v>1380</v>
      </c>
      <c r="G209" s="222" t="s">
        <v>1336</v>
      </c>
      <c r="H209" s="291"/>
      <c r="I209" s="224"/>
      <c r="J209" s="225">
        <f>ROUND(I209*H209,2)</f>
        <v>0</v>
      </c>
      <c r="K209" s="221" t="s">
        <v>3169</v>
      </c>
      <c r="L209" s="45"/>
      <c r="M209" s="226" t="s">
        <v>1</v>
      </c>
      <c r="N209" s="227" t="s">
        <v>41</v>
      </c>
      <c r="O209" s="92"/>
      <c r="P209" s="228">
        <f>O209*H209</f>
        <v>0</v>
      </c>
      <c r="Q209" s="228">
        <v>0</v>
      </c>
      <c r="R209" s="228">
        <f>Q209*H209</f>
        <v>0</v>
      </c>
      <c r="S209" s="228">
        <v>0</v>
      </c>
      <c r="T209" s="229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0" t="s">
        <v>262</v>
      </c>
      <c r="AT209" s="230" t="s">
        <v>177</v>
      </c>
      <c r="AU209" s="230" t="s">
        <v>86</v>
      </c>
      <c r="AY209" s="18" t="s">
        <v>175</v>
      </c>
      <c r="BE209" s="231">
        <f>IF(N209="základní",J209,0)</f>
        <v>0</v>
      </c>
      <c r="BF209" s="231">
        <f>IF(N209="snížená",J209,0)</f>
        <v>0</v>
      </c>
      <c r="BG209" s="231">
        <f>IF(N209="zákl. přenesená",J209,0)</f>
        <v>0</v>
      </c>
      <c r="BH209" s="231">
        <f>IF(N209="sníž. přenesená",J209,0)</f>
        <v>0</v>
      </c>
      <c r="BI209" s="231">
        <f>IF(N209="nulová",J209,0)</f>
        <v>0</v>
      </c>
      <c r="BJ209" s="18" t="s">
        <v>84</v>
      </c>
      <c r="BK209" s="231">
        <f>ROUND(I209*H209,2)</f>
        <v>0</v>
      </c>
      <c r="BL209" s="18" t="s">
        <v>262</v>
      </c>
      <c r="BM209" s="230" t="s">
        <v>3219</v>
      </c>
    </row>
    <row r="210" s="12" customFormat="1" ht="22.8" customHeight="1">
      <c r="A210" s="12"/>
      <c r="B210" s="203"/>
      <c r="C210" s="204"/>
      <c r="D210" s="205" t="s">
        <v>75</v>
      </c>
      <c r="E210" s="217" t="s">
        <v>1396</v>
      </c>
      <c r="F210" s="217" t="s">
        <v>1397</v>
      </c>
      <c r="G210" s="204"/>
      <c r="H210" s="204"/>
      <c r="I210" s="207"/>
      <c r="J210" s="218">
        <f>BK210</f>
        <v>0</v>
      </c>
      <c r="K210" s="204"/>
      <c r="L210" s="209"/>
      <c r="M210" s="210"/>
      <c r="N210" s="211"/>
      <c r="O210" s="211"/>
      <c r="P210" s="212">
        <f>SUM(P211:P275)</f>
        <v>0</v>
      </c>
      <c r="Q210" s="211"/>
      <c r="R210" s="212">
        <f>SUM(R211:R275)</f>
        <v>0.36410000000000008</v>
      </c>
      <c r="S210" s="211"/>
      <c r="T210" s="213">
        <f>SUM(T211:T275)</f>
        <v>7.46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14" t="s">
        <v>86</v>
      </c>
      <c r="AT210" s="215" t="s">
        <v>75</v>
      </c>
      <c r="AU210" s="215" t="s">
        <v>84</v>
      </c>
      <c r="AY210" s="214" t="s">
        <v>175</v>
      </c>
      <c r="BK210" s="216">
        <f>SUM(BK211:BK275)</f>
        <v>0</v>
      </c>
    </row>
    <row r="211" s="2" customFormat="1" ht="16.5" customHeight="1">
      <c r="A211" s="39"/>
      <c r="B211" s="40"/>
      <c r="C211" s="219" t="s">
        <v>381</v>
      </c>
      <c r="D211" s="219" t="s">
        <v>177</v>
      </c>
      <c r="E211" s="220" t="s">
        <v>3220</v>
      </c>
      <c r="F211" s="221" t="s">
        <v>3221</v>
      </c>
      <c r="G211" s="222" t="s">
        <v>437</v>
      </c>
      <c r="H211" s="223">
        <v>500</v>
      </c>
      <c r="I211" s="224"/>
      <c r="J211" s="225">
        <f>ROUND(I211*H211,2)</f>
        <v>0</v>
      </c>
      <c r="K211" s="221" t="s">
        <v>3169</v>
      </c>
      <c r="L211" s="45"/>
      <c r="M211" s="226" t="s">
        <v>1</v>
      </c>
      <c r="N211" s="227" t="s">
        <v>41</v>
      </c>
      <c r="O211" s="92"/>
      <c r="P211" s="228">
        <f>O211*H211</f>
        <v>0</v>
      </c>
      <c r="Q211" s="228">
        <v>0</v>
      </c>
      <c r="R211" s="228">
        <f>Q211*H211</f>
        <v>0</v>
      </c>
      <c r="S211" s="228">
        <v>0.01492</v>
      </c>
      <c r="T211" s="229">
        <f>S211*H211</f>
        <v>7.46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0" t="s">
        <v>262</v>
      </c>
      <c r="AT211" s="230" t="s">
        <v>177</v>
      </c>
      <c r="AU211" s="230" t="s">
        <v>86</v>
      </c>
      <c r="AY211" s="18" t="s">
        <v>175</v>
      </c>
      <c r="BE211" s="231">
        <f>IF(N211="základní",J211,0)</f>
        <v>0</v>
      </c>
      <c r="BF211" s="231">
        <f>IF(N211="snížená",J211,0)</f>
        <v>0</v>
      </c>
      <c r="BG211" s="231">
        <f>IF(N211="zákl. přenesená",J211,0)</f>
        <v>0</v>
      </c>
      <c r="BH211" s="231">
        <f>IF(N211="sníž. přenesená",J211,0)</f>
        <v>0</v>
      </c>
      <c r="BI211" s="231">
        <f>IF(N211="nulová",J211,0)</f>
        <v>0</v>
      </c>
      <c r="BJ211" s="18" t="s">
        <v>84</v>
      </c>
      <c r="BK211" s="231">
        <f>ROUND(I211*H211,2)</f>
        <v>0</v>
      </c>
      <c r="BL211" s="18" t="s">
        <v>262</v>
      </c>
      <c r="BM211" s="230" t="s">
        <v>3222</v>
      </c>
    </row>
    <row r="212" s="2" customFormat="1" ht="16.5" customHeight="1">
      <c r="A212" s="39"/>
      <c r="B212" s="40"/>
      <c r="C212" s="219" t="s">
        <v>386</v>
      </c>
      <c r="D212" s="219" t="s">
        <v>177</v>
      </c>
      <c r="E212" s="220" t="s">
        <v>3223</v>
      </c>
      <c r="F212" s="221" t="s">
        <v>3224</v>
      </c>
      <c r="G212" s="222" t="s">
        <v>437</v>
      </c>
      <c r="H212" s="223">
        <v>5</v>
      </c>
      <c r="I212" s="224"/>
      <c r="J212" s="225">
        <f>ROUND(I212*H212,2)</f>
        <v>0</v>
      </c>
      <c r="K212" s="221" t="s">
        <v>181</v>
      </c>
      <c r="L212" s="45"/>
      <c r="M212" s="226" t="s">
        <v>1</v>
      </c>
      <c r="N212" s="227" t="s">
        <v>41</v>
      </c>
      <c r="O212" s="92"/>
      <c r="P212" s="228">
        <f>O212*H212</f>
        <v>0</v>
      </c>
      <c r="Q212" s="228">
        <v>0.00137</v>
      </c>
      <c r="R212" s="228">
        <f>Q212*H212</f>
        <v>0.00685</v>
      </c>
      <c r="S212" s="228">
        <v>0</v>
      </c>
      <c r="T212" s="229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0" t="s">
        <v>262</v>
      </c>
      <c r="AT212" s="230" t="s">
        <v>177</v>
      </c>
      <c r="AU212" s="230" t="s">
        <v>86</v>
      </c>
      <c r="AY212" s="18" t="s">
        <v>175</v>
      </c>
      <c r="BE212" s="231">
        <f>IF(N212="základní",J212,0)</f>
        <v>0</v>
      </c>
      <c r="BF212" s="231">
        <f>IF(N212="snížená",J212,0)</f>
        <v>0</v>
      </c>
      <c r="BG212" s="231">
        <f>IF(N212="zákl. přenesená",J212,0)</f>
        <v>0</v>
      </c>
      <c r="BH212" s="231">
        <f>IF(N212="sníž. přenesená",J212,0)</f>
        <v>0</v>
      </c>
      <c r="BI212" s="231">
        <f>IF(N212="nulová",J212,0)</f>
        <v>0</v>
      </c>
      <c r="BJ212" s="18" t="s">
        <v>84</v>
      </c>
      <c r="BK212" s="231">
        <f>ROUND(I212*H212,2)</f>
        <v>0</v>
      </c>
      <c r="BL212" s="18" t="s">
        <v>262</v>
      </c>
      <c r="BM212" s="230" t="s">
        <v>3225</v>
      </c>
    </row>
    <row r="213" s="13" customFormat="1">
      <c r="A213" s="13"/>
      <c r="B213" s="232"/>
      <c r="C213" s="233"/>
      <c r="D213" s="234" t="s">
        <v>184</v>
      </c>
      <c r="E213" s="235" t="s">
        <v>1</v>
      </c>
      <c r="F213" s="236" t="s">
        <v>3226</v>
      </c>
      <c r="G213" s="233"/>
      <c r="H213" s="237">
        <v>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184</v>
      </c>
      <c r="AU213" s="243" t="s">
        <v>86</v>
      </c>
      <c r="AV213" s="13" t="s">
        <v>86</v>
      </c>
      <c r="AW213" s="13" t="s">
        <v>32</v>
      </c>
      <c r="AX213" s="13" t="s">
        <v>84</v>
      </c>
      <c r="AY213" s="243" t="s">
        <v>175</v>
      </c>
    </row>
    <row r="214" s="2" customFormat="1" ht="16.5" customHeight="1">
      <c r="A214" s="39"/>
      <c r="B214" s="40"/>
      <c r="C214" s="219" t="s">
        <v>425</v>
      </c>
      <c r="D214" s="219" t="s">
        <v>177</v>
      </c>
      <c r="E214" s="220" t="s">
        <v>3227</v>
      </c>
      <c r="F214" s="221" t="s">
        <v>3228</v>
      </c>
      <c r="G214" s="222" t="s">
        <v>437</v>
      </c>
      <c r="H214" s="223">
        <v>17.5</v>
      </c>
      <c r="I214" s="224"/>
      <c r="J214" s="225">
        <f>ROUND(I214*H214,2)</f>
        <v>0</v>
      </c>
      <c r="K214" s="221" t="s">
        <v>3169</v>
      </c>
      <c r="L214" s="45"/>
      <c r="M214" s="226" t="s">
        <v>1</v>
      </c>
      <c r="N214" s="227" t="s">
        <v>41</v>
      </c>
      <c r="O214" s="92"/>
      <c r="P214" s="228">
        <f>O214*H214</f>
        <v>0</v>
      </c>
      <c r="Q214" s="228">
        <v>0.00141</v>
      </c>
      <c r="R214" s="228">
        <f>Q214*H214</f>
        <v>0.024675</v>
      </c>
      <c r="S214" s="228">
        <v>0</v>
      </c>
      <c r="T214" s="229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0" t="s">
        <v>262</v>
      </c>
      <c r="AT214" s="230" t="s">
        <v>177</v>
      </c>
      <c r="AU214" s="230" t="s">
        <v>86</v>
      </c>
      <c r="AY214" s="18" t="s">
        <v>175</v>
      </c>
      <c r="BE214" s="231">
        <f>IF(N214="základní",J214,0)</f>
        <v>0</v>
      </c>
      <c r="BF214" s="231">
        <f>IF(N214="snížená",J214,0)</f>
        <v>0</v>
      </c>
      <c r="BG214" s="231">
        <f>IF(N214="zákl. přenesená",J214,0)</f>
        <v>0</v>
      </c>
      <c r="BH214" s="231">
        <f>IF(N214="sníž. přenesená",J214,0)</f>
        <v>0</v>
      </c>
      <c r="BI214" s="231">
        <f>IF(N214="nulová",J214,0)</f>
        <v>0</v>
      </c>
      <c r="BJ214" s="18" t="s">
        <v>84</v>
      </c>
      <c r="BK214" s="231">
        <f>ROUND(I214*H214,2)</f>
        <v>0</v>
      </c>
      <c r="BL214" s="18" t="s">
        <v>262</v>
      </c>
      <c r="BM214" s="230" t="s">
        <v>3229</v>
      </c>
    </row>
    <row r="215" s="13" customFormat="1">
      <c r="A215" s="13"/>
      <c r="B215" s="232"/>
      <c r="C215" s="233"/>
      <c r="D215" s="234" t="s">
        <v>184</v>
      </c>
      <c r="E215" s="235" t="s">
        <v>1</v>
      </c>
      <c r="F215" s="236" t="s">
        <v>3230</v>
      </c>
      <c r="G215" s="233"/>
      <c r="H215" s="237">
        <v>17.5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184</v>
      </c>
      <c r="AU215" s="243" t="s">
        <v>86</v>
      </c>
      <c r="AV215" s="13" t="s">
        <v>86</v>
      </c>
      <c r="AW215" s="13" t="s">
        <v>32</v>
      </c>
      <c r="AX215" s="13" t="s">
        <v>84</v>
      </c>
      <c r="AY215" s="243" t="s">
        <v>175</v>
      </c>
    </row>
    <row r="216" s="2" customFormat="1" ht="16.5" customHeight="1">
      <c r="A216" s="39"/>
      <c r="B216" s="40"/>
      <c r="C216" s="219" t="s">
        <v>430</v>
      </c>
      <c r="D216" s="219" t="s">
        <v>177</v>
      </c>
      <c r="E216" s="220" t="s">
        <v>3231</v>
      </c>
      <c r="F216" s="221" t="s">
        <v>3232</v>
      </c>
      <c r="G216" s="222" t="s">
        <v>437</v>
      </c>
      <c r="H216" s="223">
        <v>5.5</v>
      </c>
      <c r="I216" s="224"/>
      <c r="J216" s="225">
        <f>ROUND(I216*H216,2)</f>
        <v>0</v>
      </c>
      <c r="K216" s="221" t="s">
        <v>181</v>
      </c>
      <c r="L216" s="45"/>
      <c r="M216" s="226" t="s">
        <v>1</v>
      </c>
      <c r="N216" s="227" t="s">
        <v>41</v>
      </c>
      <c r="O216" s="92"/>
      <c r="P216" s="228">
        <f>O216*H216</f>
        <v>0</v>
      </c>
      <c r="Q216" s="228">
        <v>0.00159</v>
      </c>
      <c r="R216" s="228">
        <f>Q216*H216</f>
        <v>0.0087450000000000016</v>
      </c>
      <c r="S216" s="228">
        <v>0</v>
      </c>
      <c r="T216" s="229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0" t="s">
        <v>262</v>
      </c>
      <c r="AT216" s="230" t="s">
        <v>177</v>
      </c>
      <c r="AU216" s="230" t="s">
        <v>86</v>
      </c>
      <c r="AY216" s="18" t="s">
        <v>175</v>
      </c>
      <c r="BE216" s="231">
        <f>IF(N216="základní",J216,0)</f>
        <v>0</v>
      </c>
      <c r="BF216" s="231">
        <f>IF(N216="snížená",J216,0)</f>
        <v>0</v>
      </c>
      <c r="BG216" s="231">
        <f>IF(N216="zákl. přenesená",J216,0)</f>
        <v>0</v>
      </c>
      <c r="BH216" s="231">
        <f>IF(N216="sníž. přenesená",J216,0)</f>
        <v>0</v>
      </c>
      <c r="BI216" s="231">
        <f>IF(N216="nulová",J216,0)</f>
        <v>0</v>
      </c>
      <c r="BJ216" s="18" t="s">
        <v>84</v>
      </c>
      <c r="BK216" s="231">
        <f>ROUND(I216*H216,2)</f>
        <v>0</v>
      </c>
      <c r="BL216" s="18" t="s">
        <v>262</v>
      </c>
      <c r="BM216" s="230" t="s">
        <v>3233</v>
      </c>
    </row>
    <row r="217" s="13" customFormat="1">
      <c r="A217" s="13"/>
      <c r="B217" s="232"/>
      <c r="C217" s="233"/>
      <c r="D217" s="234" t="s">
        <v>184</v>
      </c>
      <c r="E217" s="235" t="s">
        <v>1</v>
      </c>
      <c r="F217" s="236" t="s">
        <v>3234</v>
      </c>
      <c r="G217" s="233"/>
      <c r="H217" s="237">
        <v>5.5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184</v>
      </c>
      <c r="AU217" s="243" t="s">
        <v>86</v>
      </c>
      <c r="AV217" s="13" t="s">
        <v>86</v>
      </c>
      <c r="AW217" s="13" t="s">
        <v>32</v>
      </c>
      <c r="AX217" s="13" t="s">
        <v>84</v>
      </c>
      <c r="AY217" s="243" t="s">
        <v>175</v>
      </c>
    </row>
    <row r="218" s="2" customFormat="1" ht="16.5" customHeight="1">
      <c r="A218" s="39"/>
      <c r="B218" s="40"/>
      <c r="C218" s="219" t="s">
        <v>434</v>
      </c>
      <c r="D218" s="219" t="s">
        <v>177</v>
      </c>
      <c r="E218" s="220" t="s">
        <v>3235</v>
      </c>
      <c r="F218" s="221" t="s">
        <v>3236</v>
      </c>
      <c r="G218" s="222" t="s">
        <v>437</v>
      </c>
      <c r="H218" s="223">
        <v>59</v>
      </c>
      <c r="I218" s="224"/>
      <c r="J218" s="225">
        <f>ROUND(I218*H218,2)</f>
        <v>0</v>
      </c>
      <c r="K218" s="221" t="s">
        <v>3169</v>
      </c>
      <c r="L218" s="45"/>
      <c r="M218" s="226" t="s">
        <v>1</v>
      </c>
      <c r="N218" s="227" t="s">
        <v>41</v>
      </c>
      <c r="O218" s="92"/>
      <c r="P218" s="228">
        <f>O218*H218</f>
        <v>0</v>
      </c>
      <c r="Q218" s="228">
        <v>0.00063</v>
      </c>
      <c r="R218" s="228">
        <f>Q218*H218</f>
        <v>0.03717</v>
      </c>
      <c r="S218" s="228">
        <v>0</v>
      </c>
      <c r="T218" s="229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0" t="s">
        <v>262</v>
      </c>
      <c r="AT218" s="230" t="s">
        <v>177</v>
      </c>
      <c r="AU218" s="230" t="s">
        <v>86</v>
      </c>
      <c r="AY218" s="18" t="s">
        <v>175</v>
      </c>
      <c r="BE218" s="231">
        <f>IF(N218="základní",J218,0)</f>
        <v>0</v>
      </c>
      <c r="BF218" s="231">
        <f>IF(N218="snížená",J218,0)</f>
        <v>0</v>
      </c>
      <c r="BG218" s="231">
        <f>IF(N218="zákl. přenesená",J218,0)</f>
        <v>0</v>
      </c>
      <c r="BH218" s="231">
        <f>IF(N218="sníž. přenesená",J218,0)</f>
        <v>0</v>
      </c>
      <c r="BI218" s="231">
        <f>IF(N218="nulová",J218,0)</f>
        <v>0</v>
      </c>
      <c r="BJ218" s="18" t="s">
        <v>84</v>
      </c>
      <c r="BK218" s="231">
        <f>ROUND(I218*H218,2)</f>
        <v>0</v>
      </c>
      <c r="BL218" s="18" t="s">
        <v>262</v>
      </c>
      <c r="BM218" s="230" t="s">
        <v>3237</v>
      </c>
    </row>
    <row r="219" s="13" customFormat="1">
      <c r="A219" s="13"/>
      <c r="B219" s="232"/>
      <c r="C219" s="233"/>
      <c r="D219" s="234" t="s">
        <v>184</v>
      </c>
      <c r="E219" s="235" t="s">
        <v>1</v>
      </c>
      <c r="F219" s="236" t="s">
        <v>3238</v>
      </c>
      <c r="G219" s="233"/>
      <c r="H219" s="237">
        <v>59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184</v>
      </c>
      <c r="AU219" s="243" t="s">
        <v>86</v>
      </c>
      <c r="AV219" s="13" t="s">
        <v>86</v>
      </c>
      <c r="AW219" s="13" t="s">
        <v>32</v>
      </c>
      <c r="AX219" s="13" t="s">
        <v>84</v>
      </c>
      <c r="AY219" s="243" t="s">
        <v>175</v>
      </c>
    </row>
    <row r="220" s="2" customFormat="1" ht="16.5" customHeight="1">
      <c r="A220" s="39"/>
      <c r="B220" s="40"/>
      <c r="C220" s="219" t="s">
        <v>440</v>
      </c>
      <c r="D220" s="219" t="s">
        <v>177</v>
      </c>
      <c r="E220" s="220" t="s">
        <v>3239</v>
      </c>
      <c r="F220" s="221" t="s">
        <v>3240</v>
      </c>
      <c r="G220" s="222" t="s">
        <v>437</v>
      </c>
      <c r="H220" s="223">
        <v>40</v>
      </c>
      <c r="I220" s="224"/>
      <c r="J220" s="225">
        <f>ROUND(I220*H220,2)</f>
        <v>0</v>
      </c>
      <c r="K220" s="221" t="s">
        <v>3169</v>
      </c>
      <c r="L220" s="45"/>
      <c r="M220" s="226" t="s">
        <v>1</v>
      </c>
      <c r="N220" s="227" t="s">
        <v>41</v>
      </c>
      <c r="O220" s="92"/>
      <c r="P220" s="228">
        <f>O220*H220</f>
        <v>0</v>
      </c>
      <c r="Q220" s="228">
        <v>0.0013</v>
      </c>
      <c r="R220" s="228">
        <f>Q220*H220</f>
        <v>0.052</v>
      </c>
      <c r="S220" s="228">
        <v>0</v>
      </c>
      <c r="T220" s="229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0" t="s">
        <v>262</v>
      </c>
      <c r="AT220" s="230" t="s">
        <v>177</v>
      </c>
      <c r="AU220" s="230" t="s">
        <v>86</v>
      </c>
      <c r="AY220" s="18" t="s">
        <v>175</v>
      </c>
      <c r="BE220" s="231">
        <f>IF(N220="základní",J220,0)</f>
        <v>0</v>
      </c>
      <c r="BF220" s="231">
        <f>IF(N220="snížená",J220,0)</f>
        <v>0</v>
      </c>
      <c r="BG220" s="231">
        <f>IF(N220="zákl. přenesená",J220,0)</f>
        <v>0</v>
      </c>
      <c r="BH220" s="231">
        <f>IF(N220="sníž. přenesená",J220,0)</f>
        <v>0</v>
      </c>
      <c r="BI220" s="231">
        <f>IF(N220="nulová",J220,0)</f>
        <v>0</v>
      </c>
      <c r="BJ220" s="18" t="s">
        <v>84</v>
      </c>
      <c r="BK220" s="231">
        <f>ROUND(I220*H220,2)</f>
        <v>0</v>
      </c>
      <c r="BL220" s="18" t="s">
        <v>262</v>
      </c>
      <c r="BM220" s="230" t="s">
        <v>3241</v>
      </c>
    </row>
    <row r="221" s="13" customFormat="1">
      <c r="A221" s="13"/>
      <c r="B221" s="232"/>
      <c r="C221" s="233"/>
      <c r="D221" s="234" t="s">
        <v>184</v>
      </c>
      <c r="E221" s="235" t="s">
        <v>1</v>
      </c>
      <c r="F221" s="236" t="s">
        <v>3242</v>
      </c>
      <c r="G221" s="233"/>
      <c r="H221" s="237">
        <v>40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184</v>
      </c>
      <c r="AU221" s="243" t="s">
        <v>86</v>
      </c>
      <c r="AV221" s="13" t="s">
        <v>86</v>
      </c>
      <c r="AW221" s="13" t="s">
        <v>32</v>
      </c>
      <c r="AX221" s="13" t="s">
        <v>84</v>
      </c>
      <c r="AY221" s="243" t="s">
        <v>175</v>
      </c>
    </row>
    <row r="222" s="2" customFormat="1" ht="16.5" customHeight="1">
      <c r="A222" s="39"/>
      <c r="B222" s="40"/>
      <c r="C222" s="219" t="s">
        <v>447</v>
      </c>
      <c r="D222" s="219" t="s">
        <v>177</v>
      </c>
      <c r="E222" s="220" t="s">
        <v>3243</v>
      </c>
      <c r="F222" s="221" t="s">
        <v>3244</v>
      </c>
      <c r="G222" s="222" t="s">
        <v>437</v>
      </c>
      <c r="H222" s="223">
        <v>34</v>
      </c>
      <c r="I222" s="224"/>
      <c r="J222" s="225">
        <f>ROUND(I222*H222,2)</f>
        <v>0</v>
      </c>
      <c r="K222" s="221" t="s">
        <v>3169</v>
      </c>
      <c r="L222" s="45"/>
      <c r="M222" s="226" t="s">
        <v>1</v>
      </c>
      <c r="N222" s="227" t="s">
        <v>41</v>
      </c>
      <c r="O222" s="92"/>
      <c r="P222" s="228">
        <f>O222*H222</f>
        <v>0</v>
      </c>
      <c r="Q222" s="228">
        <v>0.00131</v>
      </c>
      <c r="R222" s="228">
        <f>Q222*H222</f>
        <v>0.04454</v>
      </c>
      <c r="S222" s="228">
        <v>0</v>
      </c>
      <c r="T222" s="229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0" t="s">
        <v>262</v>
      </c>
      <c r="AT222" s="230" t="s">
        <v>177</v>
      </c>
      <c r="AU222" s="230" t="s">
        <v>86</v>
      </c>
      <c r="AY222" s="18" t="s">
        <v>175</v>
      </c>
      <c r="BE222" s="231">
        <f>IF(N222="základní",J222,0)</f>
        <v>0</v>
      </c>
      <c r="BF222" s="231">
        <f>IF(N222="snížená",J222,0)</f>
        <v>0</v>
      </c>
      <c r="BG222" s="231">
        <f>IF(N222="zákl. přenesená",J222,0)</f>
        <v>0</v>
      </c>
      <c r="BH222" s="231">
        <f>IF(N222="sníž. přenesená",J222,0)</f>
        <v>0</v>
      </c>
      <c r="BI222" s="231">
        <f>IF(N222="nulová",J222,0)</f>
        <v>0</v>
      </c>
      <c r="BJ222" s="18" t="s">
        <v>84</v>
      </c>
      <c r="BK222" s="231">
        <f>ROUND(I222*H222,2)</f>
        <v>0</v>
      </c>
      <c r="BL222" s="18" t="s">
        <v>262</v>
      </c>
      <c r="BM222" s="230" t="s">
        <v>3245</v>
      </c>
    </row>
    <row r="223" s="13" customFormat="1">
      <c r="A223" s="13"/>
      <c r="B223" s="232"/>
      <c r="C223" s="233"/>
      <c r="D223" s="234" t="s">
        <v>184</v>
      </c>
      <c r="E223" s="235" t="s">
        <v>1</v>
      </c>
      <c r="F223" s="236" t="s">
        <v>3246</v>
      </c>
      <c r="G223" s="233"/>
      <c r="H223" s="237">
        <v>34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184</v>
      </c>
      <c r="AU223" s="243" t="s">
        <v>86</v>
      </c>
      <c r="AV223" s="13" t="s">
        <v>86</v>
      </c>
      <c r="AW223" s="13" t="s">
        <v>32</v>
      </c>
      <c r="AX223" s="13" t="s">
        <v>84</v>
      </c>
      <c r="AY223" s="243" t="s">
        <v>175</v>
      </c>
    </row>
    <row r="224" s="2" customFormat="1" ht="16.5" customHeight="1">
      <c r="A224" s="39"/>
      <c r="B224" s="40"/>
      <c r="C224" s="219" t="s">
        <v>452</v>
      </c>
      <c r="D224" s="219" t="s">
        <v>177</v>
      </c>
      <c r="E224" s="220" t="s">
        <v>3247</v>
      </c>
      <c r="F224" s="221" t="s">
        <v>3248</v>
      </c>
      <c r="G224" s="222" t="s">
        <v>437</v>
      </c>
      <c r="H224" s="223">
        <v>2</v>
      </c>
      <c r="I224" s="224"/>
      <c r="J224" s="225">
        <f>ROUND(I224*H224,2)</f>
        <v>0</v>
      </c>
      <c r="K224" s="221" t="s">
        <v>3169</v>
      </c>
      <c r="L224" s="45"/>
      <c r="M224" s="226" t="s">
        <v>1</v>
      </c>
      <c r="N224" s="227" t="s">
        <v>41</v>
      </c>
      <c r="O224" s="92"/>
      <c r="P224" s="228">
        <f>O224*H224</f>
        <v>0</v>
      </c>
      <c r="Q224" s="228">
        <v>0.0004</v>
      </c>
      <c r="R224" s="228">
        <f>Q224*H224</f>
        <v>0.0008</v>
      </c>
      <c r="S224" s="228">
        <v>0</v>
      </c>
      <c r="T224" s="229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0" t="s">
        <v>262</v>
      </c>
      <c r="AT224" s="230" t="s">
        <v>177</v>
      </c>
      <c r="AU224" s="230" t="s">
        <v>86</v>
      </c>
      <c r="AY224" s="18" t="s">
        <v>175</v>
      </c>
      <c r="BE224" s="231">
        <f>IF(N224="základní",J224,0)</f>
        <v>0</v>
      </c>
      <c r="BF224" s="231">
        <f>IF(N224="snížená",J224,0)</f>
        <v>0</v>
      </c>
      <c r="BG224" s="231">
        <f>IF(N224="zákl. přenesená",J224,0)</f>
        <v>0</v>
      </c>
      <c r="BH224" s="231">
        <f>IF(N224="sníž. přenesená",J224,0)</f>
        <v>0</v>
      </c>
      <c r="BI224" s="231">
        <f>IF(N224="nulová",J224,0)</f>
        <v>0</v>
      </c>
      <c r="BJ224" s="18" t="s">
        <v>84</v>
      </c>
      <c r="BK224" s="231">
        <f>ROUND(I224*H224,2)</f>
        <v>0</v>
      </c>
      <c r="BL224" s="18" t="s">
        <v>262</v>
      </c>
      <c r="BM224" s="230" t="s">
        <v>3249</v>
      </c>
    </row>
    <row r="225" s="13" customFormat="1">
      <c r="A225" s="13"/>
      <c r="B225" s="232"/>
      <c r="C225" s="233"/>
      <c r="D225" s="234" t="s">
        <v>184</v>
      </c>
      <c r="E225" s="235" t="s">
        <v>1</v>
      </c>
      <c r="F225" s="236" t="s">
        <v>3250</v>
      </c>
      <c r="G225" s="233"/>
      <c r="H225" s="237">
        <v>2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184</v>
      </c>
      <c r="AU225" s="243" t="s">
        <v>86</v>
      </c>
      <c r="AV225" s="13" t="s">
        <v>86</v>
      </c>
      <c r="AW225" s="13" t="s">
        <v>32</v>
      </c>
      <c r="AX225" s="13" t="s">
        <v>84</v>
      </c>
      <c r="AY225" s="243" t="s">
        <v>175</v>
      </c>
    </row>
    <row r="226" s="2" customFormat="1" ht="16.5" customHeight="1">
      <c r="A226" s="39"/>
      <c r="B226" s="40"/>
      <c r="C226" s="219" t="s">
        <v>456</v>
      </c>
      <c r="D226" s="219" t="s">
        <v>177</v>
      </c>
      <c r="E226" s="220" t="s">
        <v>3251</v>
      </c>
      <c r="F226" s="221" t="s">
        <v>3252</v>
      </c>
      <c r="G226" s="222" t="s">
        <v>437</v>
      </c>
      <c r="H226" s="223">
        <v>3.5</v>
      </c>
      <c r="I226" s="224"/>
      <c r="J226" s="225">
        <f>ROUND(I226*H226,2)</f>
        <v>0</v>
      </c>
      <c r="K226" s="221" t="s">
        <v>3169</v>
      </c>
      <c r="L226" s="45"/>
      <c r="M226" s="226" t="s">
        <v>1</v>
      </c>
      <c r="N226" s="227" t="s">
        <v>41</v>
      </c>
      <c r="O226" s="92"/>
      <c r="P226" s="228">
        <f>O226*H226</f>
        <v>0</v>
      </c>
      <c r="Q226" s="228">
        <v>0.00043</v>
      </c>
      <c r="R226" s="228">
        <f>Q226*H226</f>
        <v>0.001505</v>
      </c>
      <c r="S226" s="228">
        <v>0</v>
      </c>
      <c r="T226" s="229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0" t="s">
        <v>262</v>
      </c>
      <c r="AT226" s="230" t="s">
        <v>177</v>
      </c>
      <c r="AU226" s="230" t="s">
        <v>86</v>
      </c>
      <c r="AY226" s="18" t="s">
        <v>175</v>
      </c>
      <c r="BE226" s="231">
        <f>IF(N226="základní",J226,0)</f>
        <v>0</v>
      </c>
      <c r="BF226" s="231">
        <f>IF(N226="snížená",J226,0)</f>
        <v>0</v>
      </c>
      <c r="BG226" s="231">
        <f>IF(N226="zákl. přenesená",J226,0)</f>
        <v>0</v>
      </c>
      <c r="BH226" s="231">
        <f>IF(N226="sníž. přenesená",J226,0)</f>
        <v>0</v>
      </c>
      <c r="BI226" s="231">
        <f>IF(N226="nulová",J226,0)</f>
        <v>0</v>
      </c>
      <c r="BJ226" s="18" t="s">
        <v>84</v>
      </c>
      <c r="BK226" s="231">
        <f>ROUND(I226*H226,2)</f>
        <v>0</v>
      </c>
      <c r="BL226" s="18" t="s">
        <v>262</v>
      </c>
      <c r="BM226" s="230" t="s">
        <v>3253</v>
      </c>
    </row>
    <row r="227" s="13" customFormat="1">
      <c r="A227" s="13"/>
      <c r="B227" s="232"/>
      <c r="C227" s="233"/>
      <c r="D227" s="234" t="s">
        <v>184</v>
      </c>
      <c r="E227" s="235" t="s">
        <v>1</v>
      </c>
      <c r="F227" s="236" t="s">
        <v>3254</v>
      </c>
      <c r="G227" s="233"/>
      <c r="H227" s="237">
        <v>3.5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184</v>
      </c>
      <c r="AU227" s="243" t="s">
        <v>86</v>
      </c>
      <c r="AV227" s="13" t="s">
        <v>86</v>
      </c>
      <c r="AW227" s="13" t="s">
        <v>32</v>
      </c>
      <c r="AX227" s="13" t="s">
        <v>84</v>
      </c>
      <c r="AY227" s="243" t="s">
        <v>175</v>
      </c>
    </row>
    <row r="228" s="2" customFormat="1" ht="16.5" customHeight="1">
      <c r="A228" s="39"/>
      <c r="B228" s="40"/>
      <c r="C228" s="219" t="s">
        <v>462</v>
      </c>
      <c r="D228" s="219" t="s">
        <v>177</v>
      </c>
      <c r="E228" s="220" t="s">
        <v>3255</v>
      </c>
      <c r="F228" s="221" t="s">
        <v>3256</v>
      </c>
      <c r="G228" s="222" t="s">
        <v>437</v>
      </c>
      <c r="H228" s="223">
        <v>60</v>
      </c>
      <c r="I228" s="224"/>
      <c r="J228" s="225">
        <f>ROUND(I228*H228,2)</f>
        <v>0</v>
      </c>
      <c r="K228" s="221" t="s">
        <v>181</v>
      </c>
      <c r="L228" s="45"/>
      <c r="M228" s="226" t="s">
        <v>1</v>
      </c>
      <c r="N228" s="227" t="s">
        <v>41</v>
      </c>
      <c r="O228" s="92"/>
      <c r="P228" s="228">
        <f>O228*H228</f>
        <v>0</v>
      </c>
      <c r="Q228" s="228">
        <v>0.0005</v>
      </c>
      <c r="R228" s="228">
        <f>Q228*H228</f>
        <v>0.03</v>
      </c>
      <c r="S228" s="228">
        <v>0</v>
      </c>
      <c r="T228" s="229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0" t="s">
        <v>262</v>
      </c>
      <c r="AT228" s="230" t="s">
        <v>177</v>
      </c>
      <c r="AU228" s="230" t="s">
        <v>86</v>
      </c>
      <c r="AY228" s="18" t="s">
        <v>175</v>
      </c>
      <c r="BE228" s="231">
        <f>IF(N228="základní",J228,0)</f>
        <v>0</v>
      </c>
      <c r="BF228" s="231">
        <f>IF(N228="snížená",J228,0)</f>
        <v>0</v>
      </c>
      <c r="BG228" s="231">
        <f>IF(N228="zákl. přenesená",J228,0)</f>
        <v>0</v>
      </c>
      <c r="BH228" s="231">
        <f>IF(N228="sníž. přenesená",J228,0)</f>
        <v>0</v>
      </c>
      <c r="BI228" s="231">
        <f>IF(N228="nulová",J228,0)</f>
        <v>0</v>
      </c>
      <c r="BJ228" s="18" t="s">
        <v>84</v>
      </c>
      <c r="BK228" s="231">
        <f>ROUND(I228*H228,2)</f>
        <v>0</v>
      </c>
      <c r="BL228" s="18" t="s">
        <v>262</v>
      </c>
      <c r="BM228" s="230" t="s">
        <v>3257</v>
      </c>
    </row>
    <row r="229" s="13" customFormat="1">
      <c r="A229" s="13"/>
      <c r="B229" s="232"/>
      <c r="C229" s="233"/>
      <c r="D229" s="234" t="s">
        <v>184</v>
      </c>
      <c r="E229" s="235" t="s">
        <v>1</v>
      </c>
      <c r="F229" s="236" t="s">
        <v>3258</v>
      </c>
      <c r="G229" s="233"/>
      <c r="H229" s="237">
        <v>60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184</v>
      </c>
      <c r="AU229" s="243" t="s">
        <v>86</v>
      </c>
      <c r="AV229" s="13" t="s">
        <v>86</v>
      </c>
      <c r="AW229" s="13" t="s">
        <v>32</v>
      </c>
      <c r="AX229" s="13" t="s">
        <v>84</v>
      </c>
      <c r="AY229" s="243" t="s">
        <v>175</v>
      </c>
    </row>
    <row r="230" s="2" customFormat="1" ht="16.5" customHeight="1">
      <c r="A230" s="39"/>
      <c r="B230" s="40"/>
      <c r="C230" s="219" t="s">
        <v>466</v>
      </c>
      <c r="D230" s="219" t="s">
        <v>177</v>
      </c>
      <c r="E230" s="220" t="s">
        <v>3259</v>
      </c>
      <c r="F230" s="221" t="s">
        <v>3260</v>
      </c>
      <c r="G230" s="222" t="s">
        <v>437</v>
      </c>
      <c r="H230" s="223">
        <v>27</v>
      </c>
      <c r="I230" s="224"/>
      <c r="J230" s="225">
        <f>ROUND(I230*H230,2)</f>
        <v>0</v>
      </c>
      <c r="K230" s="221" t="s">
        <v>181</v>
      </c>
      <c r="L230" s="45"/>
      <c r="M230" s="226" t="s">
        <v>1</v>
      </c>
      <c r="N230" s="227" t="s">
        <v>41</v>
      </c>
      <c r="O230" s="92"/>
      <c r="P230" s="228">
        <f>O230*H230</f>
        <v>0</v>
      </c>
      <c r="Q230" s="228">
        <v>0.00153</v>
      </c>
      <c r="R230" s="228">
        <f>Q230*H230</f>
        <v>0.04131</v>
      </c>
      <c r="S230" s="228">
        <v>0</v>
      </c>
      <c r="T230" s="229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0" t="s">
        <v>262</v>
      </c>
      <c r="AT230" s="230" t="s">
        <v>177</v>
      </c>
      <c r="AU230" s="230" t="s">
        <v>86</v>
      </c>
      <c r="AY230" s="18" t="s">
        <v>175</v>
      </c>
      <c r="BE230" s="231">
        <f>IF(N230="základní",J230,0)</f>
        <v>0</v>
      </c>
      <c r="BF230" s="231">
        <f>IF(N230="snížená",J230,0)</f>
        <v>0</v>
      </c>
      <c r="BG230" s="231">
        <f>IF(N230="zákl. přenesená",J230,0)</f>
        <v>0</v>
      </c>
      <c r="BH230" s="231">
        <f>IF(N230="sníž. přenesená",J230,0)</f>
        <v>0</v>
      </c>
      <c r="BI230" s="231">
        <f>IF(N230="nulová",J230,0)</f>
        <v>0</v>
      </c>
      <c r="BJ230" s="18" t="s">
        <v>84</v>
      </c>
      <c r="BK230" s="231">
        <f>ROUND(I230*H230,2)</f>
        <v>0</v>
      </c>
      <c r="BL230" s="18" t="s">
        <v>262</v>
      </c>
      <c r="BM230" s="230" t="s">
        <v>3261</v>
      </c>
    </row>
    <row r="231" s="13" customFormat="1">
      <c r="A231" s="13"/>
      <c r="B231" s="232"/>
      <c r="C231" s="233"/>
      <c r="D231" s="234" t="s">
        <v>184</v>
      </c>
      <c r="E231" s="235" t="s">
        <v>1</v>
      </c>
      <c r="F231" s="236" t="s">
        <v>3262</v>
      </c>
      <c r="G231" s="233"/>
      <c r="H231" s="237">
        <v>27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184</v>
      </c>
      <c r="AU231" s="243" t="s">
        <v>86</v>
      </c>
      <c r="AV231" s="13" t="s">
        <v>86</v>
      </c>
      <c r="AW231" s="13" t="s">
        <v>32</v>
      </c>
      <c r="AX231" s="13" t="s">
        <v>84</v>
      </c>
      <c r="AY231" s="243" t="s">
        <v>175</v>
      </c>
    </row>
    <row r="232" s="2" customFormat="1" ht="21.75" customHeight="1">
      <c r="A232" s="39"/>
      <c r="B232" s="40"/>
      <c r="C232" s="219" t="s">
        <v>470</v>
      </c>
      <c r="D232" s="219" t="s">
        <v>177</v>
      </c>
      <c r="E232" s="220" t="s">
        <v>3263</v>
      </c>
      <c r="F232" s="221" t="s">
        <v>3264</v>
      </c>
      <c r="G232" s="222" t="s">
        <v>342</v>
      </c>
      <c r="H232" s="223">
        <v>49</v>
      </c>
      <c r="I232" s="224"/>
      <c r="J232" s="225">
        <f>ROUND(I232*H232,2)</f>
        <v>0</v>
      </c>
      <c r="K232" s="221" t="s">
        <v>181</v>
      </c>
      <c r="L232" s="45"/>
      <c r="M232" s="226" t="s">
        <v>1</v>
      </c>
      <c r="N232" s="227" t="s">
        <v>41</v>
      </c>
      <c r="O232" s="92"/>
      <c r="P232" s="228">
        <f>O232*H232</f>
        <v>0</v>
      </c>
      <c r="Q232" s="228">
        <v>0</v>
      </c>
      <c r="R232" s="228">
        <f>Q232*H232</f>
        <v>0</v>
      </c>
      <c r="S232" s="228">
        <v>0</v>
      </c>
      <c r="T232" s="229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0" t="s">
        <v>262</v>
      </c>
      <c r="AT232" s="230" t="s">
        <v>177</v>
      </c>
      <c r="AU232" s="230" t="s">
        <v>86</v>
      </c>
      <c r="AY232" s="18" t="s">
        <v>175</v>
      </c>
      <c r="BE232" s="231">
        <f>IF(N232="základní",J232,0)</f>
        <v>0</v>
      </c>
      <c r="BF232" s="231">
        <f>IF(N232="snížená",J232,0)</f>
        <v>0</v>
      </c>
      <c r="BG232" s="231">
        <f>IF(N232="zákl. přenesená",J232,0)</f>
        <v>0</v>
      </c>
      <c r="BH232" s="231">
        <f>IF(N232="sníž. přenesená",J232,0)</f>
        <v>0</v>
      </c>
      <c r="BI232" s="231">
        <f>IF(N232="nulová",J232,0)</f>
        <v>0</v>
      </c>
      <c r="BJ232" s="18" t="s">
        <v>84</v>
      </c>
      <c r="BK232" s="231">
        <f>ROUND(I232*H232,2)</f>
        <v>0</v>
      </c>
      <c r="BL232" s="18" t="s">
        <v>262</v>
      </c>
      <c r="BM232" s="230" t="s">
        <v>3265</v>
      </c>
    </row>
    <row r="233" s="2" customFormat="1" ht="21.75" customHeight="1">
      <c r="A233" s="39"/>
      <c r="B233" s="40"/>
      <c r="C233" s="219" t="s">
        <v>476</v>
      </c>
      <c r="D233" s="219" t="s">
        <v>177</v>
      </c>
      <c r="E233" s="220" t="s">
        <v>3266</v>
      </c>
      <c r="F233" s="221" t="s">
        <v>3267</v>
      </c>
      <c r="G233" s="222" t="s">
        <v>342</v>
      </c>
      <c r="H233" s="223">
        <v>25</v>
      </c>
      <c r="I233" s="224"/>
      <c r="J233" s="225">
        <f>ROUND(I233*H233,2)</f>
        <v>0</v>
      </c>
      <c r="K233" s="221" t="s">
        <v>181</v>
      </c>
      <c r="L233" s="45"/>
      <c r="M233" s="226" t="s">
        <v>1</v>
      </c>
      <c r="N233" s="227" t="s">
        <v>41</v>
      </c>
      <c r="O233" s="92"/>
      <c r="P233" s="228">
        <f>O233*H233</f>
        <v>0</v>
      </c>
      <c r="Q233" s="228">
        <v>0</v>
      </c>
      <c r="R233" s="228">
        <f>Q233*H233</f>
        <v>0</v>
      </c>
      <c r="S233" s="228">
        <v>0</v>
      </c>
      <c r="T233" s="229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0" t="s">
        <v>262</v>
      </c>
      <c r="AT233" s="230" t="s">
        <v>177</v>
      </c>
      <c r="AU233" s="230" t="s">
        <v>86</v>
      </c>
      <c r="AY233" s="18" t="s">
        <v>175</v>
      </c>
      <c r="BE233" s="231">
        <f>IF(N233="základní",J233,0)</f>
        <v>0</v>
      </c>
      <c r="BF233" s="231">
        <f>IF(N233="snížená",J233,0)</f>
        <v>0</v>
      </c>
      <c r="BG233" s="231">
        <f>IF(N233="zákl. přenesená",J233,0)</f>
        <v>0</v>
      </c>
      <c r="BH233" s="231">
        <f>IF(N233="sníž. přenesená",J233,0)</f>
        <v>0</v>
      </c>
      <c r="BI233" s="231">
        <f>IF(N233="nulová",J233,0)</f>
        <v>0</v>
      </c>
      <c r="BJ233" s="18" t="s">
        <v>84</v>
      </c>
      <c r="BK233" s="231">
        <f>ROUND(I233*H233,2)</f>
        <v>0</v>
      </c>
      <c r="BL233" s="18" t="s">
        <v>262</v>
      </c>
      <c r="BM233" s="230" t="s">
        <v>3268</v>
      </c>
    </row>
    <row r="234" s="2" customFormat="1" ht="24.15" customHeight="1">
      <c r="A234" s="39"/>
      <c r="B234" s="40"/>
      <c r="C234" s="219" t="s">
        <v>481</v>
      </c>
      <c r="D234" s="219" t="s">
        <v>177</v>
      </c>
      <c r="E234" s="220" t="s">
        <v>3269</v>
      </c>
      <c r="F234" s="221" t="s">
        <v>3270</v>
      </c>
      <c r="G234" s="222" t="s">
        <v>342</v>
      </c>
      <c r="H234" s="223">
        <v>4</v>
      </c>
      <c r="I234" s="224"/>
      <c r="J234" s="225">
        <f>ROUND(I234*H234,2)</f>
        <v>0</v>
      </c>
      <c r="K234" s="221" t="s">
        <v>181</v>
      </c>
      <c r="L234" s="45"/>
      <c r="M234" s="226" t="s">
        <v>1</v>
      </c>
      <c r="N234" s="227" t="s">
        <v>41</v>
      </c>
      <c r="O234" s="92"/>
      <c r="P234" s="228">
        <f>O234*H234</f>
        <v>0</v>
      </c>
      <c r="Q234" s="228">
        <v>0.0009</v>
      </c>
      <c r="R234" s="228">
        <f>Q234*H234</f>
        <v>0.0036</v>
      </c>
      <c r="S234" s="228">
        <v>0</v>
      </c>
      <c r="T234" s="229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0" t="s">
        <v>262</v>
      </c>
      <c r="AT234" s="230" t="s">
        <v>177</v>
      </c>
      <c r="AU234" s="230" t="s">
        <v>86</v>
      </c>
      <c r="AY234" s="18" t="s">
        <v>175</v>
      </c>
      <c r="BE234" s="231">
        <f>IF(N234="základní",J234,0)</f>
        <v>0</v>
      </c>
      <c r="BF234" s="231">
        <f>IF(N234="snížená",J234,0)</f>
        <v>0</v>
      </c>
      <c r="BG234" s="231">
        <f>IF(N234="zákl. přenesená",J234,0)</f>
        <v>0</v>
      </c>
      <c r="BH234" s="231">
        <f>IF(N234="sníž. přenesená",J234,0)</f>
        <v>0</v>
      </c>
      <c r="BI234" s="231">
        <f>IF(N234="nulová",J234,0)</f>
        <v>0</v>
      </c>
      <c r="BJ234" s="18" t="s">
        <v>84</v>
      </c>
      <c r="BK234" s="231">
        <f>ROUND(I234*H234,2)</f>
        <v>0</v>
      </c>
      <c r="BL234" s="18" t="s">
        <v>262</v>
      </c>
      <c r="BM234" s="230" t="s">
        <v>3271</v>
      </c>
    </row>
    <row r="235" s="2" customFormat="1">
      <c r="A235" s="39"/>
      <c r="B235" s="40"/>
      <c r="C235" s="41"/>
      <c r="D235" s="234" t="s">
        <v>266</v>
      </c>
      <c r="E235" s="41"/>
      <c r="F235" s="275" t="s">
        <v>3272</v>
      </c>
      <c r="G235" s="41"/>
      <c r="H235" s="41"/>
      <c r="I235" s="276"/>
      <c r="J235" s="41"/>
      <c r="K235" s="41"/>
      <c r="L235" s="45"/>
      <c r="M235" s="277"/>
      <c r="N235" s="278"/>
      <c r="O235" s="92"/>
      <c r="P235" s="92"/>
      <c r="Q235" s="92"/>
      <c r="R235" s="92"/>
      <c r="S235" s="92"/>
      <c r="T235" s="93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266</v>
      </c>
      <c r="AU235" s="18" t="s">
        <v>86</v>
      </c>
    </row>
    <row r="236" s="2" customFormat="1" ht="24.15" customHeight="1">
      <c r="A236" s="39"/>
      <c r="B236" s="40"/>
      <c r="C236" s="219" t="s">
        <v>486</v>
      </c>
      <c r="D236" s="219" t="s">
        <v>177</v>
      </c>
      <c r="E236" s="220" t="s">
        <v>3273</v>
      </c>
      <c r="F236" s="221" t="s">
        <v>3274</v>
      </c>
      <c r="G236" s="222" t="s">
        <v>342</v>
      </c>
      <c r="H236" s="223">
        <v>1</v>
      </c>
      <c r="I236" s="224"/>
      <c r="J236" s="225">
        <f>ROUND(I236*H236,2)</f>
        <v>0</v>
      </c>
      <c r="K236" s="221" t="s">
        <v>181</v>
      </c>
      <c r="L236" s="45"/>
      <c r="M236" s="226" t="s">
        <v>1</v>
      </c>
      <c r="N236" s="227" t="s">
        <v>41</v>
      </c>
      <c r="O236" s="92"/>
      <c r="P236" s="228">
        <f>O236*H236</f>
        <v>0</v>
      </c>
      <c r="Q236" s="228">
        <v>0.00101</v>
      </c>
      <c r="R236" s="228">
        <f>Q236*H236</f>
        <v>0.00101</v>
      </c>
      <c r="S236" s="228">
        <v>0</v>
      </c>
      <c r="T236" s="229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0" t="s">
        <v>262</v>
      </c>
      <c r="AT236" s="230" t="s">
        <v>177</v>
      </c>
      <c r="AU236" s="230" t="s">
        <v>86</v>
      </c>
      <c r="AY236" s="18" t="s">
        <v>175</v>
      </c>
      <c r="BE236" s="231">
        <f>IF(N236="základní",J236,0)</f>
        <v>0</v>
      </c>
      <c r="BF236" s="231">
        <f>IF(N236="snížená",J236,0)</f>
        <v>0</v>
      </c>
      <c r="BG236" s="231">
        <f>IF(N236="zákl. přenesená",J236,0)</f>
        <v>0</v>
      </c>
      <c r="BH236" s="231">
        <f>IF(N236="sníž. přenesená",J236,0)</f>
        <v>0</v>
      </c>
      <c r="BI236" s="231">
        <f>IF(N236="nulová",J236,0)</f>
        <v>0</v>
      </c>
      <c r="BJ236" s="18" t="s">
        <v>84</v>
      </c>
      <c r="BK236" s="231">
        <f>ROUND(I236*H236,2)</f>
        <v>0</v>
      </c>
      <c r="BL236" s="18" t="s">
        <v>262</v>
      </c>
      <c r="BM236" s="230" t="s">
        <v>3275</v>
      </c>
    </row>
    <row r="237" s="2" customFormat="1">
      <c r="A237" s="39"/>
      <c r="B237" s="40"/>
      <c r="C237" s="41"/>
      <c r="D237" s="234" t="s">
        <v>266</v>
      </c>
      <c r="E237" s="41"/>
      <c r="F237" s="275" t="s">
        <v>3276</v>
      </c>
      <c r="G237" s="41"/>
      <c r="H237" s="41"/>
      <c r="I237" s="276"/>
      <c r="J237" s="41"/>
      <c r="K237" s="41"/>
      <c r="L237" s="45"/>
      <c r="M237" s="277"/>
      <c r="N237" s="278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266</v>
      </c>
      <c r="AU237" s="18" t="s">
        <v>86</v>
      </c>
    </row>
    <row r="238" s="2" customFormat="1" ht="24.15" customHeight="1">
      <c r="A238" s="39"/>
      <c r="B238" s="40"/>
      <c r="C238" s="219" t="s">
        <v>491</v>
      </c>
      <c r="D238" s="219" t="s">
        <v>177</v>
      </c>
      <c r="E238" s="220" t="s">
        <v>3277</v>
      </c>
      <c r="F238" s="221" t="s">
        <v>3278</v>
      </c>
      <c r="G238" s="222" t="s">
        <v>342</v>
      </c>
      <c r="H238" s="223">
        <v>2</v>
      </c>
      <c r="I238" s="224"/>
      <c r="J238" s="225">
        <f>ROUND(I238*H238,2)</f>
        <v>0</v>
      </c>
      <c r="K238" s="221" t="s">
        <v>181</v>
      </c>
      <c r="L238" s="45"/>
      <c r="M238" s="226" t="s">
        <v>1</v>
      </c>
      <c r="N238" s="227" t="s">
        <v>41</v>
      </c>
      <c r="O238" s="92"/>
      <c r="P238" s="228">
        <f>O238*H238</f>
        <v>0</v>
      </c>
      <c r="Q238" s="228">
        <v>0.00479</v>
      </c>
      <c r="R238" s="228">
        <f>Q238*H238</f>
        <v>0.00958</v>
      </c>
      <c r="S238" s="228">
        <v>0</v>
      </c>
      <c r="T238" s="229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0" t="s">
        <v>262</v>
      </c>
      <c r="AT238" s="230" t="s">
        <v>177</v>
      </c>
      <c r="AU238" s="230" t="s">
        <v>86</v>
      </c>
      <c r="AY238" s="18" t="s">
        <v>175</v>
      </c>
      <c r="BE238" s="231">
        <f>IF(N238="základní",J238,0)</f>
        <v>0</v>
      </c>
      <c r="BF238" s="231">
        <f>IF(N238="snížená",J238,0)</f>
        <v>0</v>
      </c>
      <c r="BG238" s="231">
        <f>IF(N238="zákl. přenesená",J238,0)</f>
        <v>0</v>
      </c>
      <c r="BH238" s="231">
        <f>IF(N238="sníž. přenesená",J238,0)</f>
        <v>0</v>
      </c>
      <c r="BI238" s="231">
        <f>IF(N238="nulová",J238,0)</f>
        <v>0</v>
      </c>
      <c r="BJ238" s="18" t="s">
        <v>84</v>
      </c>
      <c r="BK238" s="231">
        <f>ROUND(I238*H238,2)</f>
        <v>0</v>
      </c>
      <c r="BL238" s="18" t="s">
        <v>262</v>
      </c>
      <c r="BM238" s="230" t="s">
        <v>3279</v>
      </c>
    </row>
    <row r="239" s="13" customFormat="1">
      <c r="A239" s="13"/>
      <c r="B239" s="232"/>
      <c r="C239" s="233"/>
      <c r="D239" s="234" t="s">
        <v>184</v>
      </c>
      <c r="E239" s="235" t="s">
        <v>1</v>
      </c>
      <c r="F239" s="236" t="s">
        <v>3280</v>
      </c>
      <c r="G239" s="233"/>
      <c r="H239" s="237">
        <v>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184</v>
      </c>
      <c r="AU239" s="243" t="s">
        <v>86</v>
      </c>
      <c r="AV239" s="13" t="s">
        <v>86</v>
      </c>
      <c r="AW239" s="13" t="s">
        <v>32</v>
      </c>
      <c r="AX239" s="13" t="s">
        <v>76</v>
      </c>
      <c r="AY239" s="243" t="s">
        <v>175</v>
      </c>
    </row>
    <row r="240" s="13" customFormat="1">
      <c r="A240" s="13"/>
      <c r="B240" s="232"/>
      <c r="C240" s="233"/>
      <c r="D240" s="234" t="s">
        <v>184</v>
      </c>
      <c r="E240" s="235" t="s">
        <v>1</v>
      </c>
      <c r="F240" s="236" t="s">
        <v>3281</v>
      </c>
      <c r="G240" s="233"/>
      <c r="H240" s="237">
        <v>1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184</v>
      </c>
      <c r="AU240" s="243" t="s">
        <v>86</v>
      </c>
      <c r="AV240" s="13" t="s">
        <v>86</v>
      </c>
      <c r="AW240" s="13" t="s">
        <v>32</v>
      </c>
      <c r="AX240" s="13" t="s">
        <v>76</v>
      </c>
      <c r="AY240" s="243" t="s">
        <v>175</v>
      </c>
    </row>
    <row r="241" s="15" customFormat="1">
      <c r="A241" s="15"/>
      <c r="B241" s="254"/>
      <c r="C241" s="255"/>
      <c r="D241" s="234" t="s">
        <v>184</v>
      </c>
      <c r="E241" s="256" t="s">
        <v>1</v>
      </c>
      <c r="F241" s="257" t="s">
        <v>201</v>
      </c>
      <c r="G241" s="255"/>
      <c r="H241" s="258">
        <v>2</v>
      </c>
      <c r="I241" s="259"/>
      <c r="J241" s="255"/>
      <c r="K241" s="255"/>
      <c r="L241" s="260"/>
      <c r="M241" s="261"/>
      <c r="N241" s="262"/>
      <c r="O241" s="262"/>
      <c r="P241" s="262"/>
      <c r="Q241" s="262"/>
      <c r="R241" s="262"/>
      <c r="S241" s="262"/>
      <c r="T241" s="263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4" t="s">
        <v>184</v>
      </c>
      <c r="AU241" s="264" t="s">
        <v>86</v>
      </c>
      <c r="AV241" s="15" t="s">
        <v>182</v>
      </c>
      <c r="AW241" s="15" t="s">
        <v>32</v>
      </c>
      <c r="AX241" s="15" t="s">
        <v>84</v>
      </c>
      <c r="AY241" s="264" t="s">
        <v>175</v>
      </c>
    </row>
    <row r="242" s="2" customFormat="1" ht="16.5" customHeight="1">
      <c r="A242" s="39"/>
      <c r="B242" s="40"/>
      <c r="C242" s="219" t="s">
        <v>495</v>
      </c>
      <c r="D242" s="219" t="s">
        <v>177</v>
      </c>
      <c r="E242" s="220" t="s">
        <v>3282</v>
      </c>
      <c r="F242" s="221" t="s">
        <v>3283</v>
      </c>
      <c r="G242" s="222" t="s">
        <v>342</v>
      </c>
      <c r="H242" s="223">
        <v>4</v>
      </c>
      <c r="I242" s="224"/>
      <c r="J242" s="225">
        <f>ROUND(I242*H242,2)</f>
        <v>0</v>
      </c>
      <c r="K242" s="221" t="s">
        <v>181</v>
      </c>
      <c r="L242" s="45"/>
      <c r="M242" s="226" t="s">
        <v>1</v>
      </c>
      <c r="N242" s="227" t="s">
        <v>41</v>
      </c>
      <c r="O242" s="92"/>
      <c r="P242" s="228">
        <f>O242*H242</f>
        <v>0</v>
      </c>
      <c r="Q242" s="228">
        <v>8E-05</v>
      </c>
      <c r="R242" s="228">
        <f>Q242*H242</f>
        <v>0.00032</v>
      </c>
      <c r="S242" s="228">
        <v>0</v>
      </c>
      <c r="T242" s="229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0" t="s">
        <v>262</v>
      </c>
      <c r="AT242" s="230" t="s">
        <v>177</v>
      </c>
      <c r="AU242" s="230" t="s">
        <v>86</v>
      </c>
      <c r="AY242" s="18" t="s">
        <v>175</v>
      </c>
      <c r="BE242" s="231">
        <f>IF(N242="základní",J242,0)</f>
        <v>0</v>
      </c>
      <c r="BF242" s="231">
        <f>IF(N242="snížená",J242,0)</f>
        <v>0</v>
      </c>
      <c r="BG242" s="231">
        <f>IF(N242="zákl. přenesená",J242,0)</f>
        <v>0</v>
      </c>
      <c r="BH242" s="231">
        <f>IF(N242="sníž. přenesená",J242,0)</f>
        <v>0</v>
      </c>
      <c r="BI242" s="231">
        <f>IF(N242="nulová",J242,0)</f>
        <v>0</v>
      </c>
      <c r="BJ242" s="18" t="s">
        <v>84</v>
      </c>
      <c r="BK242" s="231">
        <f>ROUND(I242*H242,2)</f>
        <v>0</v>
      </c>
      <c r="BL242" s="18" t="s">
        <v>262</v>
      </c>
      <c r="BM242" s="230" t="s">
        <v>3284</v>
      </c>
    </row>
    <row r="243" s="2" customFormat="1" ht="16.5" customHeight="1">
      <c r="A243" s="39"/>
      <c r="B243" s="40"/>
      <c r="C243" s="219" t="s">
        <v>499</v>
      </c>
      <c r="D243" s="219" t="s">
        <v>177</v>
      </c>
      <c r="E243" s="220" t="s">
        <v>3285</v>
      </c>
      <c r="F243" s="221" t="s">
        <v>3286</v>
      </c>
      <c r="G243" s="222" t="s">
        <v>342</v>
      </c>
      <c r="H243" s="223">
        <v>2</v>
      </c>
      <c r="I243" s="224"/>
      <c r="J243" s="225">
        <f>ROUND(I243*H243,2)</f>
        <v>0</v>
      </c>
      <c r="K243" s="221" t="s">
        <v>181</v>
      </c>
      <c r="L243" s="45"/>
      <c r="M243" s="226" t="s">
        <v>1</v>
      </c>
      <c r="N243" s="227" t="s">
        <v>41</v>
      </c>
      <c r="O243" s="92"/>
      <c r="P243" s="228">
        <f>O243*H243</f>
        <v>0</v>
      </c>
      <c r="Q243" s="228">
        <v>0.00029</v>
      </c>
      <c r="R243" s="228">
        <f>Q243*H243</f>
        <v>0.00058</v>
      </c>
      <c r="S243" s="228">
        <v>0</v>
      </c>
      <c r="T243" s="229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0" t="s">
        <v>262</v>
      </c>
      <c r="AT243" s="230" t="s">
        <v>177</v>
      </c>
      <c r="AU243" s="230" t="s">
        <v>86</v>
      </c>
      <c r="AY243" s="18" t="s">
        <v>175</v>
      </c>
      <c r="BE243" s="231">
        <f>IF(N243="základní",J243,0)</f>
        <v>0</v>
      </c>
      <c r="BF243" s="231">
        <f>IF(N243="snížená",J243,0)</f>
        <v>0</v>
      </c>
      <c r="BG243" s="231">
        <f>IF(N243="zákl. přenesená",J243,0)</f>
        <v>0</v>
      </c>
      <c r="BH243" s="231">
        <f>IF(N243="sníž. přenesená",J243,0)</f>
        <v>0</v>
      </c>
      <c r="BI243" s="231">
        <f>IF(N243="nulová",J243,0)</f>
        <v>0</v>
      </c>
      <c r="BJ243" s="18" t="s">
        <v>84</v>
      </c>
      <c r="BK243" s="231">
        <f>ROUND(I243*H243,2)</f>
        <v>0</v>
      </c>
      <c r="BL243" s="18" t="s">
        <v>262</v>
      </c>
      <c r="BM243" s="230" t="s">
        <v>3287</v>
      </c>
    </row>
    <row r="244" s="2" customFormat="1" ht="24.15" customHeight="1">
      <c r="A244" s="39"/>
      <c r="B244" s="40"/>
      <c r="C244" s="219" t="s">
        <v>507</v>
      </c>
      <c r="D244" s="219" t="s">
        <v>177</v>
      </c>
      <c r="E244" s="220" t="s">
        <v>3288</v>
      </c>
      <c r="F244" s="221" t="s">
        <v>3289</v>
      </c>
      <c r="G244" s="222" t="s">
        <v>342</v>
      </c>
      <c r="H244" s="223">
        <v>2</v>
      </c>
      <c r="I244" s="224"/>
      <c r="J244" s="225">
        <f>ROUND(I244*H244,2)</f>
        <v>0</v>
      </c>
      <c r="K244" s="221" t="s">
        <v>3169</v>
      </c>
      <c r="L244" s="45"/>
      <c r="M244" s="226" t="s">
        <v>1</v>
      </c>
      <c r="N244" s="227" t="s">
        <v>41</v>
      </c>
      <c r="O244" s="92"/>
      <c r="P244" s="228">
        <f>O244*H244</f>
        <v>0</v>
      </c>
      <c r="Q244" s="228">
        <v>6.9999999999999992E-05</v>
      </c>
      <c r="R244" s="228">
        <f>Q244*H244</f>
        <v>0.00013999999999999998</v>
      </c>
      <c r="S244" s="228">
        <v>0</v>
      </c>
      <c r="T244" s="229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0" t="s">
        <v>262</v>
      </c>
      <c r="AT244" s="230" t="s">
        <v>177</v>
      </c>
      <c r="AU244" s="230" t="s">
        <v>86</v>
      </c>
      <c r="AY244" s="18" t="s">
        <v>175</v>
      </c>
      <c r="BE244" s="231">
        <f>IF(N244="základní",J244,0)</f>
        <v>0</v>
      </c>
      <c r="BF244" s="231">
        <f>IF(N244="snížená",J244,0)</f>
        <v>0</v>
      </c>
      <c r="BG244" s="231">
        <f>IF(N244="zákl. přenesená",J244,0)</f>
        <v>0</v>
      </c>
      <c r="BH244" s="231">
        <f>IF(N244="sníž. přenesená",J244,0)</f>
        <v>0</v>
      </c>
      <c r="BI244" s="231">
        <f>IF(N244="nulová",J244,0)</f>
        <v>0</v>
      </c>
      <c r="BJ244" s="18" t="s">
        <v>84</v>
      </c>
      <c r="BK244" s="231">
        <f>ROUND(I244*H244,2)</f>
        <v>0</v>
      </c>
      <c r="BL244" s="18" t="s">
        <v>262</v>
      </c>
      <c r="BM244" s="230" t="s">
        <v>3290</v>
      </c>
    </row>
    <row r="245" s="2" customFormat="1">
      <c r="A245" s="39"/>
      <c r="B245" s="40"/>
      <c r="C245" s="41"/>
      <c r="D245" s="234" t="s">
        <v>266</v>
      </c>
      <c r="E245" s="41"/>
      <c r="F245" s="275" t="s">
        <v>3291</v>
      </c>
      <c r="G245" s="41"/>
      <c r="H245" s="41"/>
      <c r="I245" s="276"/>
      <c r="J245" s="41"/>
      <c r="K245" s="41"/>
      <c r="L245" s="45"/>
      <c r="M245" s="277"/>
      <c r="N245" s="278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266</v>
      </c>
      <c r="AU245" s="18" t="s">
        <v>86</v>
      </c>
    </row>
    <row r="246" s="2" customFormat="1" ht="21.75" customHeight="1">
      <c r="A246" s="39"/>
      <c r="B246" s="40"/>
      <c r="C246" s="219" t="s">
        <v>519</v>
      </c>
      <c r="D246" s="219" t="s">
        <v>177</v>
      </c>
      <c r="E246" s="220" t="s">
        <v>3292</v>
      </c>
      <c r="F246" s="221" t="s">
        <v>3293</v>
      </c>
      <c r="G246" s="222" t="s">
        <v>342</v>
      </c>
      <c r="H246" s="223">
        <v>1</v>
      </c>
      <c r="I246" s="224"/>
      <c r="J246" s="225">
        <f>ROUND(I246*H246,2)</f>
        <v>0</v>
      </c>
      <c r="K246" s="221" t="s">
        <v>3169</v>
      </c>
      <c r="L246" s="45"/>
      <c r="M246" s="226" t="s">
        <v>1</v>
      </c>
      <c r="N246" s="227" t="s">
        <v>41</v>
      </c>
      <c r="O246" s="92"/>
      <c r="P246" s="228">
        <f>O246*H246</f>
        <v>0</v>
      </c>
      <c r="Q246" s="228">
        <v>8E-05</v>
      </c>
      <c r="R246" s="228">
        <f>Q246*H246</f>
        <v>8E-05</v>
      </c>
      <c r="S246" s="228">
        <v>0</v>
      </c>
      <c r="T246" s="229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0" t="s">
        <v>262</v>
      </c>
      <c r="AT246" s="230" t="s">
        <v>177</v>
      </c>
      <c r="AU246" s="230" t="s">
        <v>86</v>
      </c>
      <c r="AY246" s="18" t="s">
        <v>175</v>
      </c>
      <c r="BE246" s="231">
        <f>IF(N246="základní",J246,0)</f>
        <v>0</v>
      </c>
      <c r="BF246" s="231">
        <f>IF(N246="snížená",J246,0)</f>
        <v>0</v>
      </c>
      <c r="BG246" s="231">
        <f>IF(N246="zákl. přenesená",J246,0)</f>
        <v>0</v>
      </c>
      <c r="BH246" s="231">
        <f>IF(N246="sníž. přenesená",J246,0)</f>
        <v>0</v>
      </c>
      <c r="BI246" s="231">
        <f>IF(N246="nulová",J246,0)</f>
        <v>0</v>
      </c>
      <c r="BJ246" s="18" t="s">
        <v>84</v>
      </c>
      <c r="BK246" s="231">
        <f>ROUND(I246*H246,2)</f>
        <v>0</v>
      </c>
      <c r="BL246" s="18" t="s">
        <v>262</v>
      </c>
      <c r="BM246" s="230" t="s">
        <v>3294</v>
      </c>
    </row>
    <row r="247" s="2" customFormat="1">
      <c r="A247" s="39"/>
      <c r="B247" s="40"/>
      <c r="C247" s="41"/>
      <c r="D247" s="234" t="s">
        <v>266</v>
      </c>
      <c r="E247" s="41"/>
      <c r="F247" s="275" t="s">
        <v>3295</v>
      </c>
      <c r="G247" s="41"/>
      <c r="H247" s="41"/>
      <c r="I247" s="276"/>
      <c r="J247" s="41"/>
      <c r="K247" s="41"/>
      <c r="L247" s="45"/>
      <c r="M247" s="277"/>
      <c r="N247" s="278"/>
      <c r="O247" s="92"/>
      <c r="P247" s="92"/>
      <c r="Q247" s="92"/>
      <c r="R247" s="92"/>
      <c r="S247" s="92"/>
      <c r="T247" s="93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266</v>
      </c>
      <c r="AU247" s="18" t="s">
        <v>86</v>
      </c>
    </row>
    <row r="248" s="2" customFormat="1" ht="21.75" customHeight="1">
      <c r="A248" s="39"/>
      <c r="B248" s="40"/>
      <c r="C248" s="219" t="s">
        <v>524</v>
      </c>
      <c r="D248" s="219" t="s">
        <v>177</v>
      </c>
      <c r="E248" s="220" t="s">
        <v>3296</v>
      </c>
      <c r="F248" s="221" t="s">
        <v>3297</v>
      </c>
      <c r="G248" s="222" t="s">
        <v>342</v>
      </c>
      <c r="H248" s="223">
        <v>4</v>
      </c>
      <c r="I248" s="224"/>
      <c r="J248" s="225">
        <f>ROUND(I248*H248,2)</f>
        <v>0</v>
      </c>
      <c r="K248" s="221" t="s">
        <v>3169</v>
      </c>
      <c r="L248" s="45"/>
      <c r="M248" s="226" t="s">
        <v>1</v>
      </c>
      <c r="N248" s="227" t="s">
        <v>41</v>
      </c>
      <c r="O248" s="92"/>
      <c r="P248" s="228">
        <f>O248*H248</f>
        <v>0</v>
      </c>
      <c r="Q248" s="228">
        <v>0.00014999999999999997</v>
      </c>
      <c r="R248" s="228">
        <f>Q248*H248</f>
        <v>0.00059999999999999992</v>
      </c>
      <c r="S248" s="228">
        <v>0</v>
      </c>
      <c r="T248" s="229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0" t="s">
        <v>262</v>
      </c>
      <c r="AT248" s="230" t="s">
        <v>177</v>
      </c>
      <c r="AU248" s="230" t="s">
        <v>86</v>
      </c>
      <c r="AY248" s="18" t="s">
        <v>175</v>
      </c>
      <c r="BE248" s="231">
        <f>IF(N248="základní",J248,0)</f>
        <v>0</v>
      </c>
      <c r="BF248" s="231">
        <f>IF(N248="snížená",J248,0)</f>
        <v>0</v>
      </c>
      <c r="BG248" s="231">
        <f>IF(N248="zákl. přenesená",J248,0)</f>
        <v>0</v>
      </c>
      <c r="BH248" s="231">
        <f>IF(N248="sníž. přenesená",J248,0)</f>
        <v>0</v>
      </c>
      <c r="BI248" s="231">
        <f>IF(N248="nulová",J248,0)</f>
        <v>0</v>
      </c>
      <c r="BJ248" s="18" t="s">
        <v>84</v>
      </c>
      <c r="BK248" s="231">
        <f>ROUND(I248*H248,2)</f>
        <v>0</v>
      </c>
      <c r="BL248" s="18" t="s">
        <v>262</v>
      </c>
      <c r="BM248" s="230" t="s">
        <v>3298</v>
      </c>
    </row>
    <row r="249" s="2" customFormat="1">
      <c r="A249" s="39"/>
      <c r="B249" s="40"/>
      <c r="C249" s="41"/>
      <c r="D249" s="234" t="s">
        <v>266</v>
      </c>
      <c r="E249" s="41"/>
      <c r="F249" s="275" t="s">
        <v>3299</v>
      </c>
      <c r="G249" s="41"/>
      <c r="H249" s="41"/>
      <c r="I249" s="276"/>
      <c r="J249" s="41"/>
      <c r="K249" s="41"/>
      <c r="L249" s="45"/>
      <c r="M249" s="277"/>
      <c r="N249" s="278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266</v>
      </c>
      <c r="AU249" s="18" t="s">
        <v>86</v>
      </c>
    </row>
    <row r="250" s="2" customFormat="1" ht="24.15" customHeight="1">
      <c r="A250" s="39"/>
      <c r="B250" s="40"/>
      <c r="C250" s="219" t="s">
        <v>529</v>
      </c>
      <c r="D250" s="219" t="s">
        <v>177</v>
      </c>
      <c r="E250" s="220" t="s">
        <v>3300</v>
      </c>
      <c r="F250" s="221" t="s">
        <v>3301</v>
      </c>
      <c r="G250" s="222" t="s">
        <v>437</v>
      </c>
      <c r="H250" s="223">
        <v>530.5</v>
      </c>
      <c r="I250" s="224"/>
      <c r="J250" s="225">
        <f>ROUND(I250*H250,2)</f>
        <v>0</v>
      </c>
      <c r="K250" s="221" t="s">
        <v>181</v>
      </c>
      <c r="L250" s="45"/>
      <c r="M250" s="226" t="s">
        <v>1</v>
      </c>
      <c r="N250" s="227" t="s">
        <v>41</v>
      </c>
      <c r="O250" s="92"/>
      <c r="P250" s="228">
        <f>O250*H250</f>
        <v>0</v>
      </c>
      <c r="Q250" s="228">
        <v>0</v>
      </c>
      <c r="R250" s="228">
        <f>Q250*H250</f>
        <v>0</v>
      </c>
      <c r="S250" s="228">
        <v>0</v>
      </c>
      <c r="T250" s="229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0" t="s">
        <v>262</v>
      </c>
      <c r="AT250" s="230" t="s">
        <v>177</v>
      </c>
      <c r="AU250" s="230" t="s">
        <v>86</v>
      </c>
      <c r="AY250" s="18" t="s">
        <v>175</v>
      </c>
      <c r="BE250" s="231">
        <f>IF(N250="základní",J250,0)</f>
        <v>0</v>
      </c>
      <c r="BF250" s="231">
        <f>IF(N250="snížená",J250,0)</f>
        <v>0</v>
      </c>
      <c r="BG250" s="231">
        <f>IF(N250="zákl. přenesená",J250,0)</f>
        <v>0</v>
      </c>
      <c r="BH250" s="231">
        <f>IF(N250="sníž. přenesená",J250,0)</f>
        <v>0</v>
      </c>
      <c r="BI250" s="231">
        <f>IF(N250="nulová",J250,0)</f>
        <v>0</v>
      </c>
      <c r="BJ250" s="18" t="s">
        <v>84</v>
      </c>
      <c r="BK250" s="231">
        <f>ROUND(I250*H250,2)</f>
        <v>0</v>
      </c>
      <c r="BL250" s="18" t="s">
        <v>262</v>
      </c>
      <c r="BM250" s="230" t="s">
        <v>3302</v>
      </c>
    </row>
    <row r="251" s="2" customFormat="1" ht="24.15" customHeight="1">
      <c r="A251" s="39"/>
      <c r="B251" s="40"/>
      <c r="C251" s="219" t="s">
        <v>533</v>
      </c>
      <c r="D251" s="219" t="s">
        <v>177</v>
      </c>
      <c r="E251" s="220" t="s">
        <v>1403</v>
      </c>
      <c r="F251" s="221" t="s">
        <v>1404</v>
      </c>
      <c r="G251" s="222" t="s">
        <v>1336</v>
      </c>
      <c r="H251" s="291"/>
      <c r="I251" s="224"/>
      <c r="J251" s="225">
        <f>ROUND(I251*H251,2)</f>
        <v>0</v>
      </c>
      <c r="K251" s="221" t="s">
        <v>3169</v>
      </c>
      <c r="L251" s="45"/>
      <c r="M251" s="226" t="s">
        <v>1</v>
      </c>
      <c r="N251" s="227" t="s">
        <v>41</v>
      </c>
      <c r="O251" s="92"/>
      <c r="P251" s="228">
        <f>O251*H251</f>
        <v>0</v>
      </c>
      <c r="Q251" s="228">
        <v>0</v>
      </c>
      <c r="R251" s="228">
        <f>Q251*H251</f>
        <v>0</v>
      </c>
      <c r="S251" s="228">
        <v>0</v>
      </c>
      <c r="T251" s="229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0" t="s">
        <v>262</v>
      </c>
      <c r="AT251" s="230" t="s">
        <v>177</v>
      </c>
      <c r="AU251" s="230" t="s">
        <v>86</v>
      </c>
      <c r="AY251" s="18" t="s">
        <v>175</v>
      </c>
      <c r="BE251" s="231">
        <f>IF(N251="základní",J251,0)</f>
        <v>0</v>
      </c>
      <c r="BF251" s="231">
        <f>IF(N251="snížená",J251,0)</f>
        <v>0</v>
      </c>
      <c r="BG251" s="231">
        <f>IF(N251="zákl. přenesená",J251,0)</f>
        <v>0</v>
      </c>
      <c r="BH251" s="231">
        <f>IF(N251="sníž. přenesená",J251,0)</f>
        <v>0</v>
      </c>
      <c r="BI251" s="231">
        <f>IF(N251="nulová",J251,0)</f>
        <v>0</v>
      </c>
      <c r="BJ251" s="18" t="s">
        <v>84</v>
      </c>
      <c r="BK251" s="231">
        <f>ROUND(I251*H251,2)</f>
        <v>0</v>
      </c>
      <c r="BL251" s="18" t="s">
        <v>262</v>
      </c>
      <c r="BM251" s="230" t="s">
        <v>3303</v>
      </c>
    </row>
    <row r="252" s="2" customFormat="1" ht="16.5" customHeight="1">
      <c r="A252" s="39"/>
      <c r="B252" s="40"/>
      <c r="C252" s="219" t="s">
        <v>538</v>
      </c>
      <c r="D252" s="219" t="s">
        <v>177</v>
      </c>
      <c r="E252" s="220" t="s">
        <v>3304</v>
      </c>
      <c r="F252" s="221" t="s">
        <v>3305</v>
      </c>
      <c r="G252" s="222" t="s">
        <v>437</v>
      </c>
      <c r="H252" s="223">
        <v>67.5</v>
      </c>
      <c r="I252" s="224"/>
      <c r="J252" s="225">
        <f>ROUND(I252*H252,2)</f>
        <v>0</v>
      </c>
      <c r="K252" s="221" t="s">
        <v>1</v>
      </c>
      <c r="L252" s="45"/>
      <c r="M252" s="226" t="s">
        <v>1</v>
      </c>
      <c r="N252" s="227" t="s">
        <v>41</v>
      </c>
      <c r="O252" s="92"/>
      <c r="P252" s="228">
        <f>O252*H252</f>
        <v>0</v>
      </c>
      <c r="Q252" s="228">
        <v>0</v>
      </c>
      <c r="R252" s="228">
        <f>Q252*H252</f>
        <v>0</v>
      </c>
      <c r="S252" s="228">
        <v>0</v>
      </c>
      <c r="T252" s="229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0" t="s">
        <v>262</v>
      </c>
      <c r="AT252" s="230" t="s">
        <v>177</v>
      </c>
      <c r="AU252" s="230" t="s">
        <v>86</v>
      </c>
      <c r="AY252" s="18" t="s">
        <v>175</v>
      </c>
      <c r="BE252" s="231">
        <f>IF(N252="základní",J252,0)</f>
        <v>0</v>
      </c>
      <c r="BF252" s="231">
        <f>IF(N252="snížená",J252,0)</f>
        <v>0</v>
      </c>
      <c r="BG252" s="231">
        <f>IF(N252="zákl. přenesená",J252,0)</f>
        <v>0</v>
      </c>
      <c r="BH252" s="231">
        <f>IF(N252="sníž. přenesená",J252,0)</f>
        <v>0</v>
      </c>
      <c r="BI252" s="231">
        <f>IF(N252="nulová",J252,0)</f>
        <v>0</v>
      </c>
      <c r="BJ252" s="18" t="s">
        <v>84</v>
      </c>
      <c r="BK252" s="231">
        <f>ROUND(I252*H252,2)</f>
        <v>0</v>
      </c>
      <c r="BL252" s="18" t="s">
        <v>262</v>
      </c>
      <c r="BM252" s="230" t="s">
        <v>3306</v>
      </c>
    </row>
    <row r="253" s="13" customFormat="1">
      <c r="A253" s="13"/>
      <c r="B253" s="232"/>
      <c r="C253" s="233"/>
      <c r="D253" s="234" t="s">
        <v>184</v>
      </c>
      <c r="E253" s="235" t="s">
        <v>1</v>
      </c>
      <c r="F253" s="236" t="s">
        <v>3307</v>
      </c>
      <c r="G253" s="233"/>
      <c r="H253" s="237">
        <v>67.5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184</v>
      </c>
      <c r="AU253" s="243" t="s">
        <v>86</v>
      </c>
      <c r="AV253" s="13" t="s">
        <v>86</v>
      </c>
      <c r="AW253" s="13" t="s">
        <v>32</v>
      </c>
      <c r="AX253" s="13" t="s">
        <v>84</v>
      </c>
      <c r="AY253" s="243" t="s">
        <v>175</v>
      </c>
    </row>
    <row r="254" s="2" customFormat="1" ht="21.75" customHeight="1">
      <c r="A254" s="39"/>
      <c r="B254" s="40"/>
      <c r="C254" s="219" t="s">
        <v>542</v>
      </c>
      <c r="D254" s="219" t="s">
        <v>177</v>
      </c>
      <c r="E254" s="220" t="s">
        <v>3308</v>
      </c>
      <c r="F254" s="221" t="s">
        <v>3309</v>
      </c>
      <c r="G254" s="222" t="s">
        <v>437</v>
      </c>
      <c r="H254" s="223">
        <v>39</v>
      </c>
      <c r="I254" s="224"/>
      <c r="J254" s="225">
        <f>ROUND(I254*H254,2)</f>
        <v>0</v>
      </c>
      <c r="K254" s="221" t="s">
        <v>1</v>
      </c>
      <c r="L254" s="45"/>
      <c r="M254" s="226" t="s">
        <v>1</v>
      </c>
      <c r="N254" s="227" t="s">
        <v>41</v>
      </c>
      <c r="O254" s="92"/>
      <c r="P254" s="228">
        <f>O254*H254</f>
        <v>0</v>
      </c>
      <c r="Q254" s="228">
        <v>0</v>
      </c>
      <c r="R254" s="228">
        <f>Q254*H254</f>
        <v>0</v>
      </c>
      <c r="S254" s="228">
        <v>0</v>
      </c>
      <c r="T254" s="229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0" t="s">
        <v>262</v>
      </c>
      <c r="AT254" s="230" t="s">
        <v>177</v>
      </c>
      <c r="AU254" s="230" t="s">
        <v>86</v>
      </c>
      <c r="AY254" s="18" t="s">
        <v>175</v>
      </c>
      <c r="BE254" s="231">
        <f>IF(N254="základní",J254,0)</f>
        <v>0</v>
      </c>
      <c r="BF254" s="231">
        <f>IF(N254="snížená",J254,0)</f>
        <v>0</v>
      </c>
      <c r="BG254" s="231">
        <f>IF(N254="zákl. přenesená",J254,0)</f>
        <v>0</v>
      </c>
      <c r="BH254" s="231">
        <f>IF(N254="sníž. přenesená",J254,0)</f>
        <v>0</v>
      </c>
      <c r="BI254" s="231">
        <f>IF(N254="nulová",J254,0)</f>
        <v>0</v>
      </c>
      <c r="BJ254" s="18" t="s">
        <v>84</v>
      </c>
      <c r="BK254" s="231">
        <f>ROUND(I254*H254,2)</f>
        <v>0</v>
      </c>
      <c r="BL254" s="18" t="s">
        <v>262</v>
      </c>
      <c r="BM254" s="230" t="s">
        <v>3310</v>
      </c>
    </row>
    <row r="255" s="13" customFormat="1">
      <c r="A255" s="13"/>
      <c r="B255" s="232"/>
      <c r="C255" s="233"/>
      <c r="D255" s="234" t="s">
        <v>184</v>
      </c>
      <c r="E255" s="235" t="s">
        <v>1</v>
      </c>
      <c r="F255" s="236" t="s">
        <v>3311</v>
      </c>
      <c r="G255" s="233"/>
      <c r="H255" s="237">
        <v>39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184</v>
      </c>
      <c r="AU255" s="243" t="s">
        <v>86</v>
      </c>
      <c r="AV255" s="13" t="s">
        <v>86</v>
      </c>
      <c r="AW255" s="13" t="s">
        <v>32</v>
      </c>
      <c r="AX255" s="13" t="s">
        <v>84</v>
      </c>
      <c r="AY255" s="243" t="s">
        <v>175</v>
      </c>
    </row>
    <row r="256" s="2" customFormat="1" ht="24.15" customHeight="1">
      <c r="A256" s="39"/>
      <c r="B256" s="40"/>
      <c r="C256" s="219" t="s">
        <v>547</v>
      </c>
      <c r="D256" s="219" t="s">
        <v>177</v>
      </c>
      <c r="E256" s="220" t="s">
        <v>3312</v>
      </c>
      <c r="F256" s="221" t="s">
        <v>3313</v>
      </c>
      <c r="G256" s="222" t="s">
        <v>342</v>
      </c>
      <c r="H256" s="223">
        <v>1</v>
      </c>
      <c r="I256" s="224"/>
      <c r="J256" s="225">
        <f>ROUND(I256*H256,2)</f>
        <v>0</v>
      </c>
      <c r="K256" s="221" t="s">
        <v>1</v>
      </c>
      <c r="L256" s="45"/>
      <c r="M256" s="226" t="s">
        <v>1</v>
      </c>
      <c r="N256" s="227" t="s">
        <v>41</v>
      </c>
      <c r="O256" s="92"/>
      <c r="P256" s="228">
        <f>O256*H256</f>
        <v>0</v>
      </c>
      <c r="Q256" s="228">
        <v>0</v>
      </c>
      <c r="R256" s="228">
        <f>Q256*H256</f>
        <v>0</v>
      </c>
      <c r="S256" s="228">
        <v>0</v>
      </c>
      <c r="T256" s="229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0" t="s">
        <v>262</v>
      </c>
      <c r="AT256" s="230" t="s">
        <v>177</v>
      </c>
      <c r="AU256" s="230" t="s">
        <v>86</v>
      </c>
      <c r="AY256" s="18" t="s">
        <v>175</v>
      </c>
      <c r="BE256" s="231">
        <f>IF(N256="základní",J256,0)</f>
        <v>0</v>
      </c>
      <c r="BF256" s="231">
        <f>IF(N256="snížená",J256,0)</f>
        <v>0</v>
      </c>
      <c r="BG256" s="231">
        <f>IF(N256="zákl. přenesená",J256,0)</f>
        <v>0</v>
      </c>
      <c r="BH256" s="231">
        <f>IF(N256="sníž. přenesená",J256,0)</f>
        <v>0</v>
      </c>
      <c r="BI256" s="231">
        <f>IF(N256="nulová",J256,0)</f>
        <v>0</v>
      </c>
      <c r="BJ256" s="18" t="s">
        <v>84</v>
      </c>
      <c r="BK256" s="231">
        <f>ROUND(I256*H256,2)</f>
        <v>0</v>
      </c>
      <c r="BL256" s="18" t="s">
        <v>262</v>
      </c>
      <c r="BM256" s="230" t="s">
        <v>3314</v>
      </c>
    </row>
    <row r="257" s="2" customFormat="1" ht="24.15" customHeight="1">
      <c r="A257" s="39"/>
      <c r="B257" s="40"/>
      <c r="C257" s="219" t="s">
        <v>553</v>
      </c>
      <c r="D257" s="219" t="s">
        <v>177</v>
      </c>
      <c r="E257" s="220" t="s">
        <v>3315</v>
      </c>
      <c r="F257" s="221" t="s">
        <v>3316</v>
      </c>
      <c r="G257" s="222" t="s">
        <v>342</v>
      </c>
      <c r="H257" s="223">
        <v>2</v>
      </c>
      <c r="I257" s="224"/>
      <c r="J257" s="225">
        <f>ROUND(I257*H257,2)</f>
        <v>0</v>
      </c>
      <c r="K257" s="221" t="s">
        <v>1</v>
      </c>
      <c r="L257" s="45"/>
      <c r="M257" s="226" t="s">
        <v>1</v>
      </c>
      <c r="N257" s="227" t="s">
        <v>41</v>
      </c>
      <c r="O257" s="92"/>
      <c r="P257" s="228">
        <f>O257*H257</f>
        <v>0</v>
      </c>
      <c r="Q257" s="228">
        <v>0</v>
      </c>
      <c r="R257" s="228">
        <f>Q257*H257</f>
        <v>0</v>
      </c>
      <c r="S257" s="228">
        <v>0</v>
      </c>
      <c r="T257" s="229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0" t="s">
        <v>262</v>
      </c>
      <c r="AT257" s="230" t="s">
        <v>177</v>
      </c>
      <c r="AU257" s="230" t="s">
        <v>86</v>
      </c>
      <c r="AY257" s="18" t="s">
        <v>175</v>
      </c>
      <c r="BE257" s="231">
        <f>IF(N257="základní",J257,0)</f>
        <v>0</v>
      </c>
      <c r="BF257" s="231">
        <f>IF(N257="snížená",J257,0)</f>
        <v>0</v>
      </c>
      <c r="BG257" s="231">
        <f>IF(N257="zákl. přenesená",J257,0)</f>
        <v>0</v>
      </c>
      <c r="BH257" s="231">
        <f>IF(N257="sníž. přenesená",J257,0)</f>
        <v>0</v>
      </c>
      <c r="BI257" s="231">
        <f>IF(N257="nulová",J257,0)</f>
        <v>0</v>
      </c>
      <c r="BJ257" s="18" t="s">
        <v>84</v>
      </c>
      <c r="BK257" s="231">
        <f>ROUND(I257*H257,2)</f>
        <v>0</v>
      </c>
      <c r="BL257" s="18" t="s">
        <v>262</v>
      </c>
      <c r="BM257" s="230" t="s">
        <v>3317</v>
      </c>
    </row>
    <row r="258" s="2" customFormat="1" ht="16.5" customHeight="1">
      <c r="A258" s="39"/>
      <c r="B258" s="40"/>
      <c r="C258" s="219" t="s">
        <v>559</v>
      </c>
      <c r="D258" s="219" t="s">
        <v>177</v>
      </c>
      <c r="E258" s="220" t="s">
        <v>3318</v>
      </c>
      <c r="F258" s="221" t="s">
        <v>3319</v>
      </c>
      <c r="G258" s="222" t="s">
        <v>437</v>
      </c>
      <c r="H258" s="223">
        <v>148</v>
      </c>
      <c r="I258" s="224"/>
      <c r="J258" s="225">
        <f>ROUND(I258*H258,2)</f>
        <v>0</v>
      </c>
      <c r="K258" s="221" t="s">
        <v>1</v>
      </c>
      <c r="L258" s="45"/>
      <c r="M258" s="226" t="s">
        <v>1</v>
      </c>
      <c r="N258" s="227" t="s">
        <v>41</v>
      </c>
      <c r="O258" s="92"/>
      <c r="P258" s="228">
        <f>O258*H258</f>
        <v>0</v>
      </c>
      <c r="Q258" s="228">
        <v>0.00059</v>
      </c>
      <c r="R258" s="228">
        <f>Q258*H258</f>
        <v>0.087320000000000016</v>
      </c>
      <c r="S258" s="228">
        <v>0</v>
      </c>
      <c r="T258" s="229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0" t="s">
        <v>262</v>
      </c>
      <c r="AT258" s="230" t="s">
        <v>177</v>
      </c>
      <c r="AU258" s="230" t="s">
        <v>86</v>
      </c>
      <c r="AY258" s="18" t="s">
        <v>175</v>
      </c>
      <c r="BE258" s="231">
        <f>IF(N258="základní",J258,0)</f>
        <v>0</v>
      </c>
      <c r="BF258" s="231">
        <f>IF(N258="snížená",J258,0)</f>
        <v>0</v>
      </c>
      <c r="BG258" s="231">
        <f>IF(N258="zákl. přenesená",J258,0)</f>
        <v>0</v>
      </c>
      <c r="BH258" s="231">
        <f>IF(N258="sníž. přenesená",J258,0)</f>
        <v>0</v>
      </c>
      <c r="BI258" s="231">
        <f>IF(N258="nulová",J258,0)</f>
        <v>0</v>
      </c>
      <c r="BJ258" s="18" t="s">
        <v>84</v>
      </c>
      <c r="BK258" s="231">
        <f>ROUND(I258*H258,2)</f>
        <v>0</v>
      </c>
      <c r="BL258" s="18" t="s">
        <v>262</v>
      </c>
      <c r="BM258" s="230" t="s">
        <v>3320</v>
      </c>
    </row>
    <row r="259" s="13" customFormat="1">
      <c r="A259" s="13"/>
      <c r="B259" s="232"/>
      <c r="C259" s="233"/>
      <c r="D259" s="234" t="s">
        <v>184</v>
      </c>
      <c r="E259" s="235" t="s">
        <v>1</v>
      </c>
      <c r="F259" s="236" t="s">
        <v>3321</v>
      </c>
      <c r="G259" s="233"/>
      <c r="H259" s="237">
        <v>148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184</v>
      </c>
      <c r="AU259" s="243" t="s">
        <v>86</v>
      </c>
      <c r="AV259" s="13" t="s">
        <v>86</v>
      </c>
      <c r="AW259" s="13" t="s">
        <v>32</v>
      </c>
      <c r="AX259" s="13" t="s">
        <v>84</v>
      </c>
      <c r="AY259" s="243" t="s">
        <v>175</v>
      </c>
    </row>
    <row r="260" s="2" customFormat="1" ht="16.5" customHeight="1">
      <c r="A260" s="39"/>
      <c r="B260" s="40"/>
      <c r="C260" s="219" t="s">
        <v>566</v>
      </c>
      <c r="D260" s="219" t="s">
        <v>177</v>
      </c>
      <c r="E260" s="220" t="s">
        <v>3322</v>
      </c>
      <c r="F260" s="221" t="s">
        <v>3323</v>
      </c>
      <c r="G260" s="222" t="s">
        <v>437</v>
      </c>
      <c r="H260" s="223">
        <v>21</v>
      </c>
      <c r="I260" s="224"/>
      <c r="J260" s="225">
        <f>ROUND(I260*H260,2)</f>
        <v>0</v>
      </c>
      <c r="K260" s="221" t="s">
        <v>1</v>
      </c>
      <c r="L260" s="45"/>
      <c r="M260" s="226" t="s">
        <v>1</v>
      </c>
      <c r="N260" s="227" t="s">
        <v>41</v>
      </c>
      <c r="O260" s="92"/>
      <c r="P260" s="228">
        <f>O260*H260</f>
        <v>0</v>
      </c>
      <c r="Q260" s="228">
        <v>0.00059</v>
      </c>
      <c r="R260" s="228">
        <f>Q260*H260</f>
        <v>0.01239</v>
      </c>
      <c r="S260" s="228">
        <v>0</v>
      </c>
      <c r="T260" s="229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0" t="s">
        <v>262</v>
      </c>
      <c r="AT260" s="230" t="s">
        <v>177</v>
      </c>
      <c r="AU260" s="230" t="s">
        <v>86</v>
      </c>
      <c r="AY260" s="18" t="s">
        <v>175</v>
      </c>
      <c r="BE260" s="231">
        <f>IF(N260="základní",J260,0)</f>
        <v>0</v>
      </c>
      <c r="BF260" s="231">
        <f>IF(N260="snížená",J260,0)</f>
        <v>0</v>
      </c>
      <c r="BG260" s="231">
        <f>IF(N260="zákl. přenesená",J260,0)</f>
        <v>0</v>
      </c>
      <c r="BH260" s="231">
        <f>IF(N260="sníž. přenesená",J260,0)</f>
        <v>0</v>
      </c>
      <c r="BI260" s="231">
        <f>IF(N260="nulová",J260,0)</f>
        <v>0</v>
      </c>
      <c r="BJ260" s="18" t="s">
        <v>84</v>
      </c>
      <c r="BK260" s="231">
        <f>ROUND(I260*H260,2)</f>
        <v>0</v>
      </c>
      <c r="BL260" s="18" t="s">
        <v>262</v>
      </c>
      <c r="BM260" s="230" t="s">
        <v>3324</v>
      </c>
    </row>
    <row r="261" s="13" customFormat="1">
      <c r="A261" s="13"/>
      <c r="B261" s="232"/>
      <c r="C261" s="233"/>
      <c r="D261" s="234" t="s">
        <v>184</v>
      </c>
      <c r="E261" s="235" t="s">
        <v>1</v>
      </c>
      <c r="F261" s="236" t="s">
        <v>3325</v>
      </c>
      <c r="G261" s="233"/>
      <c r="H261" s="237">
        <v>21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184</v>
      </c>
      <c r="AU261" s="243" t="s">
        <v>86</v>
      </c>
      <c r="AV261" s="13" t="s">
        <v>86</v>
      </c>
      <c r="AW261" s="13" t="s">
        <v>32</v>
      </c>
      <c r="AX261" s="13" t="s">
        <v>84</v>
      </c>
      <c r="AY261" s="243" t="s">
        <v>175</v>
      </c>
    </row>
    <row r="262" s="2" customFormat="1" ht="16.5" customHeight="1">
      <c r="A262" s="39"/>
      <c r="B262" s="40"/>
      <c r="C262" s="219" t="s">
        <v>572</v>
      </c>
      <c r="D262" s="219" t="s">
        <v>177</v>
      </c>
      <c r="E262" s="220" t="s">
        <v>3326</v>
      </c>
      <c r="F262" s="221" t="s">
        <v>3327</v>
      </c>
      <c r="G262" s="222" t="s">
        <v>437</v>
      </c>
      <c r="H262" s="223">
        <v>1.5</v>
      </c>
      <c r="I262" s="224"/>
      <c r="J262" s="225">
        <f>ROUND(I262*H262,2)</f>
        <v>0</v>
      </c>
      <c r="K262" s="221" t="s">
        <v>1</v>
      </c>
      <c r="L262" s="45"/>
      <c r="M262" s="226" t="s">
        <v>1</v>
      </c>
      <c r="N262" s="227" t="s">
        <v>41</v>
      </c>
      <c r="O262" s="92"/>
      <c r="P262" s="228">
        <f>O262*H262</f>
        <v>0</v>
      </c>
      <c r="Q262" s="228">
        <v>0.00059</v>
      </c>
      <c r="R262" s="228">
        <f>Q262*H262</f>
        <v>0.000885</v>
      </c>
      <c r="S262" s="228">
        <v>0</v>
      </c>
      <c r="T262" s="229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0" t="s">
        <v>262</v>
      </c>
      <c r="AT262" s="230" t="s">
        <v>177</v>
      </c>
      <c r="AU262" s="230" t="s">
        <v>86</v>
      </c>
      <c r="AY262" s="18" t="s">
        <v>175</v>
      </c>
      <c r="BE262" s="231">
        <f>IF(N262="základní",J262,0)</f>
        <v>0</v>
      </c>
      <c r="BF262" s="231">
        <f>IF(N262="snížená",J262,0)</f>
        <v>0</v>
      </c>
      <c r="BG262" s="231">
        <f>IF(N262="zákl. přenesená",J262,0)</f>
        <v>0</v>
      </c>
      <c r="BH262" s="231">
        <f>IF(N262="sníž. přenesená",J262,0)</f>
        <v>0</v>
      </c>
      <c r="BI262" s="231">
        <f>IF(N262="nulová",J262,0)</f>
        <v>0</v>
      </c>
      <c r="BJ262" s="18" t="s">
        <v>84</v>
      </c>
      <c r="BK262" s="231">
        <f>ROUND(I262*H262,2)</f>
        <v>0</v>
      </c>
      <c r="BL262" s="18" t="s">
        <v>262</v>
      </c>
      <c r="BM262" s="230" t="s">
        <v>3328</v>
      </c>
    </row>
    <row r="263" s="13" customFormat="1">
      <c r="A263" s="13"/>
      <c r="B263" s="232"/>
      <c r="C263" s="233"/>
      <c r="D263" s="234" t="s">
        <v>184</v>
      </c>
      <c r="E263" s="235" t="s">
        <v>1</v>
      </c>
      <c r="F263" s="236" t="s">
        <v>3329</v>
      </c>
      <c r="G263" s="233"/>
      <c r="H263" s="237">
        <v>1.5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184</v>
      </c>
      <c r="AU263" s="243" t="s">
        <v>86</v>
      </c>
      <c r="AV263" s="13" t="s">
        <v>86</v>
      </c>
      <c r="AW263" s="13" t="s">
        <v>32</v>
      </c>
      <c r="AX263" s="13" t="s">
        <v>84</v>
      </c>
      <c r="AY263" s="243" t="s">
        <v>175</v>
      </c>
    </row>
    <row r="264" s="2" customFormat="1" ht="16.5" customHeight="1">
      <c r="A264" s="39"/>
      <c r="B264" s="40"/>
      <c r="C264" s="219" t="s">
        <v>578</v>
      </c>
      <c r="D264" s="219" t="s">
        <v>177</v>
      </c>
      <c r="E264" s="220" t="s">
        <v>3330</v>
      </c>
      <c r="F264" s="221" t="s">
        <v>3331</v>
      </c>
      <c r="G264" s="222" t="s">
        <v>342</v>
      </c>
      <c r="H264" s="223">
        <v>40</v>
      </c>
      <c r="I264" s="224"/>
      <c r="J264" s="225">
        <f>ROUND(I264*H264,2)</f>
        <v>0</v>
      </c>
      <c r="K264" s="221" t="s">
        <v>1</v>
      </c>
      <c r="L264" s="45"/>
      <c r="M264" s="226" t="s">
        <v>1</v>
      </c>
      <c r="N264" s="227" t="s">
        <v>41</v>
      </c>
      <c r="O264" s="92"/>
      <c r="P264" s="228">
        <f>O264*H264</f>
        <v>0</v>
      </c>
      <c r="Q264" s="228">
        <v>0</v>
      </c>
      <c r="R264" s="228">
        <f>Q264*H264</f>
        <v>0</v>
      </c>
      <c r="S264" s="228">
        <v>0</v>
      </c>
      <c r="T264" s="229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0" t="s">
        <v>262</v>
      </c>
      <c r="AT264" s="230" t="s">
        <v>177</v>
      </c>
      <c r="AU264" s="230" t="s">
        <v>86</v>
      </c>
      <c r="AY264" s="18" t="s">
        <v>175</v>
      </c>
      <c r="BE264" s="231">
        <f>IF(N264="základní",J264,0)</f>
        <v>0</v>
      </c>
      <c r="BF264" s="231">
        <f>IF(N264="snížená",J264,0)</f>
        <v>0</v>
      </c>
      <c r="BG264" s="231">
        <f>IF(N264="zákl. přenesená",J264,0)</f>
        <v>0</v>
      </c>
      <c r="BH264" s="231">
        <f>IF(N264="sníž. přenesená",J264,0)</f>
        <v>0</v>
      </c>
      <c r="BI264" s="231">
        <f>IF(N264="nulová",J264,0)</f>
        <v>0</v>
      </c>
      <c r="BJ264" s="18" t="s">
        <v>84</v>
      </c>
      <c r="BK264" s="231">
        <f>ROUND(I264*H264,2)</f>
        <v>0</v>
      </c>
      <c r="BL264" s="18" t="s">
        <v>262</v>
      </c>
      <c r="BM264" s="230" t="s">
        <v>3332</v>
      </c>
    </row>
    <row r="265" s="2" customFormat="1" ht="16.5" customHeight="1">
      <c r="A265" s="39"/>
      <c r="B265" s="40"/>
      <c r="C265" s="219" t="s">
        <v>583</v>
      </c>
      <c r="D265" s="219" t="s">
        <v>177</v>
      </c>
      <c r="E265" s="220" t="s">
        <v>3333</v>
      </c>
      <c r="F265" s="221" t="s">
        <v>3334</v>
      </c>
      <c r="G265" s="222" t="s">
        <v>342</v>
      </c>
      <c r="H265" s="223">
        <v>5</v>
      </c>
      <c r="I265" s="224"/>
      <c r="J265" s="225">
        <f>ROUND(I265*H265,2)</f>
        <v>0</v>
      </c>
      <c r="K265" s="221" t="s">
        <v>1</v>
      </c>
      <c r="L265" s="45"/>
      <c r="M265" s="226" t="s">
        <v>1</v>
      </c>
      <c r="N265" s="227" t="s">
        <v>41</v>
      </c>
      <c r="O265" s="92"/>
      <c r="P265" s="228">
        <f>O265*H265</f>
        <v>0</v>
      </c>
      <c r="Q265" s="228">
        <v>0</v>
      </c>
      <c r="R265" s="228">
        <f>Q265*H265</f>
        <v>0</v>
      </c>
      <c r="S265" s="228">
        <v>0</v>
      </c>
      <c r="T265" s="229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0" t="s">
        <v>262</v>
      </c>
      <c r="AT265" s="230" t="s">
        <v>177</v>
      </c>
      <c r="AU265" s="230" t="s">
        <v>86</v>
      </c>
      <c r="AY265" s="18" t="s">
        <v>175</v>
      </c>
      <c r="BE265" s="231">
        <f>IF(N265="základní",J265,0)</f>
        <v>0</v>
      </c>
      <c r="BF265" s="231">
        <f>IF(N265="snížená",J265,0)</f>
        <v>0</v>
      </c>
      <c r="BG265" s="231">
        <f>IF(N265="zákl. přenesená",J265,0)</f>
        <v>0</v>
      </c>
      <c r="BH265" s="231">
        <f>IF(N265="sníž. přenesená",J265,0)</f>
        <v>0</v>
      </c>
      <c r="BI265" s="231">
        <f>IF(N265="nulová",J265,0)</f>
        <v>0</v>
      </c>
      <c r="BJ265" s="18" t="s">
        <v>84</v>
      </c>
      <c r="BK265" s="231">
        <f>ROUND(I265*H265,2)</f>
        <v>0</v>
      </c>
      <c r="BL265" s="18" t="s">
        <v>262</v>
      </c>
      <c r="BM265" s="230" t="s">
        <v>3335</v>
      </c>
    </row>
    <row r="266" s="2" customFormat="1" ht="16.5" customHeight="1">
      <c r="A266" s="39"/>
      <c r="B266" s="40"/>
      <c r="C266" s="219" t="s">
        <v>588</v>
      </c>
      <c r="D266" s="219" t="s">
        <v>177</v>
      </c>
      <c r="E266" s="220" t="s">
        <v>3336</v>
      </c>
      <c r="F266" s="221" t="s">
        <v>3337</v>
      </c>
      <c r="G266" s="222" t="s">
        <v>342</v>
      </c>
      <c r="H266" s="223">
        <v>8</v>
      </c>
      <c r="I266" s="224"/>
      <c r="J266" s="225">
        <f>ROUND(I266*H266,2)</f>
        <v>0</v>
      </c>
      <c r="K266" s="221" t="s">
        <v>1</v>
      </c>
      <c r="L266" s="45"/>
      <c r="M266" s="226" t="s">
        <v>1</v>
      </c>
      <c r="N266" s="227" t="s">
        <v>41</v>
      </c>
      <c r="O266" s="92"/>
      <c r="P266" s="228">
        <f>O266*H266</f>
        <v>0</v>
      </c>
      <c r="Q266" s="228">
        <v>0</v>
      </c>
      <c r="R266" s="228">
        <f>Q266*H266</f>
        <v>0</v>
      </c>
      <c r="S266" s="228">
        <v>0</v>
      </c>
      <c r="T266" s="229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0" t="s">
        <v>262</v>
      </c>
      <c r="AT266" s="230" t="s">
        <v>177</v>
      </c>
      <c r="AU266" s="230" t="s">
        <v>86</v>
      </c>
      <c r="AY266" s="18" t="s">
        <v>175</v>
      </c>
      <c r="BE266" s="231">
        <f>IF(N266="základní",J266,0)</f>
        <v>0</v>
      </c>
      <c r="BF266" s="231">
        <f>IF(N266="snížená",J266,0)</f>
        <v>0</v>
      </c>
      <c r="BG266" s="231">
        <f>IF(N266="zákl. přenesená",J266,0)</f>
        <v>0</v>
      </c>
      <c r="BH266" s="231">
        <f>IF(N266="sníž. přenesená",J266,0)</f>
        <v>0</v>
      </c>
      <c r="BI266" s="231">
        <f>IF(N266="nulová",J266,0)</f>
        <v>0</v>
      </c>
      <c r="BJ266" s="18" t="s">
        <v>84</v>
      </c>
      <c r="BK266" s="231">
        <f>ROUND(I266*H266,2)</f>
        <v>0</v>
      </c>
      <c r="BL266" s="18" t="s">
        <v>262</v>
      </c>
      <c r="BM266" s="230" t="s">
        <v>3338</v>
      </c>
    </row>
    <row r="267" s="2" customFormat="1" ht="16.5" customHeight="1">
      <c r="A267" s="39"/>
      <c r="B267" s="40"/>
      <c r="C267" s="219" t="s">
        <v>593</v>
      </c>
      <c r="D267" s="219" t="s">
        <v>177</v>
      </c>
      <c r="E267" s="220" t="s">
        <v>3339</v>
      </c>
      <c r="F267" s="221" t="s">
        <v>3340</v>
      </c>
      <c r="G267" s="222" t="s">
        <v>342</v>
      </c>
      <c r="H267" s="223">
        <v>7</v>
      </c>
      <c r="I267" s="224"/>
      <c r="J267" s="225">
        <f>ROUND(I267*H267,2)</f>
        <v>0</v>
      </c>
      <c r="K267" s="221" t="s">
        <v>1</v>
      </c>
      <c r="L267" s="45"/>
      <c r="M267" s="226" t="s">
        <v>1</v>
      </c>
      <c r="N267" s="227" t="s">
        <v>41</v>
      </c>
      <c r="O267" s="92"/>
      <c r="P267" s="228">
        <f>O267*H267</f>
        <v>0</v>
      </c>
      <c r="Q267" s="228">
        <v>0</v>
      </c>
      <c r="R267" s="228">
        <f>Q267*H267</f>
        <v>0</v>
      </c>
      <c r="S267" s="228">
        <v>0</v>
      </c>
      <c r="T267" s="229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0" t="s">
        <v>262</v>
      </c>
      <c r="AT267" s="230" t="s">
        <v>177</v>
      </c>
      <c r="AU267" s="230" t="s">
        <v>86</v>
      </c>
      <c r="AY267" s="18" t="s">
        <v>175</v>
      </c>
      <c r="BE267" s="231">
        <f>IF(N267="základní",J267,0)</f>
        <v>0</v>
      </c>
      <c r="BF267" s="231">
        <f>IF(N267="snížená",J267,0)</f>
        <v>0</v>
      </c>
      <c r="BG267" s="231">
        <f>IF(N267="zákl. přenesená",J267,0)</f>
        <v>0</v>
      </c>
      <c r="BH267" s="231">
        <f>IF(N267="sníž. přenesená",J267,0)</f>
        <v>0</v>
      </c>
      <c r="BI267" s="231">
        <f>IF(N267="nulová",J267,0)</f>
        <v>0</v>
      </c>
      <c r="BJ267" s="18" t="s">
        <v>84</v>
      </c>
      <c r="BK267" s="231">
        <f>ROUND(I267*H267,2)</f>
        <v>0</v>
      </c>
      <c r="BL267" s="18" t="s">
        <v>262</v>
      </c>
      <c r="BM267" s="230" t="s">
        <v>3341</v>
      </c>
    </row>
    <row r="268" s="2" customFormat="1" ht="16.5" customHeight="1">
      <c r="A268" s="39"/>
      <c r="B268" s="40"/>
      <c r="C268" s="219" t="s">
        <v>598</v>
      </c>
      <c r="D268" s="219" t="s">
        <v>177</v>
      </c>
      <c r="E268" s="220" t="s">
        <v>3342</v>
      </c>
      <c r="F268" s="221" t="s">
        <v>3343</v>
      </c>
      <c r="G268" s="222" t="s">
        <v>342</v>
      </c>
      <c r="H268" s="223">
        <v>2</v>
      </c>
      <c r="I268" s="224"/>
      <c r="J268" s="225">
        <f>ROUND(I268*H268,2)</f>
        <v>0</v>
      </c>
      <c r="K268" s="221" t="s">
        <v>1</v>
      </c>
      <c r="L268" s="45"/>
      <c r="M268" s="226" t="s">
        <v>1</v>
      </c>
      <c r="N268" s="227" t="s">
        <v>41</v>
      </c>
      <c r="O268" s="92"/>
      <c r="P268" s="228">
        <f>O268*H268</f>
        <v>0</v>
      </c>
      <c r="Q268" s="228">
        <v>0</v>
      </c>
      <c r="R268" s="228">
        <f>Q268*H268</f>
        <v>0</v>
      </c>
      <c r="S268" s="228">
        <v>0</v>
      </c>
      <c r="T268" s="229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0" t="s">
        <v>262</v>
      </c>
      <c r="AT268" s="230" t="s">
        <v>177</v>
      </c>
      <c r="AU268" s="230" t="s">
        <v>86</v>
      </c>
      <c r="AY268" s="18" t="s">
        <v>175</v>
      </c>
      <c r="BE268" s="231">
        <f>IF(N268="základní",J268,0)</f>
        <v>0</v>
      </c>
      <c r="BF268" s="231">
        <f>IF(N268="snížená",J268,0)</f>
        <v>0</v>
      </c>
      <c r="BG268" s="231">
        <f>IF(N268="zákl. přenesená",J268,0)</f>
        <v>0</v>
      </c>
      <c r="BH268" s="231">
        <f>IF(N268="sníž. přenesená",J268,0)</f>
        <v>0</v>
      </c>
      <c r="BI268" s="231">
        <f>IF(N268="nulová",J268,0)</f>
        <v>0</v>
      </c>
      <c r="BJ268" s="18" t="s">
        <v>84</v>
      </c>
      <c r="BK268" s="231">
        <f>ROUND(I268*H268,2)</f>
        <v>0</v>
      </c>
      <c r="BL268" s="18" t="s">
        <v>262</v>
      </c>
      <c r="BM268" s="230" t="s">
        <v>3344</v>
      </c>
    </row>
    <row r="269" s="2" customFormat="1" ht="16.5" customHeight="1">
      <c r="A269" s="39"/>
      <c r="B269" s="40"/>
      <c r="C269" s="219" t="s">
        <v>609</v>
      </c>
      <c r="D269" s="219" t="s">
        <v>177</v>
      </c>
      <c r="E269" s="220" t="s">
        <v>3345</v>
      </c>
      <c r="F269" s="221" t="s">
        <v>3346</v>
      </c>
      <c r="G269" s="222" t="s">
        <v>342</v>
      </c>
      <c r="H269" s="223">
        <v>7</v>
      </c>
      <c r="I269" s="224"/>
      <c r="J269" s="225">
        <f>ROUND(I269*H269,2)</f>
        <v>0</v>
      </c>
      <c r="K269" s="221" t="s">
        <v>1</v>
      </c>
      <c r="L269" s="45"/>
      <c r="M269" s="226" t="s">
        <v>1</v>
      </c>
      <c r="N269" s="227" t="s">
        <v>41</v>
      </c>
      <c r="O269" s="92"/>
      <c r="P269" s="228">
        <f>O269*H269</f>
        <v>0</v>
      </c>
      <c r="Q269" s="228">
        <v>0</v>
      </c>
      <c r="R269" s="228">
        <f>Q269*H269</f>
        <v>0</v>
      </c>
      <c r="S269" s="228">
        <v>0</v>
      </c>
      <c r="T269" s="229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0" t="s">
        <v>262</v>
      </c>
      <c r="AT269" s="230" t="s">
        <v>177</v>
      </c>
      <c r="AU269" s="230" t="s">
        <v>86</v>
      </c>
      <c r="AY269" s="18" t="s">
        <v>175</v>
      </c>
      <c r="BE269" s="231">
        <f>IF(N269="základní",J269,0)</f>
        <v>0</v>
      </c>
      <c r="BF269" s="231">
        <f>IF(N269="snížená",J269,0)</f>
        <v>0</v>
      </c>
      <c r="BG269" s="231">
        <f>IF(N269="zákl. přenesená",J269,0)</f>
        <v>0</v>
      </c>
      <c r="BH269" s="231">
        <f>IF(N269="sníž. přenesená",J269,0)</f>
        <v>0</v>
      </c>
      <c r="BI269" s="231">
        <f>IF(N269="nulová",J269,0)</f>
        <v>0</v>
      </c>
      <c r="BJ269" s="18" t="s">
        <v>84</v>
      </c>
      <c r="BK269" s="231">
        <f>ROUND(I269*H269,2)</f>
        <v>0</v>
      </c>
      <c r="BL269" s="18" t="s">
        <v>262</v>
      </c>
      <c r="BM269" s="230" t="s">
        <v>3347</v>
      </c>
    </row>
    <row r="270" s="2" customFormat="1" ht="24.15" customHeight="1">
      <c r="A270" s="39"/>
      <c r="B270" s="40"/>
      <c r="C270" s="219" t="s">
        <v>623</v>
      </c>
      <c r="D270" s="219" t="s">
        <v>177</v>
      </c>
      <c r="E270" s="220" t="s">
        <v>3348</v>
      </c>
      <c r="F270" s="221" t="s">
        <v>3349</v>
      </c>
      <c r="G270" s="222" t="s">
        <v>342</v>
      </c>
      <c r="H270" s="223">
        <v>2</v>
      </c>
      <c r="I270" s="224"/>
      <c r="J270" s="225">
        <f>ROUND(I270*H270,2)</f>
        <v>0</v>
      </c>
      <c r="K270" s="221" t="s">
        <v>1</v>
      </c>
      <c r="L270" s="45"/>
      <c r="M270" s="226" t="s">
        <v>1</v>
      </c>
      <c r="N270" s="227" t="s">
        <v>41</v>
      </c>
      <c r="O270" s="92"/>
      <c r="P270" s="228">
        <f>O270*H270</f>
        <v>0</v>
      </c>
      <c r="Q270" s="228">
        <v>0</v>
      </c>
      <c r="R270" s="228">
        <f>Q270*H270</f>
        <v>0</v>
      </c>
      <c r="S270" s="228">
        <v>0</v>
      </c>
      <c r="T270" s="229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0" t="s">
        <v>262</v>
      </c>
      <c r="AT270" s="230" t="s">
        <v>177</v>
      </c>
      <c r="AU270" s="230" t="s">
        <v>86</v>
      </c>
      <c r="AY270" s="18" t="s">
        <v>175</v>
      </c>
      <c r="BE270" s="231">
        <f>IF(N270="základní",J270,0)</f>
        <v>0</v>
      </c>
      <c r="BF270" s="231">
        <f>IF(N270="snížená",J270,0)</f>
        <v>0</v>
      </c>
      <c r="BG270" s="231">
        <f>IF(N270="zákl. přenesená",J270,0)</f>
        <v>0</v>
      </c>
      <c r="BH270" s="231">
        <f>IF(N270="sníž. přenesená",J270,0)</f>
        <v>0</v>
      </c>
      <c r="BI270" s="231">
        <f>IF(N270="nulová",J270,0)</f>
        <v>0</v>
      </c>
      <c r="BJ270" s="18" t="s">
        <v>84</v>
      </c>
      <c r="BK270" s="231">
        <f>ROUND(I270*H270,2)</f>
        <v>0</v>
      </c>
      <c r="BL270" s="18" t="s">
        <v>262</v>
      </c>
      <c r="BM270" s="230" t="s">
        <v>3350</v>
      </c>
    </row>
    <row r="271" s="2" customFormat="1" ht="16.5" customHeight="1">
      <c r="A271" s="39"/>
      <c r="B271" s="40"/>
      <c r="C271" s="219" t="s">
        <v>634</v>
      </c>
      <c r="D271" s="219" t="s">
        <v>177</v>
      </c>
      <c r="E271" s="220" t="s">
        <v>3351</v>
      </c>
      <c r="F271" s="221" t="s">
        <v>3352</v>
      </c>
      <c r="G271" s="222" t="s">
        <v>437</v>
      </c>
      <c r="H271" s="223">
        <v>3</v>
      </c>
      <c r="I271" s="224"/>
      <c r="J271" s="225">
        <f>ROUND(I271*H271,2)</f>
        <v>0</v>
      </c>
      <c r="K271" s="221" t="s">
        <v>1</v>
      </c>
      <c r="L271" s="45"/>
      <c r="M271" s="226" t="s">
        <v>1</v>
      </c>
      <c r="N271" s="227" t="s">
        <v>41</v>
      </c>
      <c r="O271" s="92"/>
      <c r="P271" s="228">
        <f>O271*H271</f>
        <v>0</v>
      </c>
      <c r="Q271" s="228">
        <v>0</v>
      </c>
      <c r="R271" s="228">
        <f>Q271*H271</f>
        <v>0</v>
      </c>
      <c r="S271" s="228">
        <v>0</v>
      </c>
      <c r="T271" s="229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0" t="s">
        <v>262</v>
      </c>
      <c r="AT271" s="230" t="s">
        <v>177</v>
      </c>
      <c r="AU271" s="230" t="s">
        <v>86</v>
      </c>
      <c r="AY271" s="18" t="s">
        <v>175</v>
      </c>
      <c r="BE271" s="231">
        <f>IF(N271="základní",J271,0)</f>
        <v>0</v>
      </c>
      <c r="BF271" s="231">
        <f>IF(N271="snížená",J271,0)</f>
        <v>0</v>
      </c>
      <c r="BG271" s="231">
        <f>IF(N271="zákl. přenesená",J271,0)</f>
        <v>0</v>
      </c>
      <c r="BH271" s="231">
        <f>IF(N271="sníž. přenesená",J271,0)</f>
        <v>0</v>
      </c>
      <c r="BI271" s="231">
        <f>IF(N271="nulová",J271,0)</f>
        <v>0</v>
      </c>
      <c r="BJ271" s="18" t="s">
        <v>84</v>
      </c>
      <c r="BK271" s="231">
        <f>ROUND(I271*H271,2)</f>
        <v>0</v>
      </c>
      <c r="BL271" s="18" t="s">
        <v>262</v>
      </c>
      <c r="BM271" s="230" t="s">
        <v>3353</v>
      </c>
    </row>
    <row r="272" s="2" customFormat="1" ht="16.5" customHeight="1">
      <c r="A272" s="39"/>
      <c r="B272" s="40"/>
      <c r="C272" s="219" t="s">
        <v>638</v>
      </c>
      <c r="D272" s="219" t="s">
        <v>177</v>
      </c>
      <c r="E272" s="220" t="s">
        <v>3354</v>
      </c>
      <c r="F272" s="221" t="s">
        <v>3355</v>
      </c>
      <c r="G272" s="222" t="s">
        <v>342</v>
      </c>
      <c r="H272" s="223">
        <v>10</v>
      </c>
      <c r="I272" s="224"/>
      <c r="J272" s="225">
        <f>ROUND(I272*H272,2)</f>
        <v>0</v>
      </c>
      <c r="K272" s="221" t="s">
        <v>1</v>
      </c>
      <c r="L272" s="45"/>
      <c r="M272" s="226" t="s">
        <v>1</v>
      </c>
      <c r="N272" s="227" t="s">
        <v>41</v>
      </c>
      <c r="O272" s="92"/>
      <c r="P272" s="228">
        <f>O272*H272</f>
        <v>0</v>
      </c>
      <c r="Q272" s="228">
        <v>0</v>
      </c>
      <c r="R272" s="228">
        <f>Q272*H272</f>
        <v>0</v>
      </c>
      <c r="S272" s="228">
        <v>0</v>
      </c>
      <c r="T272" s="229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0" t="s">
        <v>262</v>
      </c>
      <c r="AT272" s="230" t="s">
        <v>177</v>
      </c>
      <c r="AU272" s="230" t="s">
        <v>86</v>
      </c>
      <c r="AY272" s="18" t="s">
        <v>175</v>
      </c>
      <c r="BE272" s="231">
        <f>IF(N272="základní",J272,0)</f>
        <v>0</v>
      </c>
      <c r="BF272" s="231">
        <f>IF(N272="snížená",J272,0)</f>
        <v>0</v>
      </c>
      <c r="BG272" s="231">
        <f>IF(N272="zákl. přenesená",J272,0)</f>
        <v>0</v>
      </c>
      <c r="BH272" s="231">
        <f>IF(N272="sníž. přenesená",J272,0)</f>
        <v>0</v>
      </c>
      <c r="BI272" s="231">
        <f>IF(N272="nulová",J272,0)</f>
        <v>0</v>
      </c>
      <c r="BJ272" s="18" t="s">
        <v>84</v>
      </c>
      <c r="BK272" s="231">
        <f>ROUND(I272*H272,2)</f>
        <v>0</v>
      </c>
      <c r="BL272" s="18" t="s">
        <v>262</v>
      </c>
      <c r="BM272" s="230" t="s">
        <v>3356</v>
      </c>
    </row>
    <row r="273" s="2" customFormat="1" ht="16.5" customHeight="1">
      <c r="A273" s="39"/>
      <c r="B273" s="40"/>
      <c r="C273" s="219" t="s">
        <v>649</v>
      </c>
      <c r="D273" s="219" t="s">
        <v>177</v>
      </c>
      <c r="E273" s="220" t="s">
        <v>3357</v>
      </c>
      <c r="F273" s="221" t="s">
        <v>3358</v>
      </c>
      <c r="G273" s="222" t="s">
        <v>342</v>
      </c>
      <c r="H273" s="223">
        <v>2</v>
      </c>
      <c r="I273" s="224"/>
      <c r="J273" s="225">
        <f>ROUND(I273*H273,2)</f>
        <v>0</v>
      </c>
      <c r="K273" s="221" t="s">
        <v>1</v>
      </c>
      <c r="L273" s="45"/>
      <c r="M273" s="226" t="s">
        <v>1</v>
      </c>
      <c r="N273" s="227" t="s">
        <v>41</v>
      </c>
      <c r="O273" s="92"/>
      <c r="P273" s="228">
        <f>O273*H273</f>
        <v>0</v>
      </c>
      <c r="Q273" s="228">
        <v>0</v>
      </c>
      <c r="R273" s="228">
        <f>Q273*H273</f>
        <v>0</v>
      </c>
      <c r="S273" s="228">
        <v>0</v>
      </c>
      <c r="T273" s="229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0" t="s">
        <v>262</v>
      </c>
      <c r="AT273" s="230" t="s">
        <v>177</v>
      </c>
      <c r="AU273" s="230" t="s">
        <v>86</v>
      </c>
      <c r="AY273" s="18" t="s">
        <v>175</v>
      </c>
      <c r="BE273" s="231">
        <f>IF(N273="základní",J273,0)</f>
        <v>0</v>
      </c>
      <c r="BF273" s="231">
        <f>IF(N273="snížená",J273,0)</f>
        <v>0</v>
      </c>
      <c r="BG273" s="231">
        <f>IF(N273="zákl. přenesená",J273,0)</f>
        <v>0</v>
      </c>
      <c r="BH273" s="231">
        <f>IF(N273="sníž. přenesená",J273,0)</f>
        <v>0</v>
      </c>
      <c r="BI273" s="231">
        <f>IF(N273="nulová",J273,0)</f>
        <v>0</v>
      </c>
      <c r="BJ273" s="18" t="s">
        <v>84</v>
      </c>
      <c r="BK273" s="231">
        <f>ROUND(I273*H273,2)</f>
        <v>0</v>
      </c>
      <c r="BL273" s="18" t="s">
        <v>262</v>
      </c>
      <c r="BM273" s="230" t="s">
        <v>3359</v>
      </c>
    </row>
    <row r="274" s="2" customFormat="1" ht="16.5" customHeight="1">
      <c r="A274" s="39"/>
      <c r="B274" s="40"/>
      <c r="C274" s="219" t="s">
        <v>654</v>
      </c>
      <c r="D274" s="219" t="s">
        <v>177</v>
      </c>
      <c r="E274" s="220" t="s">
        <v>3360</v>
      </c>
      <c r="F274" s="221" t="s">
        <v>3361</v>
      </c>
      <c r="G274" s="222" t="s">
        <v>342</v>
      </c>
      <c r="H274" s="223">
        <v>5</v>
      </c>
      <c r="I274" s="224"/>
      <c r="J274" s="225">
        <f>ROUND(I274*H274,2)</f>
        <v>0</v>
      </c>
      <c r="K274" s="221" t="s">
        <v>1</v>
      </c>
      <c r="L274" s="45"/>
      <c r="M274" s="226" t="s">
        <v>1</v>
      </c>
      <c r="N274" s="227" t="s">
        <v>41</v>
      </c>
      <c r="O274" s="92"/>
      <c r="P274" s="228">
        <f>O274*H274</f>
        <v>0</v>
      </c>
      <c r="Q274" s="228">
        <v>0</v>
      </c>
      <c r="R274" s="228">
        <f>Q274*H274</f>
        <v>0</v>
      </c>
      <c r="S274" s="228">
        <v>0</v>
      </c>
      <c r="T274" s="229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0" t="s">
        <v>262</v>
      </c>
      <c r="AT274" s="230" t="s">
        <v>177</v>
      </c>
      <c r="AU274" s="230" t="s">
        <v>86</v>
      </c>
      <c r="AY274" s="18" t="s">
        <v>175</v>
      </c>
      <c r="BE274" s="231">
        <f>IF(N274="základní",J274,0)</f>
        <v>0</v>
      </c>
      <c r="BF274" s="231">
        <f>IF(N274="snížená",J274,0)</f>
        <v>0</v>
      </c>
      <c r="BG274" s="231">
        <f>IF(N274="zákl. přenesená",J274,0)</f>
        <v>0</v>
      </c>
      <c r="BH274" s="231">
        <f>IF(N274="sníž. přenesená",J274,0)</f>
        <v>0</v>
      </c>
      <c r="BI274" s="231">
        <f>IF(N274="nulová",J274,0)</f>
        <v>0</v>
      </c>
      <c r="BJ274" s="18" t="s">
        <v>84</v>
      </c>
      <c r="BK274" s="231">
        <f>ROUND(I274*H274,2)</f>
        <v>0</v>
      </c>
      <c r="BL274" s="18" t="s">
        <v>262</v>
      </c>
      <c r="BM274" s="230" t="s">
        <v>3362</v>
      </c>
    </row>
    <row r="275" s="2" customFormat="1" ht="16.5" customHeight="1">
      <c r="A275" s="39"/>
      <c r="B275" s="40"/>
      <c r="C275" s="219" t="s">
        <v>664</v>
      </c>
      <c r="D275" s="219" t="s">
        <v>177</v>
      </c>
      <c r="E275" s="220" t="s">
        <v>3363</v>
      </c>
      <c r="F275" s="221" t="s">
        <v>3364</v>
      </c>
      <c r="G275" s="222" t="s">
        <v>342</v>
      </c>
      <c r="H275" s="223">
        <v>2</v>
      </c>
      <c r="I275" s="224"/>
      <c r="J275" s="225">
        <f>ROUND(I275*H275,2)</f>
        <v>0</v>
      </c>
      <c r="K275" s="221" t="s">
        <v>1</v>
      </c>
      <c r="L275" s="45"/>
      <c r="M275" s="226" t="s">
        <v>1</v>
      </c>
      <c r="N275" s="227" t="s">
        <v>41</v>
      </c>
      <c r="O275" s="92"/>
      <c r="P275" s="228">
        <f>O275*H275</f>
        <v>0</v>
      </c>
      <c r="Q275" s="228">
        <v>0</v>
      </c>
      <c r="R275" s="228">
        <f>Q275*H275</f>
        <v>0</v>
      </c>
      <c r="S275" s="228">
        <v>0</v>
      </c>
      <c r="T275" s="229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0" t="s">
        <v>262</v>
      </c>
      <c r="AT275" s="230" t="s">
        <v>177</v>
      </c>
      <c r="AU275" s="230" t="s">
        <v>86</v>
      </c>
      <c r="AY275" s="18" t="s">
        <v>175</v>
      </c>
      <c r="BE275" s="231">
        <f>IF(N275="základní",J275,0)</f>
        <v>0</v>
      </c>
      <c r="BF275" s="231">
        <f>IF(N275="snížená",J275,0)</f>
        <v>0</v>
      </c>
      <c r="BG275" s="231">
        <f>IF(N275="zákl. přenesená",J275,0)</f>
        <v>0</v>
      </c>
      <c r="BH275" s="231">
        <f>IF(N275="sníž. přenesená",J275,0)</f>
        <v>0</v>
      </c>
      <c r="BI275" s="231">
        <f>IF(N275="nulová",J275,0)</f>
        <v>0</v>
      </c>
      <c r="BJ275" s="18" t="s">
        <v>84</v>
      </c>
      <c r="BK275" s="231">
        <f>ROUND(I275*H275,2)</f>
        <v>0</v>
      </c>
      <c r="BL275" s="18" t="s">
        <v>262</v>
      </c>
      <c r="BM275" s="230" t="s">
        <v>3365</v>
      </c>
    </row>
    <row r="276" s="12" customFormat="1" ht="22.8" customHeight="1">
      <c r="A276" s="12"/>
      <c r="B276" s="203"/>
      <c r="C276" s="204"/>
      <c r="D276" s="205" t="s">
        <v>75</v>
      </c>
      <c r="E276" s="217" t="s">
        <v>3366</v>
      </c>
      <c r="F276" s="217" t="s">
        <v>3367</v>
      </c>
      <c r="G276" s="204"/>
      <c r="H276" s="204"/>
      <c r="I276" s="207"/>
      <c r="J276" s="218">
        <f>BK276</f>
        <v>0</v>
      </c>
      <c r="K276" s="204"/>
      <c r="L276" s="209"/>
      <c r="M276" s="210"/>
      <c r="N276" s="211"/>
      <c r="O276" s="211"/>
      <c r="P276" s="212">
        <f>SUM(P277:P333)</f>
        <v>0</v>
      </c>
      <c r="Q276" s="211"/>
      <c r="R276" s="212">
        <f>SUM(R277:R333)</f>
        <v>1.3644149999999997</v>
      </c>
      <c r="S276" s="211"/>
      <c r="T276" s="213">
        <f>SUM(T277:T333)</f>
        <v>1.4560000000000003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14" t="s">
        <v>86</v>
      </c>
      <c r="AT276" s="215" t="s">
        <v>75</v>
      </c>
      <c r="AU276" s="215" t="s">
        <v>84</v>
      </c>
      <c r="AY276" s="214" t="s">
        <v>175</v>
      </c>
      <c r="BK276" s="216">
        <f>SUM(BK277:BK333)</f>
        <v>0</v>
      </c>
    </row>
    <row r="277" s="2" customFormat="1" ht="24.15" customHeight="1">
      <c r="A277" s="39"/>
      <c r="B277" s="40"/>
      <c r="C277" s="219" t="s">
        <v>672</v>
      </c>
      <c r="D277" s="219" t="s">
        <v>177</v>
      </c>
      <c r="E277" s="220" t="s">
        <v>3368</v>
      </c>
      <c r="F277" s="221" t="s">
        <v>3369</v>
      </c>
      <c r="G277" s="222" t="s">
        <v>437</v>
      </c>
      <c r="H277" s="223">
        <v>9</v>
      </c>
      <c r="I277" s="224"/>
      <c r="J277" s="225">
        <f>ROUND(I277*H277,2)</f>
        <v>0</v>
      </c>
      <c r="K277" s="221" t="s">
        <v>3169</v>
      </c>
      <c r="L277" s="45"/>
      <c r="M277" s="226" t="s">
        <v>1</v>
      </c>
      <c r="N277" s="227" t="s">
        <v>41</v>
      </c>
      <c r="O277" s="92"/>
      <c r="P277" s="228">
        <f>O277*H277</f>
        <v>0</v>
      </c>
      <c r="Q277" s="228">
        <v>0.00309</v>
      </c>
      <c r="R277" s="228">
        <f>Q277*H277</f>
        <v>0.027809999999999996</v>
      </c>
      <c r="S277" s="228">
        <v>0</v>
      </c>
      <c r="T277" s="229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0" t="s">
        <v>262</v>
      </c>
      <c r="AT277" s="230" t="s">
        <v>177</v>
      </c>
      <c r="AU277" s="230" t="s">
        <v>86</v>
      </c>
      <c r="AY277" s="18" t="s">
        <v>175</v>
      </c>
      <c r="BE277" s="231">
        <f>IF(N277="základní",J277,0)</f>
        <v>0</v>
      </c>
      <c r="BF277" s="231">
        <f>IF(N277="snížená",J277,0)</f>
        <v>0</v>
      </c>
      <c r="BG277" s="231">
        <f>IF(N277="zákl. přenesená",J277,0)</f>
        <v>0</v>
      </c>
      <c r="BH277" s="231">
        <f>IF(N277="sníž. přenesená",J277,0)</f>
        <v>0</v>
      </c>
      <c r="BI277" s="231">
        <f>IF(N277="nulová",J277,0)</f>
        <v>0</v>
      </c>
      <c r="BJ277" s="18" t="s">
        <v>84</v>
      </c>
      <c r="BK277" s="231">
        <f>ROUND(I277*H277,2)</f>
        <v>0</v>
      </c>
      <c r="BL277" s="18" t="s">
        <v>262</v>
      </c>
      <c r="BM277" s="230" t="s">
        <v>3370</v>
      </c>
    </row>
    <row r="278" s="13" customFormat="1">
      <c r="A278" s="13"/>
      <c r="B278" s="232"/>
      <c r="C278" s="233"/>
      <c r="D278" s="234" t="s">
        <v>184</v>
      </c>
      <c r="E278" s="235" t="s">
        <v>1</v>
      </c>
      <c r="F278" s="236" t="s">
        <v>3371</v>
      </c>
      <c r="G278" s="233"/>
      <c r="H278" s="237">
        <v>9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184</v>
      </c>
      <c r="AU278" s="243" t="s">
        <v>86</v>
      </c>
      <c r="AV278" s="13" t="s">
        <v>86</v>
      </c>
      <c r="AW278" s="13" t="s">
        <v>32</v>
      </c>
      <c r="AX278" s="13" t="s">
        <v>84</v>
      </c>
      <c r="AY278" s="243" t="s">
        <v>175</v>
      </c>
    </row>
    <row r="279" s="2" customFormat="1" ht="24.15" customHeight="1">
      <c r="A279" s="39"/>
      <c r="B279" s="40"/>
      <c r="C279" s="219" t="s">
        <v>676</v>
      </c>
      <c r="D279" s="219" t="s">
        <v>177</v>
      </c>
      <c r="E279" s="220" t="s">
        <v>3372</v>
      </c>
      <c r="F279" s="221" t="s">
        <v>3373</v>
      </c>
      <c r="G279" s="222" t="s">
        <v>437</v>
      </c>
      <c r="H279" s="223">
        <v>5</v>
      </c>
      <c r="I279" s="224"/>
      <c r="J279" s="225">
        <f>ROUND(I279*H279,2)</f>
        <v>0</v>
      </c>
      <c r="K279" s="221" t="s">
        <v>3169</v>
      </c>
      <c r="L279" s="45"/>
      <c r="M279" s="226" t="s">
        <v>1</v>
      </c>
      <c r="N279" s="227" t="s">
        <v>41</v>
      </c>
      <c r="O279" s="92"/>
      <c r="P279" s="228">
        <f>O279*H279</f>
        <v>0</v>
      </c>
      <c r="Q279" s="228">
        <v>0.00393</v>
      </c>
      <c r="R279" s="228">
        <f>Q279*H279</f>
        <v>0.01965</v>
      </c>
      <c r="S279" s="228">
        <v>0</v>
      </c>
      <c r="T279" s="229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0" t="s">
        <v>262</v>
      </c>
      <c r="AT279" s="230" t="s">
        <v>177</v>
      </c>
      <c r="AU279" s="230" t="s">
        <v>86</v>
      </c>
      <c r="AY279" s="18" t="s">
        <v>175</v>
      </c>
      <c r="BE279" s="231">
        <f>IF(N279="základní",J279,0)</f>
        <v>0</v>
      </c>
      <c r="BF279" s="231">
        <f>IF(N279="snížená",J279,0)</f>
        <v>0</v>
      </c>
      <c r="BG279" s="231">
        <f>IF(N279="zákl. přenesená",J279,0)</f>
        <v>0</v>
      </c>
      <c r="BH279" s="231">
        <f>IF(N279="sníž. přenesená",J279,0)</f>
        <v>0</v>
      </c>
      <c r="BI279" s="231">
        <f>IF(N279="nulová",J279,0)</f>
        <v>0</v>
      </c>
      <c r="BJ279" s="18" t="s">
        <v>84</v>
      </c>
      <c r="BK279" s="231">
        <f>ROUND(I279*H279,2)</f>
        <v>0</v>
      </c>
      <c r="BL279" s="18" t="s">
        <v>262</v>
      </c>
      <c r="BM279" s="230" t="s">
        <v>3374</v>
      </c>
    </row>
    <row r="280" s="13" customFormat="1">
      <c r="A280" s="13"/>
      <c r="B280" s="232"/>
      <c r="C280" s="233"/>
      <c r="D280" s="234" t="s">
        <v>184</v>
      </c>
      <c r="E280" s="235" t="s">
        <v>1</v>
      </c>
      <c r="F280" s="236" t="s">
        <v>3375</v>
      </c>
      <c r="G280" s="233"/>
      <c r="H280" s="237">
        <v>5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184</v>
      </c>
      <c r="AU280" s="243" t="s">
        <v>86</v>
      </c>
      <c r="AV280" s="13" t="s">
        <v>86</v>
      </c>
      <c r="AW280" s="13" t="s">
        <v>32</v>
      </c>
      <c r="AX280" s="13" t="s">
        <v>84</v>
      </c>
      <c r="AY280" s="243" t="s">
        <v>175</v>
      </c>
    </row>
    <row r="281" s="2" customFormat="1" ht="24.15" customHeight="1">
      <c r="A281" s="39"/>
      <c r="B281" s="40"/>
      <c r="C281" s="219" t="s">
        <v>681</v>
      </c>
      <c r="D281" s="219" t="s">
        <v>177</v>
      </c>
      <c r="E281" s="220" t="s">
        <v>3376</v>
      </c>
      <c r="F281" s="221" t="s">
        <v>3377</v>
      </c>
      <c r="G281" s="222" t="s">
        <v>437</v>
      </c>
      <c r="H281" s="223">
        <v>5</v>
      </c>
      <c r="I281" s="224"/>
      <c r="J281" s="225">
        <f>ROUND(I281*H281,2)</f>
        <v>0</v>
      </c>
      <c r="K281" s="221" t="s">
        <v>3169</v>
      </c>
      <c r="L281" s="45"/>
      <c r="M281" s="226" t="s">
        <v>1</v>
      </c>
      <c r="N281" s="227" t="s">
        <v>41</v>
      </c>
      <c r="O281" s="92"/>
      <c r="P281" s="228">
        <f>O281*H281</f>
        <v>0</v>
      </c>
      <c r="Q281" s="228">
        <v>0.00457</v>
      </c>
      <c r="R281" s="228">
        <f>Q281*H281</f>
        <v>0.02285</v>
      </c>
      <c r="S281" s="228">
        <v>0</v>
      </c>
      <c r="T281" s="229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0" t="s">
        <v>262</v>
      </c>
      <c r="AT281" s="230" t="s">
        <v>177</v>
      </c>
      <c r="AU281" s="230" t="s">
        <v>86</v>
      </c>
      <c r="AY281" s="18" t="s">
        <v>175</v>
      </c>
      <c r="BE281" s="231">
        <f>IF(N281="základní",J281,0)</f>
        <v>0</v>
      </c>
      <c r="BF281" s="231">
        <f>IF(N281="snížená",J281,0)</f>
        <v>0</v>
      </c>
      <c r="BG281" s="231">
        <f>IF(N281="zákl. přenesená",J281,0)</f>
        <v>0</v>
      </c>
      <c r="BH281" s="231">
        <f>IF(N281="sníž. přenesená",J281,0)</f>
        <v>0</v>
      </c>
      <c r="BI281" s="231">
        <f>IF(N281="nulová",J281,0)</f>
        <v>0</v>
      </c>
      <c r="BJ281" s="18" t="s">
        <v>84</v>
      </c>
      <c r="BK281" s="231">
        <f>ROUND(I281*H281,2)</f>
        <v>0</v>
      </c>
      <c r="BL281" s="18" t="s">
        <v>262</v>
      </c>
      <c r="BM281" s="230" t="s">
        <v>3378</v>
      </c>
    </row>
    <row r="282" s="13" customFormat="1">
      <c r="A282" s="13"/>
      <c r="B282" s="232"/>
      <c r="C282" s="233"/>
      <c r="D282" s="234" t="s">
        <v>184</v>
      </c>
      <c r="E282" s="235" t="s">
        <v>1</v>
      </c>
      <c r="F282" s="236" t="s">
        <v>3375</v>
      </c>
      <c r="G282" s="233"/>
      <c r="H282" s="237">
        <v>5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184</v>
      </c>
      <c r="AU282" s="243" t="s">
        <v>86</v>
      </c>
      <c r="AV282" s="13" t="s">
        <v>86</v>
      </c>
      <c r="AW282" s="13" t="s">
        <v>32</v>
      </c>
      <c r="AX282" s="13" t="s">
        <v>84</v>
      </c>
      <c r="AY282" s="243" t="s">
        <v>175</v>
      </c>
    </row>
    <row r="283" s="2" customFormat="1" ht="24.15" customHeight="1">
      <c r="A283" s="39"/>
      <c r="B283" s="40"/>
      <c r="C283" s="219" t="s">
        <v>685</v>
      </c>
      <c r="D283" s="219" t="s">
        <v>177</v>
      </c>
      <c r="E283" s="220" t="s">
        <v>3379</v>
      </c>
      <c r="F283" s="221" t="s">
        <v>3380</v>
      </c>
      <c r="G283" s="222" t="s">
        <v>437</v>
      </c>
      <c r="H283" s="223">
        <v>18</v>
      </c>
      <c r="I283" s="224"/>
      <c r="J283" s="225">
        <f>ROUND(I283*H283,2)</f>
        <v>0</v>
      </c>
      <c r="K283" s="221" t="s">
        <v>3169</v>
      </c>
      <c r="L283" s="45"/>
      <c r="M283" s="226" t="s">
        <v>1</v>
      </c>
      <c r="N283" s="227" t="s">
        <v>41</v>
      </c>
      <c r="O283" s="92"/>
      <c r="P283" s="228">
        <f>O283*H283</f>
        <v>0</v>
      </c>
      <c r="Q283" s="228">
        <v>0.0064</v>
      </c>
      <c r="R283" s="228">
        <f>Q283*H283</f>
        <v>0.11520000000000002</v>
      </c>
      <c r="S283" s="228">
        <v>0</v>
      </c>
      <c r="T283" s="229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0" t="s">
        <v>262</v>
      </c>
      <c r="AT283" s="230" t="s">
        <v>177</v>
      </c>
      <c r="AU283" s="230" t="s">
        <v>86</v>
      </c>
      <c r="AY283" s="18" t="s">
        <v>175</v>
      </c>
      <c r="BE283" s="231">
        <f>IF(N283="základní",J283,0)</f>
        <v>0</v>
      </c>
      <c r="BF283" s="231">
        <f>IF(N283="snížená",J283,0)</f>
        <v>0</v>
      </c>
      <c r="BG283" s="231">
        <f>IF(N283="zákl. přenesená",J283,0)</f>
        <v>0</v>
      </c>
      <c r="BH283" s="231">
        <f>IF(N283="sníž. přenesená",J283,0)</f>
        <v>0</v>
      </c>
      <c r="BI283" s="231">
        <f>IF(N283="nulová",J283,0)</f>
        <v>0</v>
      </c>
      <c r="BJ283" s="18" t="s">
        <v>84</v>
      </c>
      <c r="BK283" s="231">
        <f>ROUND(I283*H283,2)</f>
        <v>0</v>
      </c>
      <c r="BL283" s="18" t="s">
        <v>262</v>
      </c>
      <c r="BM283" s="230" t="s">
        <v>3381</v>
      </c>
    </row>
    <row r="284" s="13" customFormat="1">
      <c r="A284" s="13"/>
      <c r="B284" s="232"/>
      <c r="C284" s="233"/>
      <c r="D284" s="234" t="s">
        <v>184</v>
      </c>
      <c r="E284" s="235" t="s">
        <v>1</v>
      </c>
      <c r="F284" s="236" t="s">
        <v>3382</v>
      </c>
      <c r="G284" s="233"/>
      <c r="H284" s="237">
        <v>18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184</v>
      </c>
      <c r="AU284" s="243" t="s">
        <v>86</v>
      </c>
      <c r="AV284" s="13" t="s">
        <v>86</v>
      </c>
      <c r="AW284" s="13" t="s">
        <v>32</v>
      </c>
      <c r="AX284" s="13" t="s">
        <v>84</v>
      </c>
      <c r="AY284" s="243" t="s">
        <v>175</v>
      </c>
    </row>
    <row r="285" s="2" customFormat="1" ht="16.5" customHeight="1">
      <c r="A285" s="39"/>
      <c r="B285" s="40"/>
      <c r="C285" s="219" t="s">
        <v>692</v>
      </c>
      <c r="D285" s="219" t="s">
        <v>177</v>
      </c>
      <c r="E285" s="220" t="s">
        <v>3383</v>
      </c>
      <c r="F285" s="221" t="s">
        <v>3384</v>
      </c>
      <c r="G285" s="222" t="s">
        <v>437</v>
      </c>
      <c r="H285" s="223">
        <v>200</v>
      </c>
      <c r="I285" s="224"/>
      <c r="J285" s="225">
        <f>ROUND(I285*H285,2)</f>
        <v>0</v>
      </c>
      <c r="K285" s="221" t="s">
        <v>3169</v>
      </c>
      <c r="L285" s="45"/>
      <c r="M285" s="226" t="s">
        <v>1</v>
      </c>
      <c r="N285" s="227" t="s">
        <v>41</v>
      </c>
      <c r="O285" s="92"/>
      <c r="P285" s="228">
        <f>O285*H285</f>
        <v>0</v>
      </c>
      <c r="Q285" s="228">
        <v>0</v>
      </c>
      <c r="R285" s="228">
        <f>Q285*H285</f>
        <v>0</v>
      </c>
      <c r="S285" s="228">
        <v>0.0067</v>
      </c>
      <c r="T285" s="229">
        <f>S285*H285</f>
        <v>1.34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0" t="s">
        <v>262</v>
      </c>
      <c r="AT285" s="230" t="s">
        <v>177</v>
      </c>
      <c r="AU285" s="230" t="s">
        <v>86</v>
      </c>
      <c r="AY285" s="18" t="s">
        <v>175</v>
      </c>
      <c r="BE285" s="231">
        <f>IF(N285="základní",J285,0)</f>
        <v>0</v>
      </c>
      <c r="BF285" s="231">
        <f>IF(N285="snížená",J285,0)</f>
        <v>0</v>
      </c>
      <c r="BG285" s="231">
        <f>IF(N285="zákl. přenesená",J285,0)</f>
        <v>0</v>
      </c>
      <c r="BH285" s="231">
        <f>IF(N285="sníž. přenesená",J285,0)</f>
        <v>0</v>
      </c>
      <c r="BI285" s="231">
        <f>IF(N285="nulová",J285,0)</f>
        <v>0</v>
      </c>
      <c r="BJ285" s="18" t="s">
        <v>84</v>
      </c>
      <c r="BK285" s="231">
        <f>ROUND(I285*H285,2)</f>
        <v>0</v>
      </c>
      <c r="BL285" s="18" t="s">
        <v>262</v>
      </c>
      <c r="BM285" s="230" t="s">
        <v>3385</v>
      </c>
    </row>
    <row r="286" s="2" customFormat="1" ht="16.5" customHeight="1">
      <c r="A286" s="39"/>
      <c r="B286" s="40"/>
      <c r="C286" s="219" t="s">
        <v>697</v>
      </c>
      <c r="D286" s="219" t="s">
        <v>177</v>
      </c>
      <c r="E286" s="220" t="s">
        <v>3386</v>
      </c>
      <c r="F286" s="221" t="s">
        <v>3387</v>
      </c>
      <c r="G286" s="222" t="s">
        <v>437</v>
      </c>
      <c r="H286" s="223">
        <v>400</v>
      </c>
      <c r="I286" s="224"/>
      <c r="J286" s="225">
        <f>ROUND(I286*H286,2)</f>
        <v>0</v>
      </c>
      <c r="K286" s="221" t="s">
        <v>3169</v>
      </c>
      <c r="L286" s="45"/>
      <c r="M286" s="226" t="s">
        <v>1</v>
      </c>
      <c r="N286" s="227" t="s">
        <v>41</v>
      </c>
      <c r="O286" s="92"/>
      <c r="P286" s="228">
        <f>O286*H286</f>
        <v>0</v>
      </c>
      <c r="Q286" s="228">
        <v>0</v>
      </c>
      <c r="R286" s="228">
        <f>Q286*H286</f>
        <v>0</v>
      </c>
      <c r="S286" s="228">
        <v>0.00029</v>
      </c>
      <c r="T286" s="229">
        <f>S286*H286</f>
        <v>0.11600000000000002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0" t="s">
        <v>262</v>
      </c>
      <c r="AT286" s="230" t="s">
        <v>177</v>
      </c>
      <c r="AU286" s="230" t="s">
        <v>86</v>
      </c>
      <c r="AY286" s="18" t="s">
        <v>175</v>
      </c>
      <c r="BE286" s="231">
        <f>IF(N286="základní",J286,0)</f>
        <v>0</v>
      </c>
      <c r="BF286" s="231">
        <f>IF(N286="snížená",J286,0)</f>
        <v>0</v>
      </c>
      <c r="BG286" s="231">
        <f>IF(N286="zákl. přenesená",J286,0)</f>
        <v>0</v>
      </c>
      <c r="BH286" s="231">
        <f>IF(N286="sníž. přenesená",J286,0)</f>
        <v>0</v>
      </c>
      <c r="BI286" s="231">
        <f>IF(N286="nulová",J286,0)</f>
        <v>0</v>
      </c>
      <c r="BJ286" s="18" t="s">
        <v>84</v>
      </c>
      <c r="BK286" s="231">
        <f>ROUND(I286*H286,2)</f>
        <v>0</v>
      </c>
      <c r="BL286" s="18" t="s">
        <v>262</v>
      </c>
      <c r="BM286" s="230" t="s">
        <v>3388</v>
      </c>
    </row>
    <row r="287" s="2" customFormat="1" ht="24.15" customHeight="1">
      <c r="A287" s="39"/>
      <c r="B287" s="40"/>
      <c r="C287" s="219" t="s">
        <v>701</v>
      </c>
      <c r="D287" s="219" t="s">
        <v>177</v>
      </c>
      <c r="E287" s="220" t="s">
        <v>3389</v>
      </c>
      <c r="F287" s="221" t="s">
        <v>3390</v>
      </c>
      <c r="G287" s="222" t="s">
        <v>437</v>
      </c>
      <c r="H287" s="223">
        <v>308.5</v>
      </c>
      <c r="I287" s="224"/>
      <c r="J287" s="225">
        <f>ROUND(I287*H287,2)</f>
        <v>0</v>
      </c>
      <c r="K287" s="221" t="s">
        <v>181</v>
      </c>
      <c r="L287" s="45"/>
      <c r="M287" s="226" t="s">
        <v>1</v>
      </c>
      <c r="N287" s="227" t="s">
        <v>41</v>
      </c>
      <c r="O287" s="92"/>
      <c r="P287" s="228">
        <f>O287*H287</f>
        <v>0</v>
      </c>
      <c r="Q287" s="228">
        <v>0.00075</v>
      </c>
      <c r="R287" s="228">
        <f>Q287*H287</f>
        <v>0.231375</v>
      </c>
      <c r="S287" s="228">
        <v>0</v>
      </c>
      <c r="T287" s="229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0" t="s">
        <v>262</v>
      </c>
      <c r="AT287" s="230" t="s">
        <v>177</v>
      </c>
      <c r="AU287" s="230" t="s">
        <v>86</v>
      </c>
      <c r="AY287" s="18" t="s">
        <v>175</v>
      </c>
      <c r="BE287" s="231">
        <f>IF(N287="základní",J287,0)</f>
        <v>0</v>
      </c>
      <c r="BF287" s="231">
        <f>IF(N287="snížená",J287,0)</f>
        <v>0</v>
      </c>
      <c r="BG287" s="231">
        <f>IF(N287="zákl. přenesená",J287,0)</f>
        <v>0</v>
      </c>
      <c r="BH287" s="231">
        <f>IF(N287="sníž. přenesená",J287,0)</f>
        <v>0</v>
      </c>
      <c r="BI287" s="231">
        <f>IF(N287="nulová",J287,0)</f>
        <v>0</v>
      </c>
      <c r="BJ287" s="18" t="s">
        <v>84</v>
      </c>
      <c r="BK287" s="231">
        <f>ROUND(I287*H287,2)</f>
        <v>0</v>
      </c>
      <c r="BL287" s="18" t="s">
        <v>262</v>
      </c>
      <c r="BM287" s="230" t="s">
        <v>3391</v>
      </c>
    </row>
    <row r="288" s="13" customFormat="1">
      <c r="A288" s="13"/>
      <c r="B288" s="232"/>
      <c r="C288" s="233"/>
      <c r="D288" s="234" t="s">
        <v>184</v>
      </c>
      <c r="E288" s="235" t="s">
        <v>1</v>
      </c>
      <c r="F288" s="236" t="s">
        <v>3392</v>
      </c>
      <c r="G288" s="233"/>
      <c r="H288" s="237">
        <v>308.5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184</v>
      </c>
      <c r="AU288" s="243" t="s">
        <v>86</v>
      </c>
      <c r="AV288" s="13" t="s">
        <v>86</v>
      </c>
      <c r="AW288" s="13" t="s">
        <v>32</v>
      </c>
      <c r="AX288" s="13" t="s">
        <v>84</v>
      </c>
      <c r="AY288" s="243" t="s">
        <v>175</v>
      </c>
    </row>
    <row r="289" s="2" customFormat="1" ht="24.15" customHeight="1">
      <c r="A289" s="39"/>
      <c r="B289" s="40"/>
      <c r="C289" s="219" t="s">
        <v>706</v>
      </c>
      <c r="D289" s="219" t="s">
        <v>177</v>
      </c>
      <c r="E289" s="220" t="s">
        <v>3393</v>
      </c>
      <c r="F289" s="221" t="s">
        <v>3394</v>
      </c>
      <c r="G289" s="222" t="s">
        <v>437</v>
      </c>
      <c r="H289" s="223">
        <v>73.5</v>
      </c>
      <c r="I289" s="224"/>
      <c r="J289" s="225">
        <f>ROUND(I289*H289,2)</f>
        <v>0</v>
      </c>
      <c r="K289" s="221" t="s">
        <v>181</v>
      </c>
      <c r="L289" s="45"/>
      <c r="M289" s="226" t="s">
        <v>1</v>
      </c>
      <c r="N289" s="227" t="s">
        <v>41</v>
      </c>
      <c r="O289" s="92"/>
      <c r="P289" s="228">
        <f>O289*H289</f>
        <v>0</v>
      </c>
      <c r="Q289" s="228">
        <v>0.00115</v>
      </c>
      <c r="R289" s="228">
        <f>Q289*H289</f>
        <v>0.084525</v>
      </c>
      <c r="S289" s="228">
        <v>0</v>
      </c>
      <c r="T289" s="229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0" t="s">
        <v>262</v>
      </c>
      <c r="AT289" s="230" t="s">
        <v>177</v>
      </c>
      <c r="AU289" s="230" t="s">
        <v>86</v>
      </c>
      <c r="AY289" s="18" t="s">
        <v>175</v>
      </c>
      <c r="BE289" s="231">
        <f>IF(N289="základní",J289,0)</f>
        <v>0</v>
      </c>
      <c r="BF289" s="231">
        <f>IF(N289="snížená",J289,0)</f>
        <v>0</v>
      </c>
      <c r="BG289" s="231">
        <f>IF(N289="zákl. přenesená",J289,0)</f>
        <v>0</v>
      </c>
      <c r="BH289" s="231">
        <f>IF(N289="sníž. přenesená",J289,0)</f>
        <v>0</v>
      </c>
      <c r="BI289" s="231">
        <f>IF(N289="nulová",J289,0)</f>
        <v>0</v>
      </c>
      <c r="BJ289" s="18" t="s">
        <v>84</v>
      </c>
      <c r="BK289" s="231">
        <f>ROUND(I289*H289,2)</f>
        <v>0</v>
      </c>
      <c r="BL289" s="18" t="s">
        <v>262</v>
      </c>
      <c r="BM289" s="230" t="s">
        <v>3395</v>
      </c>
    </row>
    <row r="290" s="13" customFormat="1">
      <c r="A290" s="13"/>
      <c r="B290" s="232"/>
      <c r="C290" s="233"/>
      <c r="D290" s="234" t="s">
        <v>184</v>
      </c>
      <c r="E290" s="235" t="s">
        <v>1</v>
      </c>
      <c r="F290" s="236" t="s">
        <v>3396</v>
      </c>
      <c r="G290" s="233"/>
      <c r="H290" s="237">
        <v>73.5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184</v>
      </c>
      <c r="AU290" s="243" t="s">
        <v>86</v>
      </c>
      <c r="AV290" s="13" t="s">
        <v>86</v>
      </c>
      <c r="AW290" s="13" t="s">
        <v>32</v>
      </c>
      <c r="AX290" s="13" t="s">
        <v>84</v>
      </c>
      <c r="AY290" s="243" t="s">
        <v>175</v>
      </c>
    </row>
    <row r="291" s="2" customFormat="1" ht="24.15" customHeight="1">
      <c r="A291" s="39"/>
      <c r="B291" s="40"/>
      <c r="C291" s="219" t="s">
        <v>710</v>
      </c>
      <c r="D291" s="219" t="s">
        <v>177</v>
      </c>
      <c r="E291" s="220" t="s">
        <v>3397</v>
      </c>
      <c r="F291" s="221" t="s">
        <v>3398</v>
      </c>
      <c r="G291" s="222" t="s">
        <v>437</v>
      </c>
      <c r="H291" s="223">
        <v>92</v>
      </c>
      <c r="I291" s="224"/>
      <c r="J291" s="225">
        <f>ROUND(I291*H291,2)</f>
        <v>0</v>
      </c>
      <c r="K291" s="221" t="s">
        <v>181</v>
      </c>
      <c r="L291" s="45"/>
      <c r="M291" s="226" t="s">
        <v>1</v>
      </c>
      <c r="N291" s="227" t="s">
        <v>41</v>
      </c>
      <c r="O291" s="92"/>
      <c r="P291" s="228">
        <f>O291*H291</f>
        <v>0</v>
      </c>
      <c r="Q291" s="228">
        <v>0.0013</v>
      </c>
      <c r="R291" s="228">
        <f>Q291*H291</f>
        <v>0.11959999999999998</v>
      </c>
      <c r="S291" s="228">
        <v>0</v>
      </c>
      <c r="T291" s="229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0" t="s">
        <v>262</v>
      </c>
      <c r="AT291" s="230" t="s">
        <v>177</v>
      </c>
      <c r="AU291" s="230" t="s">
        <v>86</v>
      </c>
      <c r="AY291" s="18" t="s">
        <v>175</v>
      </c>
      <c r="BE291" s="231">
        <f>IF(N291="základní",J291,0)</f>
        <v>0</v>
      </c>
      <c r="BF291" s="231">
        <f>IF(N291="snížená",J291,0)</f>
        <v>0</v>
      </c>
      <c r="BG291" s="231">
        <f>IF(N291="zákl. přenesená",J291,0)</f>
        <v>0</v>
      </c>
      <c r="BH291" s="231">
        <f>IF(N291="sníž. přenesená",J291,0)</f>
        <v>0</v>
      </c>
      <c r="BI291" s="231">
        <f>IF(N291="nulová",J291,0)</f>
        <v>0</v>
      </c>
      <c r="BJ291" s="18" t="s">
        <v>84</v>
      </c>
      <c r="BK291" s="231">
        <f>ROUND(I291*H291,2)</f>
        <v>0</v>
      </c>
      <c r="BL291" s="18" t="s">
        <v>262</v>
      </c>
      <c r="BM291" s="230" t="s">
        <v>3399</v>
      </c>
    </row>
    <row r="292" s="13" customFormat="1">
      <c r="A292" s="13"/>
      <c r="B292" s="232"/>
      <c r="C292" s="233"/>
      <c r="D292" s="234" t="s">
        <v>184</v>
      </c>
      <c r="E292" s="235" t="s">
        <v>1</v>
      </c>
      <c r="F292" s="236" t="s">
        <v>3400</v>
      </c>
      <c r="G292" s="233"/>
      <c r="H292" s="237">
        <v>92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184</v>
      </c>
      <c r="AU292" s="243" t="s">
        <v>86</v>
      </c>
      <c r="AV292" s="13" t="s">
        <v>86</v>
      </c>
      <c r="AW292" s="13" t="s">
        <v>32</v>
      </c>
      <c r="AX292" s="13" t="s">
        <v>84</v>
      </c>
      <c r="AY292" s="243" t="s">
        <v>175</v>
      </c>
    </row>
    <row r="293" s="2" customFormat="1" ht="24.15" customHeight="1">
      <c r="A293" s="39"/>
      <c r="B293" s="40"/>
      <c r="C293" s="219" t="s">
        <v>730</v>
      </c>
      <c r="D293" s="219" t="s">
        <v>177</v>
      </c>
      <c r="E293" s="220" t="s">
        <v>3401</v>
      </c>
      <c r="F293" s="221" t="s">
        <v>3402</v>
      </c>
      <c r="G293" s="222" t="s">
        <v>437</v>
      </c>
      <c r="H293" s="223">
        <v>79</v>
      </c>
      <c r="I293" s="224"/>
      <c r="J293" s="225">
        <f>ROUND(I293*H293,2)</f>
        <v>0</v>
      </c>
      <c r="K293" s="221" t="s">
        <v>181</v>
      </c>
      <c r="L293" s="45"/>
      <c r="M293" s="226" t="s">
        <v>1</v>
      </c>
      <c r="N293" s="227" t="s">
        <v>41</v>
      </c>
      <c r="O293" s="92"/>
      <c r="P293" s="228">
        <f>O293*H293</f>
        <v>0</v>
      </c>
      <c r="Q293" s="228">
        <v>0.0025500000000000004</v>
      </c>
      <c r="R293" s="228">
        <f>Q293*H293</f>
        <v>0.20145000000000003</v>
      </c>
      <c r="S293" s="228">
        <v>0</v>
      </c>
      <c r="T293" s="229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30" t="s">
        <v>262</v>
      </c>
      <c r="AT293" s="230" t="s">
        <v>177</v>
      </c>
      <c r="AU293" s="230" t="s">
        <v>86</v>
      </c>
      <c r="AY293" s="18" t="s">
        <v>175</v>
      </c>
      <c r="BE293" s="231">
        <f>IF(N293="základní",J293,0)</f>
        <v>0</v>
      </c>
      <c r="BF293" s="231">
        <f>IF(N293="snížená",J293,0)</f>
        <v>0</v>
      </c>
      <c r="BG293" s="231">
        <f>IF(N293="zákl. přenesená",J293,0)</f>
        <v>0</v>
      </c>
      <c r="BH293" s="231">
        <f>IF(N293="sníž. přenesená",J293,0)</f>
        <v>0</v>
      </c>
      <c r="BI293" s="231">
        <f>IF(N293="nulová",J293,0)</f>
        <v>0</v>
      </c>
      <c r="BJ293" s="18" t="s">
        <v>84</v>
      </c>
      <c r="BK293" s="231">
        <f>ROUND(I293*H293,2)</f>
        <v>0</v>
      </c>
      <c r="BL293" s="18" t="s">
        <v>262</v>
      </c>
      <c r="BM293" s="230" t="s">
        <v>3403</v>
      </c>
    </row>
    <row r="294" s="13" customFormat="1">
      <c r="A294" s="13"/>
      <c r="B294" s="232"/>
      <c r="C294" s="233"/>
      <c r="D294" s="234" t="s">
        <v>184</v>
      </c>
      <c r="E294" s="235" t="s">
        <v>1</v>
      </c>
      <c r="F294" s="236" t="s">
        <v>3404</v>
      </c>
      <c r="G294" s="233"/>
      <c r="H294" s="237">
        <v>79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184</v>
      </c>
      <c r="AU294" s="243" t="s">
        <v>86</v>
      </c>
      <c r="AV294" s="13" t="s">
        <v>86</v>
      </c>
      <c r="AW294" s="13" t="s">
        <v>32</v>
      </c>
      <c r="AX294" s="13" t="s">
        <v>84</v>
      </c>
      <c r="AY294" s="243" t="s">
        <v>175</v>
      </c>
    </row>
    <row r="295" s="2" customFormat="1" ht="24.15" customHeight="1">
      <c r="A295" s="39"/>
      <c r="B295" s="40"/>
      <c r="C295" s="219" t="s">
        <v>734</v>
      </c>
      <c r="D295" s="219" t="s">
        <v>177</v>
      </c>
      <c r="E295" s="220" t="s">
        <v>3405</v>
      </c>
      <c r="F295" s="221" t="s">
        <v>3406</v>
      </c>
      <c r="G295" s="222" t="s">
        <v>437</v>
      </c>
      <c r="H295" s="223">
        <v>33.5</v>
      </c>
      <c r="I295" s="224"/>
      <c r="J295" s="225">
        <f>ROUND(I295*H295,2)</f>
        <v>0</v>
      </c>
      <c r="K295" s="221" t="s">
        <v>181</v>
      </c>
      <c r="L295" s="45"/>
      <c r="M295" s="226" t="s">
        <v>1</v>
      </c>
      <c r="N295" s="227" t="s">
        <v>41</v>
      </c>
      <c r="O295" s="92"/>
      <c r="P295" s="228">
        <f>O295*H295</f>
        <v>0</v>
      </c>
      <c r="Q295" s="228">
        <v>0.00362</v>
      </c>
      <c r="R295" s="228">
        <f>Q295*H295</f>
        <v>0.12127</v>
      </c>
      <c r="S295" s="228">
        <v>0</v>
      </c>
      <c r="T295" s="229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30" t="s">
        <v>262</v>
      </c>
      <c r="AT295" s="230" t="s">
        <v>177</v>
      </c>
      <c r="AU295" s="230" t="s">
        <v>86</v>
      </c>
      <c r="AY295" s="18" t="s">
        <v>175</v>
      </c>
      <c r="BE295" s="231">
        <f>IF(N295="základní",J295,0)</f>
        <v>0</v>
      </c>
      <c r="BF295" s="231">
        <f>IF(N295="snížená",J295,0)</f>
        <v>0</v>
      </c>
      <c r="BG295" s="231">
        <f>IF(N295="zákl. přenesená",J295,0)</f>
        <v>0</v>
      </c>
      <c r="BH295" s="231">
        <f>IF(N295="sníž. přenesená",J295,0)</f>
        <v>0</v>
      </c>
      <c r="BI295" s="231">
        <f>IF(N295="nulová",J295,0)</f>
        <v>0</v>
      </c>
      <c r="BJ295" s="18" t="s">
        <v>84</v>
      </c>
      <c r="BK295" s="231">
        <f>ROUND(I295*H295,2)</f>
        <v>0</v>
      </c>
      <c r="BL295" s="18" t="s">
        <v>262</v>
      </c>
      <c r="BM295" s="230" t="s">
        <v>3407</v>
      </c>
    </row>
    <row r="296" s="13" customFormat="1">
      <c r="A296" s="13"/>
      <c r="B296" s="232"/>
      <c r="C296" s="233"/>
      <c r="D296" s="234" t="s">
        <v>184</v>
      </c>
      <c r="E296" s="235" t="s">
        <v>1</v>
      </c>
      <c r="F296" s="236" t="s">
        <v>3408</v>
      </c>
      <c r="G296" s="233"/>
      <c r="H296" s="237">
        <v>33.5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184</v>
      </c>
      <c r="AU296" s="243" t="s">
        <v>86</v>
      </c>
      <c r="AV296" s="13" t="s">
        <v>86</v>
      </c>
      <c r="AW296" s="13" t="s">
        <v>32</v>
      </c>
      <c r="AX296" s="13" t="s">
        <v>84</v>
      </c>
      <c r="AY296" s="243" t="s">
        <v>175</v>
      </c>
    </row>
    <row r="297" s="2" customFormat="1" ht="24.15" customHeight="1">
      <c r="A297" s="39"/>
      <c r="B297" s="40"/>
      <c r="C297" s="219" t="s">
        <v>741</v>
      </c>
      <c r="D297" s="219" t="s">
        <v>177</v>
      </c>
      <c r="E297" s="220" t="s">
        <v>3409</v>
      </c>
      <c r="F297" s="221" t="s">
        <v>3410</v>
      </c>
      <c r="G297" s="222" t="s">
        <v>437</v>
      </c>
      <c r="H297" s="223">
        <v>21</v>
      </c>
      <c r="I297" s="224"/>
      <c r="J297" s="225">
        <f>ROUND(I297*H297,2)</f>
        <v>0</v>
      </c>
      <c r="K297" s="221" t="s">
        <v>181</v>
      </c>
      <c r="L297" s="45"/>
      <c r="M297" s="226" t="s">
        <v>1</v>
      </c>
      <c r="N297" s="227" t="s">
        <v>41</v>
      </c>
      <c r="O297" s="92"/>
      <c r="P297" s="228">
        <f>O297*H297</f>
        <v>0</v>
      </c>
      <c r="Q297" s="228">
        <v>0.0061000000000000008</v>
      </c>
      <c r="R297" s="228">
        <f>Q297*H297</f>
        <v>0.12810000000000002</v>
      </c>
      <c r="S297" s="228">
        <v>0</v>
      </c>
      <c r="T297" s="229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30" t="s">
        <v>262</v>
      </c>
      <c r="AT297" s="230" t="s">
        <v>177</v>
      </c>
      <c r="AU297" s="230" t="s">
        <v>86</v>
      </c>
      <c r="AY297" s="18" t="s">
        <v>175</v>
      </c>
      <c r="BE297" s="231">
        <f>IF(N297="základní",J297,0)</f>
        <v>0</v>
      </c>
      <c r="BF297" s="231">
        <f>IF(N297="snížená",J297,0)</f>
        <v>0</v>
      </c>
      <c r="BG297" s="231">
        <f>IF(N297="zákl. přenesená",J297,0)</f>
        <v>0</v>
      </c>
      <c r="BH297" s="231">
        <f>IF(N297="sníž. přenesená",J297,0)</f>
        <v>0</v>
      </c>
      <c r="BI297" s="231">
        <f>IF(N297="nulová",J297,0)</f>
        <v>0</v>
      </c>
      <c r="BJ297" s="18" t="s">
        <v>84</v>
      </c>
      <c r="BK297" s="231">
        <f>ROUND(I297*H297,2)</f>
        <v>0</v>
      </c>
      <c r="BL297" s="18" t="s">
        <v>262</v>
      </c>
      <c r="BM297" s="230" t="s">
        <v>3411</v>
      </c>
    </row>
    <row r="298" s="13" customFormat="1">
      <c r="A298" s="13"/>
      <c r="B298" s="232"/>
      <c r="C298" s="233"/>
      <c r="D298" s="234" t="s">
        <v>184</v>
      </c>
      <c r="E298" s="235" t="s">
        <v>1</v>
      </c>
      <c r="F298" s="236" t="s">
        <v>3412</v>
      </c>
      <c r="G298" s="233"/>
      <c r="H298" s="237">
        <v>21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184</v>
      </c>
      <c r="AU298" s="243" t="s">
        <v>86</v>
      </c>
      <c r="AV298" s="13" t="s">
        <v>86</v>
      </c>
      <c r="AW298" s="13" t="s">
        <v>32</v>
      </c>
      <c r="AX298" s="13" t="s">
        <v>84</v>
      </c>
      <c r="AY298" s="243" t="s">
        <v>175</v>
      </c>
    </row>
    <row r="299" s="2" customFormat="1" ht="24.15" customHeight="1">
      <c r="A299" s="39"/>
      <c r="B299" s="40"/>
      <c r="C299" s="219" t="s">
        <v>745</v>
      </c>
      <c r="D299" s="219" t="s">
        <v>177</v>
      </c>
      <c r="E299" s="220" t="s">
        <v>3413</v>
      </c>
      <c r="F299" s="221" t="s">
        <v>3414</v>
      </c>
      <c r="G299" s="222" t="s">
        <v>342</v>
      </c>
      <c r="H299" s="223">
        <v>2</v>
      </c>
      <c r="I299" s="224"/>
      <c r="J299" s="225">
        <f>ROUND(I299*H299,2)</f>
        <v>0</v>
      </c>
      <c r="K299" s="221" t="s">
        <v>181</v>
      </c>
      <c r="L299" s="45"/>
      <c r="M299" s="226" t="s">
        <v>1</v>
      </c>
      <c r="N299" s="227" t="s">
        <v>41</v>
      </c>
      <c r="O299" s="92"/>
      <c r="P299" s="228">
        <f>O299*H299</f>
        <v>0</v>
      </c>
      <c r="Q299" s="228">
        <v>0</v>
      </c>
      <c r="R299" s="228">
        <f>Q299*H299</f>
        <v>0</v>
      </c>
      <c r="S299" s="228">
        <v>0</v>
      </c>
      <c r="T299" s="229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0" t="s">
        <v>262</v>
      </c>
      <c r="AT299" s="230" t="s">
        <v>177</v>
      </c>
      <c r="AU299" s="230" t="s">
        <v>86</v>
      </c>
      <c r="AY299" s="18" t="s">
        <v>175</v>
      </c>
      <c r="BE299" s="231">
        <f>IF(N299="základní",J299,0)</f>
        <v>0</v>
      </c>
      <c r="BF299" s="231">
        <f>IF(N299="snížená",J299,0)</f>
        <v>0</v>
      </c>
      <c r="BG299" s="231">
        <f>IF(N299="zákl. přenesená",J299,0)</f>
        <v>0</v>
      </c>
      <c r="BH299" s="231">
        <f>IF(N299="sníž. přenesená",J299,0)</f>
        <v>0</v>
      </c>
      <c r="BI299" s="231">
        <f>IF(N299="nulová",J299,0)</f>
        <v>0</v>
      </c>
      <c r="BJ299" s="18" t="s">
        <v>84</v>
      </c>
      <c r="BK299" s="231">
        <f>ROUND(I299*H299,2)</f>
        <v>0</v>
      </c>
      <c r="BL299" s="18" t="s">
        <v>262</v>
      </c>
      <c r="BM299" s="230" t="s">
        <v>3415</v>
      </c>
    </row>
    <row r="300" s="2" customFormat="1" ht="16.5" customHeight="1">
      <c r="A300" s="39"/>
      <c r="B300" s="40"/>
      <c r="C300" s="219" t="s">
        <v>749</v>
      </c>
      <c r="D300" s="219" t="s">
        <v>177</v>
      </c>
      <c r="E300" s="220" t="s">
        <v>3416</v>
      </c>
      <c r="F300" s="221" t="s">
        <v>3417</v>
      </c>
      <c r="G300" s="222" t="s">
        <v>3418</v>
      </c>
      <c r="H300" s="223">
        <v>23</v>
      </c>
      <c r="I300" s="224"/>
      <c r="J300" s="225">
        <f>ROUND(I300*H300,2)</f>
        <v>0</v>
      </c>
      <c r="K300" s="221" t="s">
        <v>181</v>
      </c>
      <c r="L300" s="45"/>
      <c r="M300" s="226" t="s">
        <v>1</v>
      </c>
      <c r="N300" s="227" t="s">
        <v>41</v>
      </c>
      <c r="O300" s="92"/>
      <c r="P300" s="228">
        <f>O300*H300</f>
        <v>0</v>
      </c>
      <c r="Q300" s="228">
        <v>0.00025</v>
      </c>
      <c r="R300" s="228">
        <f>Q300*H300</f>
        <v>0.00575</v>
      </c>
      <c r="S300" s="228">
        <v>0</v>
      </c>
      <c r="T300" s="229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0" t="s">
        <v>262</v>
      </c>
      <c r="AT300" s="230" t="s">
        <v>177</v>
      </c>
      <c r="AU300" s="230" t="s">
        <v>86</v>
      </c>
      <c r="AY300" s="18" t="s">
        <v>175</v>
      </c>
      <c r="BE300" s="231">
        <f>IF(N300="základní",J300,0)</f>
        <v>0</v>
      </c>
      <c r="BF300" s="231">
        <f>IF(N300="snížená",J300,0)</f>
        <v>0</v>
      </c>
      <c r="BG300" s="231">
        <f>IF(N300="zákl. přenesená",J300,0)</f>
        <v>0</v>
      </c>
      <c r="BH300" s="231">
        <f>IF(N300="sníž. přenesená",J300,0)</f>
        <v>0</v>
      </c>
      <c r="BI300" s="231">
        <f>IF(N300="nulová",J300,0)</f>
        <v>0</v>
      </c>
      <c r="BJ300" s="18" t="s">
        <v>84</v>
      </c>
      <c r="BK300" s="231">
        <f>ROUND(I300*H300,2)</f>
        <v>0</v>
      </c>
      <c r="BL300" s="18" t="s">
        <v>262</v>
      </c>
      <c r="BM300" s="230" t="s">
        <v>3419</v>
      </c>
    </row>
    <row r="301" s="2" customFormat="1" ht="16.5" customHeight="1">
      <c r="A301" s="39"/>
      <c r="B301" s="40"/>
      <c r="C301" s="219" t="s">
        <v>754</v>
      </c>
      <c r="D301" s="219" t="s">
        <v>177</v>
      </c>
      <c r="E301" s="220" t="s">
        <v>3420</v>
      </c>
      <c r="F301" s="221" t="s">
        <v>3421</v>
      </c>
      <c r="G301" s="222" t="s">
        <v>342</v>
      </c>
      <c r="H301" s="223">
        <v>18</v>
      </c>
      <c r="I301" s="224"/>
      <c r="J301" s="225">
        <f>ROUND(I301*H301,2)</f>
        <v>0</v>
      </c>
      <c r="K301" s="221" t="s">
        <v>181</v>
      </c>
      <c r="L301" s="45"/>
      <c r="M301" s="226" t="s">
        <v>1</v>
      </c>
      <c r="N301" s="227" t="s">
        <v>41</v>
      </c>
      <c r="O301" s="92"/>
      <c r="P301" s="228">
        <f>O301*H301</f>
        <v>0</v>
      </c>
      <c r="Q301" s="228">
        <v>0.00075</v>
      </c>
      <c r="R301" s="228">
        <f>Q301*H301</f>
        <v>0.0135</v>
      </c>
      <c r="S301" s="228">
        <v>0</v>
      </c>
      <c r="T301" s="229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30" t="s">
        <v>262</v>
      </c>
      <c r="AT301" s="230" t="s">
        <v>177</v>
      </c>
      <c r="AU301" s="230" t="s">
        <v>86</v>
      </c>
      <c r="AY301" s="18" t="s">
        <v>175</v>
      </c>
      <c r="BE301" s="231">
        <f>IF(N301="základní",J301,0)</f>
        <v>0</v>
      </c>
      <c r="BF301" s="231">
        <f>IF(N301="snížená",J301,0)</f>
        <v>0</v>
      </c>
      <c r="BG301" s="231">
        <f>IF(N301="zákl. přenesená",J301,0)</f>
        <v>0</v>
      </c>
      <c r="BH301" s="231">
        <f>IF(N301="sníž. přenesená",J301,0)</f>
        <v>0</v>
      </c>
      <c r="BI301" s="231">
        <f>IF(N301="nulová",J301,0)</f>
        <v>0</v>
      </c>
      <c r="BJ301" s="18" t="s">
        <v>84</v>
      </c>
      <c r="BK301" s="231">
        <f>ROUND(I301*H301,2)</f>
        <v>0</v>
      </c>
      <c r="BL301" s="18" t="s">
        <v>262</v>
      </c>
      <c r="BM301" s="230" t="s">
        <v>3422</v>
      </c>
    </row>
    <row r="302" s="13" customFormat="1">
      <c r="A302" s="13"/>
      <c r="B302" s="232"/>
      <c r="C302" s="233"/>
      <c r="D302" s="234" t="s">
        <v>184</v>
      </c>
      <c r="E302" s="235" t="s">
        <v>1</v>
      </c>
      <c r="F302" s="236" t="s">
        <v>3423</v>
      </c>
      <c r="G302" s="233"/>
      <c r="H302" s="237">
        <v>18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184</v>
      </c>
      <c r="AU302" s="243" t="s">
        <v>86</v>
      </c>
      <c r="AV302" s="13" t="s">
        <v>86</v>
      </c>
      <c r="AW302" s="13" t="s">
        <v>32</v>
      </c>
      <c r="AX302" s="13" t="s">
        <v>84</v>
      </c>
      <c r="AY302" s="243" t="s">
        <v>175</v>
      </c>
    </row>
    <row r="303" s="2" customFormat="1" ht="16.5" customHeight="1">
      <c r="A303" s="39"/>
      <c r="B303" s="40"/>
      <c r="C303" s="219" t="s">
        <v>758</v>
      </c>
      <c r="D303" s="219" t="s">
        <v>177</v>
      </c>
      <c r="E303" s="220" t="s">
        <v>3424</v>
      </c>
      <c r="F303" s="221" t="s">
        <v>3425</v>
      </c>
      <c r="G303" s="222" t="s">
        <v>342</v>
      </c>
      <c r="H303" s="223">
        <v>7</v>
      </c>
      <c r="I303" s="224"/>
      <c r="J303" s="225">
        <f>ROUND(I303*H303,2)</f>
        <v>0</v>
      </c>
      <c r="K303" s="221" t="s">
        <v>181</v>
      </c>
      <c r="L303" s="45"/>
      <c r="M303" s="226" t="s">
        <v>1</v>
      </c>
      <c r="N303" s="227" t="s">
        <v>41</v>
      </c>
      <c r="O303" s="92"/>
      <c r="P303" s="228">
        <f>O303*H303</f>
        <v>0</v>
      </c>
      <c r="Q303" s="228">
        <v>0.00097000000000000016</v>
      </c>
      <c r="R303" s="228">
        <f>Q303*H303</f>
        <v>0.00679</v>
      </c>
      <c r="S303" s="228">
        <v>0</v>
      </c>
      <c r="T303" s="229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0" t="s">
        <v>262</v>
      </c>
      <c r="AT303" s="230" t="s">
        <v>177</v>
      </c>
      <c r="AU303" s="230" t="s">
        <v>86</v>
      </c>
      <c r="AY303" s="18" t="s">
        <v>175</v>
      </c>
      <c r="BE303" s="231">
        <f>IF(N303="základní",J303,0)</f>
        <v>0</v>
      </c>
      <c r="BF303" s="231">
        <f>IF(N303="snížená",J303,0)</f>
        <v>0</v>
      </c>
      <c r="BG303" s="231">
        <f>IF(N303="zákl. přenesená",J303,0)</f>
        <v>0</v>
      </c>
      <c r="BH303" s="231">
        <f>IF(N303="sníž. přenesená",J303,0)</f>
        <v>0</v>
      </c>
      <c r="BI303" s="231">
        <f>IF(N303="nulová",J303,0)</f>
        <v>0</v>
      </c>
      <c r="BJ303" s="18" t="s">
        <v>84</v>
      </c>
      <c r="BK303" s="231">
        <f>ROUND(I303*H303,2)</f>
        <v>0</v>
      </c>
      <c r="BL303" s="18" t="s">
        <v>262</v>
      </c>
      <c r="BM303" s="230" t="s">
        <v>3426</v>
      </c>
    </row>
    <row r="304" s="13" customFormat="1">
      <c r="A304" s="13"/>
      <c r="B304" s="232"/>
      <c r="C304" s="233"/>
      <c r="D304" s="234" t="s">
        <v>184</v>
      </c>
      <c r="E304" s="235" t="s">
        <v>1</v>
      </c>
      <c r="F304" s="236" t="s">
        <v>3427</v>
      </c>
      <c r="G304" s="233"/>
      <c r="H304" s="237">
        <v>7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184</v>
      </c>
      <c r="AU304" s="243" t="s">
        <v>86</v>
      </c>
      <c r="AV304" s="13" t="s">
        <v>86</v>
      </c>
      <c r="AW304" s="13" t="s">
        <v>32</v>
      </c>
      <c r="AX304" s="13" t="s">
        <v>84</v>
      </c>
      <c r="AY304" s="243" t="s">
        <v>175</v>
      </c>
    </row>
    <row r="305" s="2" customFormat="1" ht="16.5" customHeight="1">
      <c r="A305" s="39"/>
      <c r="B305" s="40"/>
      <c r="C305" s="219" t="s">
        <v>769</v>
      </c>
      <c r="D305" s="219" t="s">
        <v>177</v>
      </c>
      <c r="E305" s="220" t="s">
        <v>3428</v>
      </c>
      <c r="F305" s="221" t="s">
        <v>3429</v>
      </c>
      <c r="G305" s="222" t="s">
        <v>342</v>
      </c>
      <c r="H305" s="223">
        <v>8</v>
      </c>
      <c r="I305" s="224"/>
      <c r="J305" s="225">
        <f>ROUND(I305*H305,2)</f>
        <v>0</v>
      </c>
      <c r="K305" s="221" t="s">
        <v>181</v>
      </c>
      <c r="L305" s="45"/>
      <c r="M305" s="226" t="s">
        <v>1</v>
      </c>
      <c r="N305" s="227" t="s">
        <v>41</v>
      </c>
      <c r="O305" s="92"/>
      <c r="P305" s="228">
        <f>O305*H305</f>
        <v>0</v>
      </c>
      <c r="Q305" s="228">
        <v>0.0012299999999999998</v>
      </c>
      <c r="R305" s="228">
        <f>Q305*H305</f>
        <v>0.00984</v>
      </c>
      <c r="S305" s="228">
        <v>0</v>
      </c>
      <c r="T305" s="229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0" t="s">
        <v>262</v>
      </c>
      <c r="AT305" s="230" t="s">
        <v>177</v>
      </c>
      <c r="AU305" s="230" t="s">
        <v>86</v>
      </c>
      <c r="AY305" s="18" t="s">
        <v>175</v>
      </c>
      <c r="BE305" s="231">
        <f>IF(N305="základní",J305,0)</f>
        <v>0</v>
      </c>
      <c r="BF305" s="231">
        <f>IF(N305="snížená",J305,0)</f>
        <v>0</v>
      </c>
      <c r="BG305" s="231">
        <f>IF(N305="zákl. přenesená",J305,0)</f>
        <v>0</v>
      </c>
      <c r="BH305" s="231">
        <f>IF(N305="sníž. přenesená",J305,0)</f>
        <v>0</v>
      </c>
      <c r="BI305" s="231">
        <f>IF(N305="nulová",J305,0)</f>
        <v>0</v>
      </c>
      <c r="BJ305" s="18" t="s">
        <v>84</v>
      </c>
      <c r="BK305" s="231">
        <f>ROUND(I305*H305,2)</f>
        <v>0</v>
      </c>
      <c r="BL305" s="18" t="s">
        <v>262</v>
      </c>
      <c r="BM305" s="230" t="s">
        <v>3430</v>
      </c>
    </row>
    <row r="306" s="13" customFormat="1">
      <c r="A306" s="13"/>
      <c r="B306" s="232"/>
      <c r="C306" s="233"/>
      <c r="D306" s="234" t="s">
        <v>184</v>
      </c>
      <c r="E306" s="235" t="s">
        <v>1</v>
      </c>
      <c r="F306" s="236" t="s">
        <v>3431</v>
      </c>
      <c r="G306" s="233"/>
      <c r="H306" s="237">
        <v>8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184</v>
      </c>
      <c r="AU306" s="243" t="s">
        <v>86</v>
      </c>
      <c r="AV306" s="13" t="s">
        <v>86</v>
      </c>
      <c r="AW306" s="13" t="s">
        <v>32</v>
      </c>
      <c r="AX306" s="13" t="s">
        <v>84</v>
      </c>
      <c r="AY306" s="243" t="s">
        <v>175</v>
      </c>
    </row>
    <row r="307" s="2" customFormat="1" ht="16.5" customHeight="1">
      <c r="A307" s="39"/>
      <c r="B307" s="40"/>
      <c r="C307" s="219" t="s">
        <v>775</v>
      </c>
      <c r="D307" s="219" t="s">
        <v>177</v>
      </c>
      <c r="E307" s="220" t="s">
        <v>3432</v>
      </c>
      <c r="F307" s="221" t="s">
        <v>3433</v>
      </c>
      <c r="G307" s="222" t="s">
        <v>342</v>
      </c>
      <c r="H307" s="223">
        <v>2</v>
      </c>
      <c r="I307" s="224"/>
      <c r="J307" s="225">
        <f>ROUND(I307*H307,2)</f>
        <v>0</v>
      </c>
      <c r="K307" s="221" t="s">
        <v>3169</v>
      </c>
      <c r="L307" s="45"/>
      <c r="M307" s="226" t="s">
        <v>1</v>
      </c>
      <c r="N307" s="227" t="s">
        <v>41</v>
      </c>
      <c r="O307" s="92"/>
      <c r="P307" s="228">
        <f>O307*H307</f>
        <v>0</v>
      </c>
      <c r="Q307" s="228">
        <v>0.00175</v>
      </c>
      <c r="R307" s="228">
        <f>Q307*H307</f>
        <v>0.0035</v>
      </c>
      <c r="S307" s="228">
        <v>0</v>
      </c>
      <c r="T307" s="229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30" t="s">
        <v>262</v>
      </c>
      <c r="AT307" s="230" t="s">
        <v>177</v>
      </c>
      <c r="AU307" s="230" t="s">
        <v>86</v>
      </c>
      <c r="AY307" s="18" t="s">
        <v>175</v>
      </c>
      <c r="BE307" s="231">
        <f>IF(N307="základní",J307,0)</f>
        <v>0</v>
      </c>
      <c r="BF307" s="231">
        <f>IF(N307="snížená",J307,0)</f>
        <v>0</v>
      </c>
      <c r="BG307" s="231">
        <f>IF(N307="zákl. přenesená",J307,0)</f>
        <v>0</v>
      </c>
      <c r="BH307" s="231">
        <f>IF(N307="sníž. přenesená",J307,0)</f>
        <v>0</v>
      </c>
      <c r="BI307" s="231">
        <f>IF(N307="nulová",J307,0)</f>
        <v>0</v>
      </c>
      <c r="BJ307" s="18" t="s">
        <v>84</v>
      </c>
      <c r="BK307" s="231">
        <f>ROUND(I307*H307,2)</f>
        <v>0</v>
      </c>
      <c r="BL307" s="18" t="s">
        <v>262</v>
      </c>
      <c r="BM307" s="230" t="s">
        <v>3434</v>
      </c>
    </row>
    <row r="308" s="13" customFormat="1">
      <c r="A308" s="13"/>
      <c r="B308" s="232"/>
      <c r="C308" s="233"/>
      <c r="D308" s="234" t="s">
        <v>184</v>
      </c>
      <c r="E308" s="235" t="s">
        <v>1</v>
      </c>
      <c r="F308" s="236" t="s">
        <v>3435</v>
      </c>
      <c r="G308" s="233"/>
      <c r="H308" s="237">
        <v>2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184</v>
      </c>
      <c r="AU308" s="243" t="s">
        <v>86</v>
      </c>
      <c r="AV308" s="13" t="s">
        <v>86</v>
      </c>
      <c r="AW308" s="13" t="s">
        <v>32</v>
      </c>
      <c r="AX308" s="13" t="s">
        <v>84</v>
      </c>
      <c r="AY308" s="243" t="s">
        <v>175</v>
      </c>
    </row>
    <row r="309" s="2" customFormat="1" ht="16.5" customHeight="1">
      <c r="A309" s="39"/>
      <c r="B309" s="40"/>
      <c r="C309" s="219" t="s">
        <v>782</v>
      </c>
      <c r="D309" s="219" t="s">
        <v>177</v>
      </c>
      <c r="E309" s="220" t="s">
        <v>3436</v>
      </c>
      <c r="F309" s="221" t="s">
        <v>3437</v>
      </c>
      <c r="G309" s="222" t="s">
        <v>342</v>
      </c>
      <c r="H309" s="223">
        <v>1</v>
      </c>
      <c r="I309" s="224"/>
      <c r="J309" s="225">
        <f>ROUND(I309*H309,2)</f>
        <v>0</v>
      </c>
      <c r="K309" s="221" t="s">
        <v>3169</v>
      </c>
      <c r="L309" s="45"/>
      <c r="M309" s="226" t="s">
        <v>1</v>
      </c>
      <c r="N309" s="227" t="s">
        <v>41</v>
      </c>
      <c r="O309" s="92"/>
      <c r="P309" s="228">
        <f>O309*H309</f>
        <v>0</v>
      </c>
      <c r="Q309" s="228">
        <v>0.0023800000000000004</v>
      </c>
      <c r="R309" s="228">
        <f>Q309*H309</f>
        <v>0.0023800000000000004</v>
      </c>
      <c r="S309" s="228">
        <v>0</v>
      </c>
      <c r="T309" s="229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0" t="s">
        <v>262</v>
      </c>
      <c r="AT309" s="230" t="s">
        <v>177</v>
      </c>
      <c r="AU309" s="230" t="s">
        <v>86</v>
      </c>
      <c r="AY309" s="18" t="s">
        <v>175</v>
      </c>
      <c r="BE309" s="231">
        <f>IF(N309="základní",J309,0)</f>
        <v>0</v>
      </c>
      <c r="BF309" s="231">
        <f>IF(N309="snížená",J309,0)</f>
        <v>0</v>
      </c>
      <c r="BG309" s="231">
        <f>IF(N309="zákl. přenesená",J309,0)</f>
        <v>0</v>
      </c>
      <c r="BH309" s="231">
        <f>IF(N309="sníž. přenesená",J309,0)</f>
        <v>0</v>
      </c>
      <c r="BI309" s="231">
        <f>IF(N309="nulová",J309,0)</f>
        <v>0</v>
      </c>
      <c r="BJ309" s="18" t="s">
        <v>84</v>
      </c>
      <c r="BK309" s="231">
        <f>ROUND(I309*H309,2)</f>
        <v>0</v>
      </c>
      <c r="BL309" s="18" t="s">
        <v>262</v>
      </c>
      <c r="BM309" s="230" t="s">
        <v>3438</v>
      </c>
    </row>
    <row r="310" s="13" customFormat="1">
      <c r="A310" s="13"/>
      <c r="B310" s="232"/>
      <c r="C310" s="233"/>
      <c r="D310" s="234" t="s">
        <v>184</v>
      </c>
      <c r="E310" s="235" t="s">
        <v>1</v>
      </c>
      <c r="F310" s="236" t="s">
        <v>3439</v>
      </c>
      <c r="G310" s="233"/>
      <c r="H310" s="237">
        <v>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184</v>
      </c>
      <c r="AU310" s="243" t="s">
        <v>86</v>
      </c>
      <c r="AV310" s="13" t="s">
        <v>86</v>
      </c>
      <c r="AW310" s="13" t="s">
        <v>32</v>
      </c>
      <c r="AX310" s="13" t="s">
        <v>84</v>
      </c>
      <c r="AY310" s="243" t="s">
        <v>175</v>
      </c>
    </row>
    <row r="311" s="2" customFormat="1" ht="24.15" customHeight="1">
      <c r="A311" s="39"/>
      <c r="B311" s="40"/>
      <c r="C311" s="219" t="s">
        <v>792</v>
      </c>
      <c r="D311" s="219" t="s">
        <v>177</v>
      </c>
      <c r="E311" s="220" t="s">
        <v>3440</v>
      </c>
      <c r="F311" s="221" t="s">
        <v>3441</v>
      </c>
      <c r="G311" s="222" t="s">
        <v>1187</v>
      </c>
      <c r="H311" s="223">
        <v>6</v>
      </c>
      <c r="I311" s="224"/>
      <c r="J311" s="225">
        <f>ROUND(I311*H311,2)</f>
        <v>0</v>
      </c>
      <c r="K311" s="221" t="s">
        <v>181</v>
      </c>
      <c r="L311" s="45"/>
      <c r="M311" s="226" t="s">
        <v>1</v>
      </c>
      <c r="N311" s="227" t="s">
        <v>41</v>
      </c>
      <c r="O311" s="92"/>
      <c r="P311" s="228">
        <f>O311*H311</f>
        <v>0</v>
      </c>
      <c r="Q311" s="228">
        <v>0.02913</v>
      </c>
      <c r="R311" s="228">
        <f>Q311*H311</f>
        <v>0.17477999999999997</v>
      </c>
      <c r="S311" s="228">
        <v>0</v>
      </c>
      <c r="T311" s="229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30" t="s">
        <v>262</v>
      </c>
      <c r="AT311" s="230" t="s">
        <v>177</v>
      </c>
      <c r="AU311" s="230" t="s">
        <v>86</v>
      </c>
      <c r="AY311" s="18" t="s">
        <v>175</v>
      </c>
      <c r="BE311" s="231">
        <f>IF(N311="základní",J311,0)</f>
        <v>0</v>
      </c>
      <c r="BF311" s="231">
        <f>IF(N311="snížená",J311,0)</f>
        <v>0</v>
      </c>
      <c r="BG311" s="231">
        <f>IF(N311="zákl. přenesená",J311,0)</f>
        <v>0</v>
      </c>
      <c r="BH311" s="231">
        <f>IF(N311="sníž. přenesená",J311,0)</f>
        <v>0</v>
      </c>
      <c r="BI311" s="231">
        <f>IF(N311="nulová",J311,0)</f>
        <v>0</v>
      </c>
      <c r="BJ311" s="18" t="s">
        <v>84</v>
      </c>
      <c r="BK311" s="231">
        <f>ROUND(I311*H311,2)</f>
        <v>0</v>
      </c>
      <c r="BL311" s="18" t="s">
        <v>262</v>
      </c>
      <c r="BM311" s="230" t="s">
        <v>3442</v>
      </c>
    </row>
    <row r="312" s="2" customFormat="1">
      <c r="A312" s="39"/>
      <c r="B312" s="40"/>
      <c r="C312" s="41"/>
      <c r="D312" s="234" t="s">
        <v>266</v>
      </c>
      <c r="E312" s="41"/>
      <c r="F312" s="275" t="s">
        <v>3443</v>
      </c>
      <c r="G312" s="41"/>
      <c r="H312" s="41"/>
      <c r="I312" s="276"/>
      <c r="J312" s="41"/>
      <c r="K312" s="41"/>
      <c r="L312" s="45"/>
      <c r="M312" s="277"/>
      <c r="N312" s="278"/>
      <c r="O312" s="92"/>
      <c r="P312" s="92"/>
      <c r="Q312" s="92"/>
      <c r="R312" s="92"/>
      <c r="S312" s="92"/>
      <c r="T312" s="93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266</v>
      </c>
      <c r="AU312" s="18" t="s">
        <v>86</v>
      </c>
    </row>
    <row r="313" s="13" customFormat="1">
      <c r="A313" s="13"/>
      <c r="B313" s="232"/>
      <c r="C313" s="233"/>
      <c r="D313" s="234" t="s">
        <v>184</v>
      </c>
      <c r="E313" s="235" t="s">
        <v>1</v>
      </c>
      <c r="F313" s="236" t="s">
        <v>3444</v>
      </c>
      <c r="G313" s="233"/>
      <c r="H313" s="237">
        <v>6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184</v>
      </c>
      <c r="AU313" s="243" t="s">
        <v>86</v>
      </c>
      <c r="AV313" s="13" t="s">
        <v>86</v>
      </c>
      <c r="AW313" s="13" t="s">
        <v>32</v>
      </c>
      <c r="AX313" s="13" t="s">
        <v>84</v>
      </c>
      <c r="AY313" s="243" t="s">
        <v>175</v>
      </c>
    </row>
    <row r="314" s="2" customFormat="1" ht="21.75" customHeight="1">
      <c r="A314" s="39"/>
      <c r="B314" s="40"/>
      <c r="C314" s="219" t="s">
        <v>797</v>
      </c>
      <c r="D314" s="219" t="s">
        <v>177</v>
      </c>
      <c r="E314" s="220" t="s">
        <v>3445</v>
      </c>
      <c r="F314" s="221" t="s">
        <v>3446</v>
      </c>
      <c r="G314" s="222" t="s">
        <v>437</v>
      </c>
      <c r="H314" s="223">
        <v>644.5</v>
      </c>
      <c r="I314" s="224"/>
      <c r="J314" s="225">
        <f>ROUND(I314*H314,2)</f>
        <v>0</v>
      </c>
      <c r="K314" s="221" t="s">
        <v>181</v>
      </c>
      <c r="L314" s="45"/>
      <c r="M314" s="226" t="s">
        <v>1</v>
      </c>
      <c r="N314" s="227" t="s">
        <v>41</v>
      </c>
      <c r="O314" s="92"/>
      <c r="P314" s="228">
        <f>O314*H314</f>
        <v>0</v>
      </c>
      <c r="Q314" s="228">
        <v>1E-05</v>
      </c>
      <c r="R314" s="228">
        <f>Q314*H314</f>
        <v>0.006445</v>
      </c>
      <c r="S314" s="228">
        <v>0</v>
      </c>
      <c r="T314" s="229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30" t="s">
        <v>262</v>
      </c>
      <c r="AT314" s="230" t="s">
        <v>177</v>
      </c>
      <c r="AU314" s="230" t="s">
        <v>86</v>
      </c>
      <c r="AY314" s="18" t="s">
        <v>175</v>
      </c>
      <c r="BE314" s="231">
        <f>IF(N314="základní",J314,0)</f>
        <v>0</v>
      </c>
      <c r="BF314" s="231">
        <f>IF(N314="snížená",J314,0)</f>
        <v>0</v>
      </c>
      <c r="BG314" s="231">
        <f>IF(N314="zákl. přenesená",J314,0)</f>
        <v>0</v>
      </c>
      <c r="BH314" s="231">
        <f>IF(N314="sníž. přenesená",J314,0)</f>
        <v>0</v>
      </c>
      <c r="BI314" s="231">
        <f>IF(N314="nulová",J314,0)</f>
        <v>0</v>
      </c>
      <c r="BJ314" s="18" t="s">
        <v>84</v>
      </c>
      <c r="BK314" s="231">
        <f>ROUND(I314*H314,2)</f>
        <v>0</v>
      </c>
      <c r="BL314" s="18" t="s">
        <v>262</v>
      </c>
      <c r="BM314" s="230" t="s">
        <v>3447</v>
      </c>
    </row>
    <row r="315" s="2" customFormat="1" ht="24.15" customHeight="1">
      <c r="A315" s="39"/>
      <c r="B315" s="40"/>
      <c r="C315" s="219" t="s">
        <v>810</v>
      </c>
      <c r="D315" s="219" t="s">
        <v>177</v>
      </c>
      <c r="E315" s="220" t="s">
        <v>3448</v>
      </c>
      <c r="F315" s="221" t="s">
        <v>3449</v>
      </c>
      <c r="G315" s="222" t="s">
        <v>437</v>
      </c>
      <c r="H315" s="223">
        <v>644.5</v>
      </c>
      <c r="I315" s="224"/>
      <c r="J315" s="225">
        <f>ROUND(I315*H315,2)</f>
        <v>0</v>
      </c>
      <c r="K315" s="221" t="s">
        <v>181</v>
      </c>
      <c r="L315" s="45"/>
      <c r="M315" s="226" t="s">
        <v>1</v>
      </c>
      <c r="N315" s="227" t="s">
        <v>41</v>
      </c>
      <c r="O315" s="92"/>
      <c r="P315" s="228">
        <f>O315*H315</f>
        <v>0</v>
      </c>
      <c r="Q315" s="228">
        <v>6E-05</v>
      </c>
      <c r="R315" s="228">
        <f>Q315*H315</f>
        <v>0.038670000000000008</v>
      </c>
      <c r="S315" s="228">
        <v>0</v>
      </c>
      <c r="T315" s="229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0" t="s">
        <v>262</v>
      </c>
      <c r="AT315" s="230" t="s">
        <v>177</v>
      </c>
      <c r="AU315" s="230" t="s">
        <v>86</v>
      </c>
      <c r="AY315" s="18" t="s">
        <v>175</v>
      </c>
      <c r="BE315" s="231">
        <f>IF(N315="základní",J315,0)</f>
        <v>0</v>
      </c>
      <c r="BF315" s="231">
        <f>IF(N315="snížená",J315,0)</f>
        <v>0</v>
      </c>
      <c r="BG315" s="231">
        <f>IF(N315="zákl. přenesená",J315,0)</f>
        <v>0</v>
      </c>
      <c r="BH315" s="231">
        <f>IF(N315="sníž. přenesená",J315,0)</f>
        <v>0</v>
      </c>
      <c r="BI315" s="231">
        <f>IF(N315="nulová",J315,0)</f>
        <v>0</v>
      </c>
      <c r="BJ315" s="18" t="s">
        <v>84</v>
      </c>
      <c r="BK315" s="231">
        <f>ROUND(I315*H315,2)</f>
        <v>0</v>
      </c>
      <c r="BL315" s="18" t="s">
        <v>262</v>
      </c>
      <c r="BM315" s="230" t="s">
        <v>3450</v>
      </c>
    </row>
    <row r="316" s="2" customFormat="1" ht="24.15" customHeight="1">
      <c r="A316" s="39"/>
      <c r="B316" s="40"/>
      <c r="C316" s="219" t="s">
        <v>815</v>
      </c>
      <c r="D316" s="219" t="s">
        <v>177</v>
      </c>
      <c r="E316" s="220" t="s">
        <v>3451</v>
      </c>
      <c r="F316" s="221" t="s">
        <v>3452</v>
      </c>
      <c r="G316" s="222" t="s">
        <v>1336</v>
      </c>
      <c r="H316" s="291"/>
      <c r="I316" s="224"/>
      <c r="J316" s="225">
        <f>ROUND(I316*H316,2)</f>
        <v>0</v>
      </c>
      <c r="K316" s="221" t="s">
        <v>3169</v>
      </c>
      <c r="L316" s="45"/>
      <c r="M316" s="226" t="s">
        <v>1</v>
      </c>
      <c r="N316" s="227" t="s">
        <v>41</v>
      </c>
      <c r="O316" s="92"/>
      <c r="P316" s="228">
        <f>O316*H316</f>
        <v>0</v>
      </c>
      <c r="Q316" s="228">
        <v>0</v>
      </c>
      <c r="R316" s="228">
        <f>Q316*H316</f>
        <v>0</v>
      </c>
      <c r="S316" s="228">
        <v>0</v>
      </c>
      <c r="T316" s="229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0" t="s">
        <v>262</v>
      </c>
      <c r="AT316" s="230" t="s">
        <v>177</v>
      </c>
      <c r="AU316" s="230" t="s">
        <v>86</v>
      </c>
      <c r="AY316" s="18" t="s">
        <v>175</v>
      </c>
      <c r="BE316" s="231">
        <f>IF(N316="základní",J316,0)</f>
        <v>0</v>
      </c>
      <c r="BF316" s="231">
        <f>IF(N316="snížená",J316,0)</f>
        <v>0</v>
      </c>
      <c r="BG316" s="231">
        <f>IF(N316="zákl. přenesená",J316,0)</f>
        <v>0</v>
      </c>
      <c r="BH316" s="231">
        <f>IF(N316="sníž. přenesená",J316,0)</f>
        <v>0</v>
      </c>
      <c r="BI316" s="231">
        <f>IF(N316="nulová",J316,0)</f>
        <v>0</v>
      </c>
      <c r="BJ316" s="18" t="s">
        <v>84</v>
      </c>
      <c r="BK316" s="231">
        <f>ROUND(I316*H316,2)</f>
        <v>0</v>
      </c>
      <c r="BL316" s="18" t="s">
        <v>262</v>
      </c>
      <c r="BM316" s="230" t="s">
        <v>3453</v>
      </c>
    </row>
    <row r="317" s="2" customFormat="1" ht="16.5" customHeight="1">
      <c r="A317" s="39"/>
      <c r="B317" s="40"/>
      <c r="C317" s="219" t="s">
        <v>819</v>
      </c>
      <c r="D317" s="219" t="s">
        <v>177</v>
      </c>
      <c r="E317" s="220" t="s">
        <v>3454</v>
      </c>
      <c r="F317" s="221" t="s">
        <v>3455</v>
      </c>
      <c r="G317" s="222" t="s">
        <v>342</v>
      </c>
      <c r="H317" s="223">
        <v>59</v>
      </c>
      <c r="I317" s="224"/>
      <c r="J317" s="225">
        <f>ROUND(I317*H317,2)</f>
        <v>0</v>
      </c>
      <c r="K317" s="221" t="s">
        <v>1</v>
      </c>
      <c r="L317" s="45"/>
      <c r="M317" s="226" t="s">
        <v>1</v>
      </c>
      <c r="N317" s="227" t="s">
        <v>41</v>
      </c>
      <c r="O317" s="92"/>
      <c r="P317" s="228">
        <f>O317*H317</f>
        <v>0</v>
      </c>
      <c r="Q317" s="228">
        <v>0.00047</v>
      </c>
      <c r="R317" s="228">
        <f>Q317*H317</f>
        <v>0.027729999999999996</v>
      </c>
      <c r="S317" s="228">
        <v>0</v>
      </c>
      <c r="T317" s="229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30" t="s">
        <v>262</v>
      </c>
      <c r="AT317" s="230" t="s">
        <v>177</v>
      </c>
      <c r="AU317" s="230" t="s">
        <v>86</v>
      </c>
      <c r="AY317" s="18" t="s">
        <v>175</v>
      </c>
      <c r="BE317" s="231">
        <f>IF(N317="základní",J317,0)</f>
        <v>0</v>
      </c>
      <c r="BF317" s="231">
        <f>IF(N317="snížená",J317,0)</f>
        <v>0</v>
      </c>
      <c r="BG317" s="231">
        <f>IF(N317="zákl. přenesená",J317,0)</f>
        <v>0</v>
      </c>
      <c r="BH317" s="231">
        <f>IF(N317="sníž. přenesená",J317,0)</f>
        <v>0</v>
      </c>
      <c r="BI317" s="231">
        <f>IF(N317="nulová",J317,0)</f>
        <v>0</v>
      </c>
      <c r="BJ317" s="18" t="s">
        <v>84</v>
      </c>
      <c r="BK317" s="231">
        <f>ROUND(I317*H317,2)</f>
        <v>0</v>
      </c>
      <c r="BL317" s="18" t="s">
        <v>262</v>
      </c>
      <c r="BM317" s="230" t="s">
        <v>3456</v>
      </c>
    </row>
    <row r="318" s="2" customFormat="1" ht="16.5" customHeight="1">
      <c r="A318" s="39"/>
      <c r="B318" s="40"/>
      <c r="C318" s="219" t="s">
        <v>825</v>
      </c>
      <c r="D318" s="219" t="s">
        <v>177</v>
      </c>
      <c r="E318" s="220" t="s">
        <v>3457</v>
      </c>
      <c r="F318" s="221" t="s">
        <v>3458</v>
      </c>
      <c r="G318" s="222" t="s">
        <v>342</v>
      </c>
      <c r="H318" s="223">
        <v>1</v>
      </c>
      <c r="I318" s="224"/>
      <c r="J318" s="225">
        <f>ROUND(I318*H318,2)</f>
        <v>0</v>
      </c>
      <c r="K318" s="221" t="s">
        <v>1</v>
      </c>
      <c r="L318" s="45"/>
      <c r="M318" s="226" t="s">
        <v>1</v>
      </c>
      <c r="N318" s="227" t="s">
        <v>41</v>
      </c>
      <c r="O318" s="92"/>
      <c r="P318" s="228">
        <f>O318*H318</f>
        <v>0</v>
      </c>
      <c r="Q318" s="228">
        <v>0.0032</v>
      </c>
      <c r="R318" s="228">
        <f>Q318*H318</f>
        <v>0.0032</v>
      </c>
      <c r="S318" s="228">
        <v>0</v>
      </c>
      <c r="T318" s="229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0" t="s">
        <v>262</v>
      </c>
      <c r="AT318" s="230" t="s">
        <v>177</v>
      </c>
      <c r="AU318" s="230" t="s">
        <v>86</v>
      </c>
      <c r="AY318" s="18" t="s">
        <v>175</v>
      </c>
      <c r="BE318" s="231">
        <f>IF(N318="základní",J318,0)</f>
        <v>0</v>
      </c>
      <c r="BF318" s="231">
        <f>IF(N318="snížená",J318,0)</f>
        <v>0</v>
      </c>
      <c r="BG318" s="231">
        <f>IF(N318="zákl. přenesená",J318,0)</f>
        <v>0</v>
      </c>
      <c r="BH318" s="231">
        <f>IF(N318="sníž. přenesená",J318,0)</f>
        <v>0</v>
      </c>
      <c r="BI318" s="231">
        <f>IF(N318="nulová",J318,0)</f>
        <v>0</v>
      </c>
      <c r="BJ318" s="18" t="s">
        <v>84</v>
      </c>
      <c r="BK318" s="231">
        <f>ROUND(I318*H318,2)</f>
        <v>0</v>
      </c>
      <c r="BL318" s="18" t="s">
        <v>262</v>
      </c>
      <c r="BM318" s="230" t="s">
        <v>3459</v>
      </c>
    </row>
    <row r="319" s="2" customFormat="1" ht="16.5" customHeight="1">
      <c r="A319" s="39"/>
      <c r="B319" s="40"/>
      <c r="C319" s="219" t="s">
        <v>830</v>
      </c>
      <c r="D319" s="219" t="s">
        <v>177</v>
      </c>
      <c r="E319" s="220" t="s">
        <v>3460</v>
      </c>
      <c r="F319" s="221" t="s">
        <v>3461</v>
      </c>
      <c r="G319" s="222" t="s">
        <v>342</v>
      </c>
      <c r="H319" s="223">
        <v>9</v>
      </c>
      <c r="I319" s="224"/>
      <c r="J319" s="225">
        <f>ROUND(I319*H319,2)</f>
        <v>0</v>
      </c>
      <c r="K319" s="221" t="s">
        <v>1</v>
      </c>
      <c r="L319" s="45"/>
      <c r="M319" s="226" t="s">
        <v>1</v>
      </c>
      <c r="N319" s="227" t="s">
        <v>41</v>
      </c>
      <c r="O319" s="92"/>
      <c r="P319" s="228">
        <f>O319*H319</f>
        <v>0</v>
      </c>
      <c r="Q319" s="228">
        <v>0</v>
      </c>
      <c r="R319" s="228">
        <f>Q319*H319</f>
        <v>0</v>
      </c>
      <c r="S319" s="228">
        <v>0</v>
      </c>
      <c r="T319" s="229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30" t="s">
        <v>262</v>
      </c>
      <c r="AT319" s="230" t="s">
        <v>177</v>
      </c>
      <c r="AU319" s="230" t="s">
        <v>86</v>
      </c>
      <c r="AY319" s="18" t="s">
        <v>175</v>
      </c>
      <c r="BE319" s="231">
        <f>IF(N319="základní",J319,0)</f>
        <v>0</v>
      </c>
      <c r="BF319" s="231">
        <f>IF(N319="snížená",J319,0)</f>
        <v>0</v>
      </c>
      <c r="BG319" s="231">
        <f>IF(N319="zákl. přenesená",J319,0)</f>
        <v>0</v>
      </c>
      <c r="BH319" s="231">
        <f>IF(N319="sníž. přenesená",J319,0)</f>
        <v>0</v>
      </c>
      <c r="BI319" s="231">
        <f>IF(N319="nulová",J319,0)</f>
        <v>0</v>
      </c>
      <c r="BJ319" s="18" t="s">
        <v>84</v>
      </c>
      <c r="BK319" s="231">
        <f>ROUND(I319*H319,2)</f>
        <v>0</v>
      </c>
      <c r="BL319" s="18" t="s">
        <v>262</v>
      </c>
      <c r="BM319" s="230" t="s">
        <v>3462</v>
      </c>
    </row>
    <row r="320" s="2" customFormat="1" ht="16.5" customHeight="1">
      <c r="A320" s="39"/>
      <c r="B320" s="40"/>
      <c r="C320" s="219" t="s">
        <v>835</v>
      </c>
      <c r="D320" s="219" t="s">
        <v>177</v>
      </c>
      <c r="E320" s="220" t="s">
        <v>3463</v>
      </c>
      <c r="F320" s="221" t="s">
        <v>3464</v>
      </c>
      <c r="G320" s="222" t="s">
        <v>342</v>
      </c>
      <c r="H320" s="223">
        <v>7</v>
      </c>
      <c r="I320" s="224"/>
      <c r="J320" s="225">
        <f>ROUND(I320*H320,2)</f>
        <v>0</v>
      </c>
      <c r="K320" s="221" t="s">
        <v>1</v>
      </c>
      <c r="L320" s="45"/>
      <c r="M320" s="226" t="s">
        <v>1</v>
      </c>
      <c r="N320" s="227" t="s">
        <v>41</v>
      </c>
      <c r="O320" s="92"/>
      <c r="P320" s="228">
        <f>O320*H320</f>
        <v>0</v>
      </c>
      <c r="Q320" s="228">
        <v>0</v>
      </c>
      <c r="R320" s="228">
        <f>Q320*H320</f>
        <v>0</v>
      </c>
      <c r="S320" s="228">
        <v>0</v>
      </c>
      <c r="T320" s="229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0" t="s">
        <v>262</v>
      </c>
      <c r="AT320" s="230" t="s">
        <v>177</v>
      </c>
      <c r="AU320" s="230" t="s">
        <v>86</v>
      </c>
      <c r="AY320" s="18" t="s">
        <v>175</v>
      </c>
      <c r="BE320" s="231">
        <f>IF(N320="základní",J320,0)</f>
        <v>0</v>
      </c>
      <c r="BF320" s="231">
        <f>IF(N320="snížená",J320,0)</f>
        <v>0</v>
      </c>
      <c r="BG320" s="231">
        <f>IF(N320="zákl. přenesená",J320,0)</f>
        <v>0</v>
      </c>
      <c r="BH320" s="231">
        <f>IF(N320="sníž. přenesená",J320,0)</f>
        <v>0</v>
      </c>
      <c r="BI320" s="231">
        <f>IF(N320="nulová",J320,0)</f>
        <v>0</v>
      </c>
      <c r="BJ320" s="18" t="s">
        <v>84</v>
      </c>
      <c r="BK320" s="231">
        <f>ROUND(I320*H320,2)</f>
        <v>0</v>
      </c>
      <c r="BL320" s="18" t="s">
        <v>262</v>
      </c>
      <c r="BM320" s="230" t="s">
        <v>3465</v>
      </c>
    </row>
    <row r="321" s="2" customFormat="1" ht="16.5" customHeight="1">
      <c r="A321" s="39"/>
      <c r="B321" s="40"/>
      <c r="C321" s="219" t="s">
        <v>840</v>
      </c>
      <c r="D321" s="219" t="s">
        <v>177</v>
      </c>
      <c r="E321" s="220" t="s">
        <v>3466</v>
      </c>
      <c r="F321" s="221" t="s">
        <v>3467</v>
      </c>
      <c r="G321" s="222" t="s">
        <v>342</v>
      </c>
      <c r="H321" s="223">
        <v>3</v>
      </c>
      <c r="I321" s="224"/>
      <c r="J321" s="225">
        <f>ROUND(I321*H321,2)</f>
        <v>0</v>
      </c>
      <c r="K321" s="221" t="s">
        <v>1</v>
      </c>
      <c r="L321" s="45"/>
      <c r="M321" s="226" t="s">
        <v>1</v>
      </c>
      <c r="N321" s="227" t="s">
        <v>41</v>
      </c>
      <c r="O321" s="92"/>
      <c r="P321" s="228">
        <f>O321*H321</f>
        <v>0</v>
      </c>
      <c r="Q321" s="228">
        <v>0</v>
      </c>
      <c r="R321" s="228">
        <f>Q321*H321</f>
        <v>0</v>
      </c>
      <c r="S321" s="228">
        <v>0</v>
      </c>
      <c r="T321" s="229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30" t="s">
        <v>262</v>
      </c>
      <c r="AT321" s="230" t="s">
        <v>177</v>
      </c>
      <c r="AU321" s="230" t="s">
        <v>86</v>
      </c>
      <c r="AY321" s="18" t="s">
        <v>175</v>
      </c>
      <c r="BE321" s="231">
        <f>IF(N321="základní",J321,0)</f>
        <v>0</v>
      </c>
      <c r="BF321" s="231">
        <f>IF(N321="snížená",J321,0)</f>
        <v>0</v>
      </c>
      <c r="BG321" s="231">
        <f>IF(N321="zákl. přenesená",J321,0)</f>
        <v>0</v>
      </c>
      <c r="BH321" s="231">
        <f>IF(N321="sníž. přenesená",J321,0)</f>
        <v>0</v>
      </c>
      <c r="BI321" s="231">
        <f>IF(N321="nulová",J321,0)</f>
        <v>0</v>
      </c>
      <c r="BJ321" s="18" t="s">
        <v>84</v>
      </c>
      <c r="BK321" s="231">
        <f>ROUND(I321*H321,2)</f>
        <v>0</v>
      </c>
      <c r="BL321" s="18" t="s">
        <v>262</v>
      </c>
      <c r="BM321" s="230" t="s">
        <v>3468</v>
      </c>
    </row>
    <row r="322" s="2" customFormat="1" ht="16.5" customHeight="1">
      <c r="A322" s="39"/>
      <c r="B322" s="40"/>
      <c r="C322" s="219" t="s">
        <v>847</v>
      </c>
      <c r="D322" s="219" t="s">
        <v>177</v>
      </c>
      <c r="E322" s="220" t="s">
        <v>3469</v>
      </c>
      <c r="F322" s="221" t="s">
        <v>3470</v>
      </c>
      <c r="G322" s="222" t="s">
        <v>342</v>
      </c>
      <c r="H322" s="223">
        <v>5</v>
      </c>
      <c r="I322" s="224"/>
      <c r="J322" s="225">
        <f>ROUND(I322*H322,2)</f>
        <v>0</v>
      </c>
      <c r="K322" s="221" t="s">
        <v>1</v>
      </c>
      <c r="L322" s="45"/>
      <c r="M322" s="226" t="s">
        <v>1</v>
      </c>
      <c r="N322" s="227" t="s">
        <v>41</v>
      </c>
      <c r="O322" s="92"/>
      <c r="P322" s="228">
        <f>O322*H322</f>
        <v>0</v>
      </c>
      <c r="Q322" s="228">
        <v>0</v>
      </c>
      <c r="R322" s="228">
        <f>Q322*H322</f>
        <v>0</v>
      </c>
      <c r="S322" s="228">
        <v>0</v>
      </c>
      <c r="T322" s="229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0" t="s">
        <v>262</v>
      </c>
      <c r="AT322" s="230" t="s">
        <v>177</v>
      </c>
      <c r="AU322" s="230" t="s">
        <v>86</v>
      </c>
      <c r="AY322" s="18" t="s">
        <v>175</v>
      </c>
      <c r="BE322" s="231">
        <f>IF(N322="základní",J322,0)</f>
        <v>0</v>
      </c>
      <c r="BF322" s="231">
        <f>IF(N322="snížená",J322,0)</f>
        <v>0</v>
      </c>
      <c r="BG322" s="231">
        <f>IF(N322="zákl. přenesená",J322,0)</f>
        <v>0</v>
      </c>
      <c r="BH322" s="231">
        <f>IF(N322="sníž. přenesená",J322,0)</f>
        <v>0</v>
      </c>
      <c r="BI322" s="231">
        <f>IF(N322="nulová",J322,0)</f>
        <v>0</v>
      </c>
      <c r="BJ322" s="18" t="s">
        <v>84</v>
      </c>
      <c r="BK322" s="231">
        <f>ROUND(I322*H322,2)</f>
        <v>0</v>
      </c>
      <c r="BL322" s="18" t="s">
        <v>262</v>
      </c>
      <c r="BM322" s="230" t="s">
        <v>3471</v>
      </c>
    </row>
    <row r="323" s="2" customFormat="1" ht="16.5" customHeight="1">
      <c r="A323" s="39"/>
      <c r="B323" s="40"/>
      <c r="C323" s="219" t="s">
        <v>852</v>
      </c>
      <c r="D323" s="219" t="s">
        <v>177</v>
      </c>
      <c r="E323" s="220" t="s">
        <v>3472</v>
      </c>
      <c r="F323" s="221" t="s">
        <v>3473</v>
      </c>
      <c r="G323" s="222" t="s">
        <v>342</v>
      </c>
      <c r="H323" s="223">
        <v>1</v>
      </c>
      <c r="I323" s="224"/>
      <c r="J323" s="225">
        <f>ROUND(I323*H323,2)</f>
        <v>0</v>
      </c>
      <c r="K323" s="221" t="s">
        <v>1</v>
      </c>
      <c r="L323" s="45"/>
      <c r="M323" s="226" t="s">
        <v>1</v>
      </c>
      <c r="N323" s="227" t="s">
        <v>41</v>
      </c>
      <c r="O323" s="92"/>
      <c r="P323" s="228">
        <f>O323*H323</f>
        <v>0</v>
      </c>
      <c r="Q323" s="228">
        <v>0</v>
      </c>
      <c r="R323" s="228">
        <f>Q323*H323</f>
        <v>0</v>
      </c>
      <c r="S323" s="228">
        <v>0</v>
      </c>
      <c r="T323" s="229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30" t="s">
        <v>262</v>
      </c>
      <c r="AT323" s="230" t="s">
        <v>177</v>
      </c>
      <c r="AU323" s="230" t="s">
        <v>86</v>
      </c>
      <c r="AY323" s="18" t="s">
        <v>175</v>
      </c>
      <c r="BE323" s="231">
        <f>IF(N323="základní",J323,0)</f>
        <v>0</v>
      </c>
      <c r="BF323" s="231">
        <f>IF(N323="snížená",J323,0)</f>
        <v>0</v>
      </c>
      <c r="BG323" s="231">
        <f>IF(N323="zákl. přenesená",J323,0)</f>
        <v>0</v>
      </c>
      <c r="BH323" s="231">
        <f>IF(N323="sníž. přenesená",J323,0)</f>
        <v>0</v>
      </c>
      <c r="BI323" s="231">
        <f>IF(N323="nulová",J323,0)</f>
        <v>0</v>
      </c>
      <c r="BJ323" s="18" t="s">
        <v>84</v>
      </c>
      <c r="BK323" s="231">
        <f>ROUND(I323*H323,2)</f>
        <v>0</v>
      </c>
      <c r="BL323" s="18" t="s">
        <v>262</v>
      </c>
      <c r="BM323" s="230" t="s">
        <v>3474</v>
      </c>
    </row>
    <row r="324" s="2" customFormat="1" ht="16.5" customHeight="1">
      <c r="A324" s="39"/>
      <c r="B324" s="40"/>
      <c r="C324" s="219" t="s">
        <v>856</v>
      </c>
      <c r="D324" s="219" t="s">
        <v>177</v>
      </c>
      <c r="E324" s="220" t="s">
        <v>3475</v>
      </c>
      <c r="F324" s="221" t="s">
        <v>3476</v>
      </c>
      <c r="G324" s="222" t="s">
        <v>342</v>
      </c>
      <c r="H324" s="223">
        <v>2</v>
      </c>
      <c r="I324" s="224"/>
      <c r="J324" s="225">
        <f>ROUND(I324*H324,2)</f>
        <v>0</v>
      </c>
      <c r="K324" s="221" t="s">
        <v>1</v>
      </c>
      <c r="L324" s="45"/>
      <c r="M324" s="226" t="s">
        <v>1</v>
      </c>
      <c r="N324" s="227" t="s">
        <v>41</v>
      </c>
      <c r="O324" s="92"/>
      <c r="P324" s="228">
        <f>O324*H324</f>
        <v>0</v>
      </c>
      <c r="Q324" s="228">
        <v>0</v>
      </c>
      <c r="R324" s="228">
        <f>Q324*H324</f>
        <v>0</v>
      </c>
      <c r="S324" s="228">
        <v>0</v>
      </c>
      <c r="T324" s="229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30" t="s">
        <v>262</v>
      </c>
      <c r="AT324" s="230" t="s">
        <v>177</v>
      </c>
      <c r="AU324" s="230" t="s">
        <v>86</v>
      </c>
      <c r="AY324" s="18" t="s">
        <v>175</v>
      </c>
      <c r="BE324" s="231">
        <f>IF(N324="základní",J324,0)</f>
        <v>0</v>
      </c>
      <c r="BF324" s="231">
        <f>IF(N324="snížená",J324,0)</f>
        <v>0</v>
      </c>
      <c r="BG324" s="231">
        <f>IF(N324="zákl. přenesená",J324,0)</f>
        <v>0</v>
      </c>
      <c r="BH324" s="231">
        <f>IF(N324="sníž. přenesená",J324,0)</f>
        <v>0</v>
      </c>
      <c r="BI324" s="231">
        <f>IF(N324="nulová",J324,0)</f>
        <v>0</v>
      </c>
      <c r="BJ324" s="18" t="s">
        <v>84</v>
      </c>
      <c r="BK324" s="231">
        <f>ROUND(I324*H324,2)</f>
        <v>0</v>
      </c>
      <c r="BL324" s="18" t="s">
        <v>262</v>
      </c>
      <c r="BM324" s="230" t="s">
        <v>3477</v>
      </c>
    </row>
    <row r="325" s="2" customFormat="1" ht="24.15" customHeight="1">
      <c r="A325" s="39"/>
      <c r="B325" s="40"/>
      <c r="C325" s="219" t="s">
        <v>861</v>
      </c>
      <c r="D325" s="219" t="s">
        <v>177</v>
      </c>
      <c r="E325" s="220" t="s">
        <v>3478</v>
      </c>
      <c r="F325" s="221" t="s">
        <v>3479</v>
      </c>
      <c r="G325" s="222" t="s">
        <v>342</v>
      </c>
      <c r="H325" s="223">
        <v>1</v>
      </c>
      <c r="I325" s="224"/>
      <c r="J325" s="225">
        <f>ROUND(I325*H325,2)</f>
        <v>0</v>
      </c>
      <c r="K325" s="221" t="s">
        <v>1</v>
      </c>
      <c r="L325" s="45"/>
      <c r="M325" s="226" t="s">
        <v>1</v>
      </c>
      <c r="N325" s="227" t="s">
        <v>41</v>
      </c>
      <c r="O325" s="92"/>
      <c r="P325" s="228">
        <f>O325*H325</f>
        <v>0</v>
      </c>
      <c r="Q325" s="228">
        <v>0</v>
      </c>
      <c r="R325" s="228">
        <f>Q325*H325</f>
        <v>0</v>
      </c>
      <c r="S325" s="228">
        <v>0</v>
      </c>
      <c r="T325" s="229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30" t="s">
        <v>262</v>
      </c>
      <c r="AT325" s="230" t="s">
        <v>177</v>
      </c>
      <c r="AU325" s="230" t="s">
        <v>86</v>
      </c>
      <c r="AY325" s="18" t="s">
        <v>175</v>
      </c>
      <c r="BE325" s="231">
        <f>IF(N325="základní",J325,0)</f>
        <v>0</v>
      </c>
      <c r="BF325" s="231">
        <f>IF(N325="snížená",J325,0)</f>
        <v>0</v>
      </c>
      <c r="BG325" s="231">
        <f>IF(N325="zákl. přenesená",J325,0)</f>
        <v>0</v>
      </c>
      <c r="BH325" s="231">
        <f>IF(N325="sníž. přenesená",J325,0)</f>
        <v>0</v>
      </c>
      <c r="BI325" s="231">
        <f>IF(N325="nulová",J325,0)</f>
        <v>0</v>
      </c>
      <c r="BJ325" s="18" t="s">
        <v>84</v>
      </c>
      <c r="BK325" s="231">
        <f>ROUND(I325*H325,2)</f>
        <v>0</v>
      </c>
      <c r="BL325" s="18" t="s">
        <v>262</v>
      </c>
      <c r="BM325" s="230" t="s">
        <v>3480</v>
      </c>
    </row>
    <row r="326" s="2" customFormat="1" ht="24.15" customHeight="1">
      <c r="A326" s="39"/>
      <c r="B326" s="40"/>
      <c r="C326" s="219" t="s">
        <v>867</v>
      </c>
      <c r="D326" s="219" t="s">
        <v>177</v>
      </c>
      <c r="E326" s="220" t="s">
        <v>3481</v>
      </c>
      <c r="F326" s="221" t="s">
        <v>3482</v>
      </c>
      <c r="G326" s="222" t="s">
        <v>2212</v>
      </c>
      <c r="H326" s="223">
        <v>1</v>
      </c>
      <c r="I326" s="224"/>
      <c r="J326" s="225">
        <f>ROUND(I326*H326,2)</f>
        <v>0</v>
      </c>
      <c r="K326" s="221" t="s">
        <v>1</v>
      </c>
      <c r="L326" s="45"/>
      <c r="M326" s="226" t="s">
        <v>1</v>
      </c>
      <c r="N326" s="227" t="s">
        <v>41</v>
      </c>
      <c r="O326" s="92"/>
      <c r="P326" s="228">
        <f>O326*H326</f>
        <v>0</v>
      </c>
      <c r="Q326" s="228">
        <v>0</v>
      </c>
      <c r="R326" s="228">
        <f>Q326*H326</f>
        <v>0</v>
      </c>
      <c r="S326" s="228">
        <v>0</v>
      </c>
      <c r="T326" s="229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0" t="s">
        <v>262</v>
      </c>
      <c r="AT326" s="230" t="s">
        <v>177</v>
      </c>
      <c r="AU326" s="230" t="s">
        <v>86</v>
      </c>
      <c r="AY326" s="18" t="s">
        <v>175</v>
      </c>
      <c r="BE326" s="231">
        <f>IF(N326="základní",J326,0)</f>
        <v>0</v>
      </c>
      <c r="BF326" s="231">
        <f>IF(N326="snížená",J326,0)</f>
        <v>0</v>
      </c>
      <c r="BG326" s="231">
        <f>IF(N326="zákl. přenesená",J326,0)</f>
        <v>0</v>
      </c>
      <c r="BH326" s="231">
        <f>IF(N326="sníž. přenesená",J326,0)</f>
        <v>0</v>
      </c>
      <c r="BI326" s="231">
        <f>IF(N326="nulová",J326,0)</f>
        <v>0</v>
      </c>
      <c r="BJ326" s="18" t="s">
        <v>84</v>
      </c>
      <c r="BK326" s="231">
        <f>ROUND(I326*H326,2)</f>
        <v>0</v>
      </c>
      <c r="BL326" s="18" t="s">
        <v>262</v>
      </c>
      <c r="BM326" s="230" t="s">
        <v>3483</v>
      </c>
    </row>
    <row r="327" s="2" customFormat="1" ht="16.5" customHeight="1">
      <c r="A327" s="39"/>
      <c r="B327" s="40"/>
      <c r="C327" s="219" t="s">
        <v>873</v>
      </c>
      <c r="D327" s="219" t="s">
        <v>177</v>
      </c>
      <c r="E327" s="220" t="s">
        <v>3484</v>
      </c>
      <c r="F327" s="221" t="s">
        <v>3485</v>
      </c>
      <c r="G327" s="222" t="s">
        <v>342</v>
      </c>
      <c r="H327" s="223">
        <v>47</v>
      </c>
      <c r="I327" s="224"/>
      <c r="J327" s="225">
        <f>ROUND(I327*H327,2)</f>
        <v>0</v>
      </c>
      <c r="K327" s="221" t="s">
        <v>1</v>
      </c>
      <c r="L327" s="45"/>
      <c r="M327" s="226" t="s">
        <v>1</v>
      </c>
      <c r="N327" s="227" t="s">
        <v>41</v>
      </c>
      <c r="O327" s="92"/>
      <c r="P327" s="228">
        <f>O327*H327</f>
        <v>0</v>
      </c>
      <c r="Q327" s="228">
        <v>0</v>
      </c>
      <c r="R327" s="228">
        <f>Q327*H327</f>
        <v>0</v>
      </c>
      <c r="S327" s="228">
        <v>0</v>
      </c>
      <c r="T327" s="229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30" t="s">
        <v>262</v>
      </c>
      <c r="AT327" s="230" t="s">
        <v>177</v>
      </c>
      <c r="AU327" s="230" t="s">
        <v>86</v>
      </c>
      <c r="AY327" s="18" t="s">
        <v>175</v>
      </c>
      <c r="BE327" s="231">
        <f>IF(N327="základní",J327,0)</f>
        <v>0</v>
      </c>
      <c r="BF327" s="231">
        <f>IF(N327="snížená",J327,0)</f>
        <v>0</v>
      </c>
      <c r="BG327" s="231">
        <f>IF(N327="zákl. přenesená",J327,0)</f>
        <v>0</v>
      </c>
      <c r="BH327" s="231">
        <f>IF(N327="sníž. přenesená",J327,0)</f>
        <v>0</v>
      </c>
      <c r="BI327" s="231">
        <f>IF(N327="nulová",J327,0)</f>
        <v>0</v>
      </c>
      <c r="BJ327" s="18" t="s">
        <v>84</v>
      </c>
      <c r="BK327" s="231">
        <f>ROUND(I327*H327,2)</f>
        <v>0</v>
      </c>
      <c r="BL327" s="18" t="s">
        <v>262</v>
      </c>
      <c r="BM327" s="230" t="s">
        <v>3486</v>
      </c>
    </row>
    <row r="328" s="2" customFormat="1" ht="16.5" customHeight="1">
      <c r="A328" s="39"/>
      <c r="B328" s="40"/>
      <c r="C328" s="219" t="s">
        <v>878</v>
      </c>
      <c r="D328" s="219" t="s">
        <v>177</v>
      </c>
      <c r="E328" s="220" t="s">
        <v>3487</v>
      </c>
      <c r="F328" s="221" t="s">
        <v>3458</v>
      </c>
      <c r="G328" s="222" t="s">
        <v>342</v>
      </c>
      <c r="H328" s="223">
        <v>1</v>
      </c>
      <c r="I328" s="224"/>
      <c r="J328" s="225">
        <f>ROUND(I328*H328,2)</f>
        <v>0</v>
      </c>
      <c r="K328" s="221" t="s">
        <v>1</v>
      </c>
      <c r="L328" s="45"/>
      <c r="M328" s="226" t="s">
        <v>1</v>
      </c>
      <c r="N328" s="227" t="s">
        <v>41</v>
      </c>
      <c r="O328" s="92"/>
      <c r="P328" s="228">
        <f>O328*H328</f>
        <v>0</v>
      </c>
      <c r="Q328" s="228">
        <v>0</v>
      </c>
      <c r="R328" s="228">
        <f>Q328*H328</f>
        <v>0</v>
      </c>
      <c r="S328" s="228">
        <v>0</v>
      </c>
      <c r="T328" s="229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30" t="s">
        <v>262</v>
      </c>
      <c r="AT328" s="230" t="s">
        <v>177</v>
      </c>
      <c r="AU328" s="230" t="s">
        <v>86</v>
      </c>
      <c r="AY328" s="18" t="s">
        <v>175</v>
      </c>
      <c r="BE328" s="231">
        <f>IF(N328="základní",J328,0)</f>
        <v>0</v>
      </c>
      <c r="BF328" s="231">
        <f>IF(N328="snížená",J328,0)</f>
        <v>0</v>
      </c>
      <c r="BG328" s="231">
        <f>IF(N328="zákl. přenesená",J328,0)</f>
        <v>0</v>
      </c>
      <c r="BH328" s="231">
        <f>IF(N328="sníž. přenesená",J328,0)</f>
        <v>0</v>
      </c>
      <c r="BI328" s="231">
        <f>IF(N328="nulová",J328,0)</f>
        <v>0</v>
      </c>
      <c r="BJ328" s="18" t="s">
        <v>84</v>
      </c>
      <c r="BK328" s="231">
        <f>ROUND(I328*H328,2)</f>
        <v>0</v>
      </c>
      <c r="BL328" s="18" t="s">
        <v>262</v>
      </c>
      <c r="BM328" s="230" t="s">
        <v>3488</v>
      </c>
    </row>
    <row r="329" s="2" customFormat="1" ht="16.5" customHeight="1">
      <c r="A329" s="39"/>
      <c r="B329" s="40"/>
      <c r="C329" s="219" t="s">
        <v>883</v>
      </c>
      <c r="D329" s="219" t="s">
        <v>177</v>
      </c>
      <c r="E329" s="220" t="s">
        <v>3489</v>
      </c>
      <c r="F329" s="221" t="s">
        <v>3490</v>
      </c>
      <c r="G329" s="222" t="s">
        <v>342</v>
      </c>
      <c r="H329" s="223">
        <v>1</v>
      </c>
      <c r="I329" s="224"/>
      <c r="J329" s="225">
        <f>ROUND(I329*H329,2)</f>
        <v>0</v>
      </c>
      <c r="K329" s="221" t="s">
        <v>1</v>
      </c>
      <c r="L329" s="45"/>
      <c r="M329" s="226" t="s">
        <v>1</v>
      </c>
      <c r="N329" s="227" t="s">
        <v>41</v>
      </c>
      <c r="O329" s="92"/>
      <c r="P329" s="228">
        <f>O329*H329</f>
        <v>0</v>
      </c>
      <c r="Q329" s="228">
        <v>0</v>
      </c>
      <c r="R329" s="228">
        <f>Q329*H329</f>
        <v>0</v>
      </c>
      <c r="S329" s="228">
        <v>0</v>
      </c>
      <c r="T329" s="229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30" t="s">
        <v>262</v>
      </c>
      <c r="AT329" s="230" t="s">
        <v>177</v>
      </c>
      <c r="AU329" s="230" t="s">
        <v>86</v>
      </c>
      <c r="AY329" s="18" t="s">
        <v>175</v>
      </c>
      <c r="BE329" s="231">
        <f>IF(N329="základní",J329,0)</f>
        <v>0</v>
      </c>
      <c r="BF329" s="231">
        <f>IF(N329="snížená",J329,0)</f>
        <v>0</v>
      </c>
      <c r="BG329" s="231">
        <f>IF(N329="zákl. přenesená",J329,0)</f>
        <v>0</v>
      </c>
      <c r="BH329" s="231">
        <f>IF(N329="sníž. přenesená",J329,0)</f>
        <v>0</v>
      </c>
      <c r="BI329" s="231">
        <f>IF(N329="nulová",J329,0)</f>
        <v>0</v>
      </c>
      <c r="BJ329" s="18" t="s">
        <v>84</v>
      </c>
      <c r="BK329" s="231">
        <f>ROUND(I329*H329,2)</f>
        <v>0</v>
      </c>
      <c r="BL329" s="18" t="s">
        <v>262</v>
      </c>
      <c r="BM329" s="230" t="s">
        <v>3491</v>
      </c>
    </row>
    <row r="330" s="2" customFormat="1" ht="33" customHeight="1">
      <c r="A330" s="39"/>
      <c r="B330" s="40"/>
      <c r="C330" s="219" t="s">
        <v>887</v>
      </c>
      <c r="D330" s="219" t="s">
        <v>177</v>
      </c>
      <c r="E330" s="220" t="s">
        <v>3492</v>
      </c>
      <c r="F330" s="221" t="s">
        <v>3493</v>
      </c>
      <c r="G330" s="222" t="s">
        <v>1187</v>
      </c>
      <c r="H330" s="223">
        <v>1</v>
      </c>
      <c r="I330" s="224"/>
      <c r="J330" s="225">
        <f>ROUND(I330*H330,2)</f>
        <v>0</v>
      </c>
      <c r="K330" s="221" t="s">
        <v>1</v>
      </c>
      <c r="L330" s="45"/>
      <c r="M330" s="226" t="s">
        <v>1</v>
      </c>
      <c r="N330" s="227" t="s">
        <v>41</v>
      </c>
      <c r="O330" s="92"/>
      <c r="P330" s="228">
        <f>O330*H330</f>
        <v>0</v>
      </c>
      <c r="Q330" s="228">
        <v>0</v>
      </c>
      <c r="R330" s="228">
        <f>Q330*H330</f>
        <v>0</v>
      </c>
      <c r="S330" s="228">
        <v>0</v>
      </c>
      <c r="T330" s="229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0" t="s">
        <v>262</v>
      </c>
      <c r="AT330" s="230" t="s">
        <v>177</v>
      </c>
      <c r="AU330" s="230" t="s">
        <v>86</v>
      </c>
      <c r="AY330" s="18" t="s">
        <v>175</v>
      </c>
      <c r="BE330" s="231">
        <f>IF(N330="základní",J330,0)</f>
        <v>0</v>
      </c>
      <c r="BF330" s="231">
        <f>IF(N330="snížená",J330,0)</f>
        <v>0</v>
      </c>
      <c r="BG330" s="231">
        <f>IF(N330="zákl. přenesená",J330,0)</f>
        <v>0</v>
      </c>
      <c r="BH330" s="231">
        <f>IF(N330="sníž. přenesená",J330,0)</f>
        <v>0</v>
      </c>
      <c r="BI330" s="231">
        <f>IF(N330="nulová",J330,0)</f>
        <v>0</v>
      </c>
      <c r="BJ330" s="18" t="s">
        <v>84</v>
      </c>
      <c r="BK330" s="231">
        <f>ROUND(I330*H330,2)</f>
        <v>0</v>
      </c>
      <c r="BL330" s="18" t="s">
        <v>262</v>
      </c>
      <c r="BM330" s="230" t="s">
        <v>3494</v>
      </c>
    </row>
    <row r="331" s="2" customFormat="1" ht="24.15" customHeight="1">
      <c r="A331" s="39"/>
      <c r="B331" s="40"/>
      <c r="C331" s="219" t="s">
        <v>892</v>
      </c>
      <c r="D331" s="219" t="s">
        <v>177</v>
      </c>
      <c r="E331" s="220" t="s">
        <v>3495</v>
      </c>
      <c r="F331" s="221" t="s">
        <v>3496</v>
      </c>
      <c r="G331" s="222" t="s">
        <v>342</v>
      </c>
      <c r="H331" s="223">
        <v>1</v>
      </c>
      <c r="I331" s="224"/>
      <c r="J331" s="225">
        <f>ROUND(I331*H331,2)</f>
        <v>0</v>
      </c>
      <c r="K331" s="221" t="s">
        <v>1</v>
      </c>
      <c r="L331" s="45"/>
      <c r="M331" s="226" t="s">
        <v>1</v>
      </c>
      <c r="N331" s="227" t="s">
        <v>41</v>
      </c>
      <c r="O331" s="92"/>
      <c r="P331" s="228">
        <f>O331*H331</f>
        <v>0</v>
      </c>
      <c r="Q331" s="228">
        <v>0</v>
      </c>
      <c r="R331" s="228">
        <f>Q331*H331</f>
        <v>0</v>
      </c>
      <c r="S331" s="228">
        <v>0</v>
      </c>
      <c r="T331" s="229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0" t="s">
        <v>262</v>
      </c>
      <c r="AT331" s="230" t="s">
        <v>177</v>
      </c>
      <c r="AU331" s="230" t="s">
        <v>86</v>
      </c>
      <c r="AY331" s="18" t="s">
        <v>175</v>
      </c>
      <c r="BE331" s="231">
        <f>IF(N331="základní",J331,0)</f>
        <v>0</v>
      </c>
      <c r="BF331" s="231">
        <f>IF(N331="snížená",J331,0)</f>
        <v>0</v>
      </c>
      <c r="BG331" s="231">
        <f>IF(N331="zákl. přenesená",J331,0)</f>
        <v>0</v>
      </c>
      <c r="BH331" s="231">
        <f>IF(N331="sníž. přenesená",J331,0)</f>
        <v>0</v>
      </c>
      <c r="BI331" s="231">
        <f>IF(N331="nulová",J331,0)</f>
        <v>0</v>
      </c>
      <c r="BJ331" s="18" t="s">
        <v>84</v>
      </c>
      <c r="BK331" s="231">
        <f>ROUND(I331*H331,2)</f>
        <v>0</v>
      </c>
      <c r="BL331" s="18" t="s">
        <v>262</v>
      </c>
      <c r="BM331" s="230" t="s">
        <v>3497</v>
      </c>
    </row>
    <row r="332" s="2" customFormat="1" ht="21.75" customHeight="1">
      <c r="A332" s="39"/>
      <c r="B332" s="40"/>
      <c r="C332" s="219" t="s">
        <v>897</v>
      </c>
      <c r="D332" s="219" t="s">
        <v>177</v>
      </c>
      <c r="E332" s="220" t="s">
        <v>3498</v>
      </c>
      <c r="F332" s="221" t="s">
        <v>3499</v>
      </c>
      <c r="G332" s="222" t="s">
        <v>342</v>
      </c>
      <c r="H332" s="223">
        <v>14</v>
      </c>
      <c r="I332" s="224"/>
      <c r="J332" s="225">
        <f>ROUND(I332*H332,2)</f>
        <v>0</v>
      </c>
      <c r="K332" s="221" t="s">
        <v>1</v>
      </c>
      <c r="L332" s="45"/>
      <c r="M332" s="226" t="s">
        <v>1</v>
      </c>
      <c r="N332" s="227" t="s">
        <v>41</v>
      </c>
      <c r="O332" s="92"/>
      <c r="P332" s="228">
        <f>O332*H332</f>
        <v>0</v>
      </c>
      <c r="Q332" s="228">
        <v>0</v>
      </c>
      <c r="R332" s="228">
        <f>Q332*H332</f>
        <v>0</v>
      </c>
      <c r="S332" s="228">
        <v>0</v>
      </c>
      <c r="T332" s="229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30" t="s">
        <v>262</v>
      </c>
      <c r="AT332" s="230" t="s">
        <v>177</v>
      </c>
      <c r="AU332" s="230" t="s">
        <v>86</v>
      </c>
      <c r="AY332" s="18" t="s">
        <v>175</v>
      </c>
      <c r="BE332" s="231">
        <f>IF(N332="základní",J332,0)</f>
        <v>0</v>
      </c>
      <c r="BF332" s="231">
        <f>IF(N332="snížená",J332,0)</f>
        <v>0</v>
      </c>
      <c r="BG332" s="231">
        <f>IF(N332="zákl. přenesená",J332,0)</f>
        <v>0</v>
      </c>
      <c r="BH332" s="231">
        <f>IF(N332="sníž. přenesená",J332,0)</f>
        <v>0</v>
      </c>
      <c r="BI332" s="231">
        <f>IF(N332="nulová",J332,0)</f>
        <v>0</v>
      </c>
      <c r="BJ332" s="18" t="s">
        <v>84</v>
      </c>
      <c r="BK332" s="231">
        <f>ROUND(I332*H332,2)</f>
        <v>0</v>
      </c>
      <c r="BL332" s="18" t="s">
        <v>262</v>
      </c>
      <c r="BM332" s="230" t="s">
        <v>3500</v>
      </c>
    </row>
    <row r="333" s="2" customFormat="1" ht="16.5" customHeight="1">
      <c r="A333" s="39"/>
      <c r="B333" s="40"/>
      <c r="C333" s="219" t="s">
        <v>901</v>
      </c>
      <c r="D333" s="219" t="s">
        <v>177</v>
      </c>
      <c r="E333" s="220" t="s">
        <v>3501</v>
      </c>
      <c r="F333" s="221" t="s">
        <v>3502</v>
      </c>
      <c r="G333" s="222" t="s">
        <v>342</v>
      </c>
      <c r="H333" s="223">
        <v>2</v>
      </c>
      <c r="I333" s="224"/>
      <c r="J333" s="225">
        <f>ROUND(I333*H333,2)</f>
        <v>0</v>
      </c>
      <c r="K333" s="221" t="s">
        <v>1</v>
      </c>
      <c r="L333" s="45"/>
      <c r="M333" s="226" t="s">
        <v>1</v>
      </c>
      <c r="N333" s="227" t="s">
        <v>41</v>
      </c>
      <c r="O333" s="92"/>
      <c r="P333" s="228">
        <f>O333*H333</f>
        <v>0</v>
      </c>
      <c r="Q333" s="228">
        <v>0</v>
      </c>
      <c r="R333" s="228">
        <f>Q333*H333</f>
        <v>0</v>
      </c>
      <c r="S333" s="228">
        <v>0</v>
      </c>
      <c r="T333" s="229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30" t="s">
        <v>262</v>
      </c>
      <c r="AT333" s="230" t="s">
        <v>177</v>
      </c>
      <c r="AU333" s="230" t="s">
        <v>86</v>
      </c>
      <c r="AY333" s="18" t="s">
        <v>175</v>
      </c>
      <c r="BE333" s="231">
        <f>IF(N333="základní",J333,0)</f>
        <v>0</v>
      </c>
      <c r="BF333" s="231">
        <f>IF(N333="snížená",J333,0)</f>
        <v>0</v>
      </c>
      <c r="BG333" s="231">
        <f>IF(N333="zákl. přenesená",J333,0)</f>
        <v>0</v>
      </c>
      <c r="BH333" s="231">
        <f>IF(N333="sníž. přenesená",J333,0)</f>
        <v>0</v>
      </c>
      <c r="BI333" s="231">
        <f>IF(N333="nulová",J333,0)</f>
        <v>0</v>
      </c>
      <c r="BJ333" s="18" t="s">
        <v>84</v>
      </c>
      <c r="BK333" s="231">
        <f>ROUND(I333*H333,2)</f>
        <v>0</v>
      </c>
      <c r="BL333" s="18" t="s">
        <v>262</v>
      </c>
      <c r="BM333" s="230" t="s">
        <v>3503</v>
      </c>
    </row>
    <row r="334" s="12" customFormat="1" ht="22.8" customHeight="1">
      <c r="A334" s="12"/>
      <c r="B334" s="203"/>
      <c r="C334" s="204"/>
      <c r="D334" s="205" t="s">
        <v>75</v>
      </c>
      <c r="E334" s="217" t="s">
        <v>3504</v>
      </c>
      <c r="F334" s="217" t="s">
        <v>3505</v>
      </c>
      <c r="G334" s="204"/>
      <c r="H334" s="204"/>
      <c r="I334" s="207"/>
      <c r="J334" s="218">
        <f>BK334</f>
        <v>0</v>
      </c>
      <c r="K334" s="204"/>
      <c r="L334" s="209"/>
      <c r="M334" s="210"/>
      <c r="N334" s="211"/>
      <c r="O334" s="211"/>
      <c r="P334" s="212">
        <f>SUM(P335:P342)</f>
        <v>0</v>
      </c>
      <c r="Q334" s="211"/>
      <c r="R334" s="212">
        <f>SUM(R335:R342)</f>
        <v>0.02475</v>
      </c>
      <c r="S334" s="211"/>
      <c r="T334" s="213">
        <f>SUM(T335:T342)</f>
        <v>0.1197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14" t="s">
        <v>86</v>
      </c>
      <c r="AT334" s="215" t="s">
        <v>75</v>
      </c>
      <c r="AU334" s="215" t="s">
        <v>84</v>
      </c>
      <c r="AY334" s="214" t="s">
        <v>175</v>
      </c>
      <c r="BK334" s="216">
        <f>SUM(BK335:BK342)</f>
        <v>0</v>
      </c>
    </row>
    <row r="335" s="2" customFormat="1" ht="24.15" customHeight="1">
      <c r="A335" s="39"/>
      <c r="B335" s="40"/>
      <c r="C335" s="219" t="s">
        <v>906</v>
      </c>
      <c r="D335" s="219" t="s">
        <v>177</v>
      </c>
      <c r="E335" s="220" t="s">
        <v>3506</v>
      </c>
      <c r="F335" s="221" t="s">
        <v>3507</v>
      </c>
      <c r="G335" s="222" t="s">
        <v>437</v>
      </c>
      <c r="H335" s="223">
        <v>6</v>
      </c>
      <c r="I335" s="224"/>
      <c r="J335" s="225">
        <f>ROUND(I335*H335,2)</f>
        <v>0</v>
      </c>
      <c r="K335" s="221" t="s">
        <v>3169</v>
      </c>
      <c r="L335" s="45"/>
      <c r="M335" s="226" t="s">
        <v>1</v>
      </c>
      <c r="N335" s="227" t="s">
        <v>41</v>
      </c>
      <c r="O335" s="92"/>
      <c r="P335" s="228">
        <f>O335*H335</f>
        <v>0</v>
      </c>
      <c r="Q335" s="228">
        <v>0.00185</v>
      </c>
      <c r="R335" s="228">
        <f>Q335*H335</f>
        <v>0.0111</v>
      </c>
      <c r="S335" s="228">
        <v>0</v>
      </c>
      <c r="T335" s="229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30" t="s">
        <v>262</v>
      </c>
      <c r="AT335" s="230" t="s">
        <v>177</v>
      </c>
      <c r="AU335" s="230" t="s">
        <v>86</v>
      </c>
      <c r="AY335" s="18" t="s">
        <v>175</v>
      </c>
      <c r="BE335" s="231">
        <f>IF(N335="základní",J335,0)</f>
        <v>0</v>
      </c>
      <c r="BF335" s="231">
        <f>IF(N335="snížená",J335,0)</f>
        <v>0</v>
      </c>
      <c r="BG335" s="231">
        <f>IF(N335="zákl. přenesená",J335,0)</f>
        <v>0</v>
      </c>
      <c r="BH335" s="231">
        <f>IF(N335="sníž. přenesená",J335,0)</f>
        <v>0</v>
      </c>
      <c r="BI335" s="231">
        <f>IF(N335="nulová",J335,0)</f>
        <v>0</v>
      </c>
      <c r="BJ335" s="18" t="s">
        <v>84</v>
      </c>
      <c r="BK335" s="231">
        <f>ROUND(I335*H335,2)</f>
        <v>0</v>
      </c>
      <c r="BL335" s="18" t="s">
        <v>262</v>
      </c>
      <c r="BM335" s="230" t="s">
        <v>3508</v>
      </c>
    </row>
    <row r="336" s="2" customFormat="1" ht="16.5" customHeight="1">
      <c r="A336" s="39"/>
      <c r="B336" s="40"/>
      <c r="C336" s="219" t="s">
        <v>910</v>
      </c>
      <c r="D336" s="219" t="s">
        <v>177</v>
      </c>
      <c r="E336" s="220" t="s">
        <v>3509</v>
      </c>
      <c r="F336" s="221" t="s">
        <v>3510</v>
      </c>
      <c r="G336" s="222" t="s">
        <v>437</v>
      </c>
      <c r="H336" s="223">
        <v>35</v>
      </c>
      <c r="I336" s="224"/>
      <c r="J336" s="225">
        <f>ROUND(I336*H336,2)</f>
        <v>0</v>
      </c>
      <c r="K336" s="221" t="s">
        <v>3169</v>
      </c>
      <c r="L336" s="45"/>
      <c r="M336" s="226" t="s">
        <v>1</v>
      </c>
      <c r="N336" s="227" t="s">
        <v>41</v>
      </c>
      <c r="O336" s="92"/>
      <c r="P336" s="228">
        <f>O336*H336</f>
        <v>0</v>
      </c>
      <c r="Q336" s="228">
        <v>0.00039</v>
      </c>
      <c r="R336" s="228">
        <f>Q336*H336</f>
        <v>0.013649999999999998</v>
      </c>
      <c r="S336" s="228">
        <v>0.00342</v>
      </c>
      <c r="T336" s="229">
        <f>S336*H336</f>
        <v>0.1197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0" t="s">
        <v>262</v>
      </c>
      <c r="AT336" s="230" t="s">
        <v>177</v>
      </c>
      <c r="AU336" s="230" t="s">
        <v>86</v>
      </c>
      <c r="AY336" s="18" t="s">
        <v>175</v>
      </c>
      <c r="BE336" s="231">
        <f>IF(N336="základní",J336,0)</f>
        <v>0</v>
      </c>
      <c r="BF336" s="231">
        <f>IF(N336="snížená",J336,0)</f>
        <v>0</v>
      </c>
      <c r="BG336" s="231">
        <f>IF(N336="zákl. přenesená",J336,0)</f>
        <v>0</v>
      </c>
      <c r="BH336" s="231">
        <f>IF(N336="sníž. přenesená",J336,0)</f>
        <v>0</v>
      </c>
      <c r="BI336" s="231">
        <f>IF(N336="nulová",J336,0)</f>
        <v>0</v>
      </c>
      <c r="BJ336" s="18" t="s">
        <v>84</v>
      </c>
      <c r="BK336" s="231">
        <f>ROUND(I336*H336,2)</f>
        <v>0</v>
      </c>
      <c r="BL336" s="18" t="s">
        <v>262</v>
      </c>
      <c r="BM336" s="230" t="s">
        <v>3511</v>
      </c>
    </row>
    <row r="337" s="13" customFormat="1">
      <c r="A337" s="13"/>
      <c r="B337" s="232"/>
      <c r="C337" s="233"/>
      <c r="D337" s="234" t="s">
        <v>184</v>
      </c>
      <c r="E337" s="235" t="s">
        <v>1</v>
      </c>
      <c r="F337" s="236" t="s">
        <v>3512</v>
      </c>
      <c r="G337" s="233"/>
      <c r="H337" s="237">
        <v>35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184</v>
      </c>
      <c r="AU337" s="243" t="s">
        <v>86</v>
      </c>
      <c r="AV337" s="13" t="s">
        <v>86</v>
      </c>
      <c r="AW337" s="13" t="s">
        <v>32</v>
      </c>
      <c r="AX337" s="13" t="s">
        <v>84</v>
      </c>
      <c r="AY337" s="243" t="s">
        <v>175</v>
      </c>
    </row>
    <row r="338" s="2" customFormat="1" ht="16.5" customHeight="1">
      <c r="A338" s="39"/>
      <c r="B338" s="40"/>
      <c r="C338" s="219" t="s">
        <v>915</v>
      </c>
      <c r="D338" s="219" t="s">
        <v>177</v>
      </c>
      <c r="E338" s="220" t="s">
        <v>3513</v>
      </c>
      <c r="F338" s="221" t="s">
        <v>3514</v>
      </c>
      <c r="G338" s="222" t="s">
        <v>342</v>
      </c>
      <c r="H338" s="223">
        <v>2</v>
      </c>
      <c r="I338" s="224"/>
      <c r="J338" s="225">
        <f>ROUND(I338*H338,2)</f>
        <v>0</v>
      </c>
      <c r="K338" s="221" t="s">
        <v>3515</v>
      </c>
      <c r="L338" s="45"/>
      <c r="M338" s="226" t="s">
        <v>1</v>
      </c>
      <c r="N338" s="227" t="s">
        <v>41</v>
      </c>
      <c r="O338" s="92"/>
      <c r="P338" s="228">
        <f>O338*H338</f>
        <v>0</v>
      </c>
      <c r="Q338" s="228">
        <v>0</v>
      </c>
      <c r="R338" s="228">
        <f>Q338*H338</f>
        <v>0</v>
      </c>
      <c r="S338" s="228">
        <v>0</v>
      </c>
      <c r="T338" s="229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0" t="s">
        <v>262</v>
      </c>
      <c r="AT338" s="230" t="s">
        <v>177</v>
      </c>
      <c r="AU338" s="230" t="s">
        <v>86</v>
      </c>
      <c r="AY338" s="18" t="s">
        <v>175</v>
      </c>
      <c r="BE338" s="231">
        <f>IF(N338="základní",J338,0)</f>
        <v>0</v>
      </c>
      <c r="BF338" s="231">
        <f>IF(N338="snížená",J338,0)</f>
        <v>0</v>
      </c>
      <c r="BG338" s="231">
        <f>IF(N338="zákl. přenesená",J338,0)</f>
        <v>0</v>
      </c>
      <c r="BH338" s="231">
        <f>IF(N338="sníž. přenesená",J338,0)</f>
        <v>0</v>
      </c>
      <c r="BI338" s="231">
        <f>IF(N338="nulová",J338,0)</f>
        <v>0</v>
      </c>
      <c r="BJ338" s="18" t="s">
        <v>84</v>
      </c>
      <c r="BK338" s="231">
        <f>ROUND(I338*H338,2)</f>
        <v>0</v>
      </c>
      <c r="BL338" s="18" t="s">
        <v>262</v>
      </c>
      <c r="BM338" s="230" t="s">
        <v>3516</v>
      </c>
    </row>
    <row r="339" s="2" customFormat="1" ht="16.5" customHeight="1">
      <c r="A339" s="39"/>
      <c r="B339" s="40"/>
      <c r="C339" s="219" t="s">
        <v>921</v>
      </c>
      <c r="D339" s="219" t="s">
        <v>177</v>
      </c>
      <c r="E339" s="220" t="s">
        <v>3517</v>
      </c>
      <c r="F339" s="221" t="s">
        <v>3518</v>
      </c>
      <c r="G339" s="222" t="s">
        <v>437</v>
      </c>
      <c r="H339" s="223">
        <v>100</v>
      </c>
      <c r="I339" s="224"/>
      <c r="J339" s="225">
        <f>ROUND(I339*H339,2)</f>
        <v>0</v>
      </c>
      <c r="K339" s="221" t="s">
        <v>3515</v>
      </c>
      <c r="L339" s="45"/>
      <c r="M339" s="226" t="s">
        <v>1</v>
      </c>
      <c r="N339" s="227" t="s">
        <v>41</v>
      </c>
      <c r="O339" s="92"/>
      <c r="P339" s="228">
        <f>O339*H339</f>
        <v>0</v>
      </c>
      <c r="Q339" s="228">
        <v>0</v>
      </c>
      <c r="R339" s="228">
        <f>Q339*H339</f>
        <v>0</v>
      </c>
      <c r="S339" s="228">
        <v>0</v>
      </c>
      <c r="T339" s="229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30" t="s">
        <v>262</v>
      </c>
      <c r="AT339" s="230" t="s">
        <v>177</v>
      </c>
      <c r="AU339" s="230" t="s">
        <v>86</v>
      </c>
      <c r="AY339" s="18" t="s">
        <v>175</v>
      </c>
      <c r="BE339" s="231">
        <f>IF(N339="základní",J339,0)</f>
        <v>0</v>
      </c>
      <c r="BF339" s="231">
        <f>IF(N339="snížená",J339,0)</f>
        <v>0</v>
      </c>
      <c r="BG339" s="231">
        <f>IF(N339="zákl. přenesená",J339,0)</f>
        <v>0</v>
      </c>
      <c r="BH339" s="231">
        <f>IF(N339="sníž. přenesená",J339,0)</f>
        <v>0</v>
      </c>
      <c r="BI339" s="231">
        <f>IF(N339="nulová",J339,0)</f>
        <v>0</v>
      </c>
      <c r="BJ339" s="18" t="s">
        <v>84</v>
      </c>
      <c r="BK339" s="231">
        <f>ROUND(I339*H339,2)</f>
        <v>0</v>
      </c>
      <c r="BL339" s="18" t="s">
        <v>262</v>
      </c>
      <c r="BM339" s="230" t="s">
        <v>3519</v>
      </c>
    </row>
    <row r="340" s="2" customFormat="1" ht="16.5" customHeight="1">
      <c r="A340" s="39"/>
      <c r="B340" s="40"/>
      <c r="C340" s="219" t="s">
        <v>935</v>
      </c>
      <c r="D340" s="219" t="s">
        <v>177</v>
      </c>
      <c r="E340" s="220" t="s">
        <v>3520</v>
      </c>
      <c r="F340" s="221" t="s">
        <v>3521</v>
      </c>
      <c r="G340" s="222" t="s">
        <v>342</v>
      </c>
      <c r="H340" s="223">
        <v>1</v>
      </c>
      <c r="I340" s="224"/>
      <c r="J340" s="225">
        <f>ROUND(I340*H340,2)</f>
        <v>0</v>
      </c>
      <c r="K340" s="221" t="s">
        <v>3515</v>
      </c>
      <c r="L340" s="45"/>
      <c r="M340" s="226" t="s">
        <v>1</v>
      </c>
      <c r="N340" s="227" t="s">
        <v>41</v>
      </c>
      <c r="O340" s="92"/>
      <c r="P340" s="228">
        <f>O340*H340</f>
        <v>0</v>
      </c>
      <c r="Q340" s="228">
        <v>0</v>
      </c>
      <c r="R340" s="228">
        <f>Q340*H340</f>
        <v>0</v>
      </c>
      <c r="S340" s="228">
        <v>0</v>
      </c>
      <c r="T340" s="229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0" t="s">
        <v>262</v>
      </c>
      <c r="AT340" s="230" t="s">
        <v>177</v>
      </c>
      <c r="AU340" s="230" t="s">
        <v>86</v>
      </c>
      <c r="AY340" s="18" t="s">
        <v>175</v>
      </c>
      <c r="BE340" s="231">
        <f>IF(N340="základní",J340,0)</f>
        <v>0</v>
      </c>
      <c r="BF340" s="231">
        <f>IF(N340="snížená",J340,0)</f>
        <v>0</v>
      </c>
      <c r="BG340" s="231">
        <f>IF(N340="zákl. přenesená",J340,0)</f>
        <v>0</v>
      </c>
      <c r="BH340" s="231">
        <f>IF(N340="sníž. přenesená",J340,0)</f>
        <v>0</v>
      </c>
      <c r="BI340" s="231">
        <f>IF(N340="nulová",J340,0)</f>
        <v>0</v>
      </c>
      <c r="BJ340" s="18" t="s">
        <v>84</v>
      </c>
      <c r="BK340" s="231">
        <f>ROUND(I340*H340,2)</f>
        <v>0</v>
      </c>
      <c r="BL340" s="18" t="s">
        <v>262</v>
      </c>
      <c r="BM340" s="230" t="s">
        <v>3522</v>
      </c>
    </row>
    <row r="341" s="2" customFormat="1" ht="16.5" customHeight="1">
      <c r="A341" s="39"/>
      <c r="B341" s="40"/>
      <c r="C341" s="219" t="s">
        <v>943</v>
      </c>
      <c r="D341" s="219" t="s">
        <v>177</v>
      </c>
      <c r="E341" s="220" t="s">
        <v>3523</v>
      </c>
      <c r="F341" s="221" t="s">
        <v>3524</v>
      </c>
      <c r="G341" s="222" t="s">
        <v>437</v>
      </c>
      <c r="H341" s="223">
        <v>100</v>
      </c>
      <c r="I341" s="224"/>
      <c r="J341" s="225">
        <f>ROUND(I341*H341,2)</f>
        <v>0</v>
      </c>
      <c r="K341" s="221" t="s">
        <v>1</v>
      </c>
      <c r="L341" s="45"/>
      <c r="M341" s="226" t="s">
        <v>1</v>
      </c>
      <c r="N341" s="227" t="s">
        <v>41</v>
      </c>
      <c r="O341" s="92"/>
      <c r="P341" s="228">
        <f>O341*H341</f>
        <v>0</v>
      </c>
      <c r="Q341" s="228">
        <v>0</v>
      </c>
      <c r="R341" s="228">
        <f>Q341*H341</f>
        <v>0</v>
      </c>
      <c r="S341" s="228">
        <v>0</v>
      </c>
      <c r="T341" s="229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30" t="s">
        <v>262</v>
      </c>
      <c r="AT341" s="230" t="s">
        <v>177</v>
      </c>
      <c r="AU341" s="230" t="s">
        <v>86</v>
      </c>
      <c r="AY341" s="18" t="s">
        <v>175</v>
      </c>
      <c r="BE341" s="231">
        <f>IF(N341="základní",J341,0)</f>
        <v>0</v>
      </c>
      <c r="BF341" s="231">
        <f>IF(N341="snížená",J341,0)</f>
        <v>0</v>
      </c>
      <c r="BG341" s="231">
        <f>IF(N341="zákl. přenesená",J341,0)</f>
        <v>0</v>
      </c>
      <c r="BH341" s="231">
        <f>IF(N341="sníž. přenesená",J341,0)</f>
        <v>0</v>
      </c>
      <c r="BI341" s="231">
        <f>IF(N341="nulová",J341,0)</f>
        <v>0</v>
      </c>
      <c r="BJ341" s="18" t="s">
        <v>84</v>
      </c>
      <c r="BK341" s="231">
        <f>ROUND(I341*H341,2)</f>
        <v>0</v>
      </c>
      <c r="BL341" s="18" t="s">
        <v>262</v>
      </c>
      <c r="BM341" s="230" t="s">
        <v>3525</v>
      </c>
    </row>
    <row r="342" s="2" customFormat="1" ht="24.15" customHeight="1">
      <c r="A342" s="39"/>
      <c r="B342" s="40"/>
      <c r="C342" s="219" t="s">
        <v>948</v>
      </c>
      <c r="D342" s="219" t="s">
        <v>177</v>
      </c>
      <c r="E342" s="220" t="s">
        <v>3526</v>
      </c>
      <c r="F342" s="221" t="s">
        <v>3527</v>
      </c>
      <c r="G342" s="222" t="s">
        <v>342</v>
      </c>
      <c r="H342" s="223">
        <v>2</v>
      </c>
      <c r="I342" s="224"/>
      <c r="J342" s="225">
        <f>ROUND(I342*H342,2)</f>
        <v>0</v>
      </c>
      <c r="K342" s="221" t="s">
        <v>1</v>
      </c>
      <c r="L342" s="45"/>
      <c r="M342" s="226" t="s">
        <v>1</v>
      </c>
      <c r="N342" s="227" t="s">
        <v>41</v>
      </c>
      <c r="O342" s="92"/>
      <c r="P342" s="228">
        <f>O342*H342</f>
        <v>0</v>
      </c>
      <c r="Q342" s="228">
        <v>0</v>
      </c>
      <c r="R342" s="228">
        <f>Q342*H342</f>
        <v>0</v>
      </c>
      <c r="S342" s="228">
        <v>0</v>
      </c>
      <c r="T342" s="229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0" t="s">
        <v>262</v>
      </c>
      <c r="AT342" s="230" t="s">
        <v>177</v>
      </c>
      <c r="AU342" s="230" t="s">
        <v>86</v>
      </c>
      <c r="AY342" s="18" t="s">
        <v>175</v>
      </c>
      <c r="BE342" s="231">
        <f>IF(N342="základní",J342,0)</f>
        <v>0</v>
      </c>
      <c r="BF342" s="231">
        <f>IF(N342="snížená",J342,0)</f>
        <v>0</v>
      </c>
      <c r="BG342" s="231">
        <f>IF(N342="zákl. přenesená",J342,0)</f>
        <v>0</v>
      </c>
      <c r="BH342" s="231">
        <f>IF(N342="sníž. přenesená",J342,0)</f>
        <v>0</v>
      </c>
      <c r="BI342" s="231">
        <f>IF(N342="nulová",J342,0)</f>
        <v>0</v>
      </c>
      <c r="BJ342" s="18" t="s">
        <v>84</v>
      </c>
      <c r="BK342" s="231">
        <f>ROUND(I342*H342,2)</f>
        <v>0</v>
      </c>
      <c r="BL342" s="18" t="s">
        <v>262</v>
      </c>
      <c r="BM342" s="230" t="s">
        <v>3528</v>
      </c>
    </row>
    <row r="343" s="12" customFormat="1" ht="22.8" customHeight="1">
      <c r="A343" s="12"/>
      <c r="B343" s="203"/>
      <c r="C343" s="204"/>
      <c r="D343" s="205" t="s">
        <v>75</v>
      </c>
      <c r="E343" s="217" t="s">
        <v>3529</v>
      </c>
      <c r="F343" s="217" t="s">
        <v>3530</v>
      </c>
      <c r="G343" s="204"/>
      <c r="H343" s="204"/>
      <c r="I343" s="207"/>
      <c r="J343" s="218">
        <f>BK343</f>
        <v>0</v>
      </c>
      <c r="K343" s="204"/>
      <c r="L343" s="209"/>
      <c r="M343" s="210"/>
      <c r="N343" s="211"/>
      <c r="O343" s="211"/>
      <c r="P343" s="212">
        <f>SUM(P344:P454)</f>
        <v>0</v>
      </c>
      <c r="Q343" s="211"/>
      <c r="R343" s="212">
        <f>SUM(R344:R454)</f>
        <v>1.8016600000000003</v>
      </c>
      <c r="S343" s="211"/>
      <c r="T343" s="213">
        <f>SUM(T344:T454)</f>
        <v>0.0048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14" t="s">
        <v>86</v>
      </c>
      <c r="AT343" s="215" t="s">
        <v>75</v>
      </c>
      <c r="AU343" s="215" t="s">
        <v>84</v>
      </c>
      <c r="AY343" s="214" t="s">
        <v>175</v>
      </c>
      <c r="BK343" s="216">
        <f>SUM(BK344:BK454)</f>
        <v>0</v>
      </c>
    </row>
    <row r="344" s="2" customFormat="1" ht="24.15" customHeight="1">
      <c r="A344" s="39"/>
      <c r="B344" s="40"/>
      <c r="C344" s="219" t="s">
        <v>953</v>
      </c>
      <c r="D344" s="219" t="s">
        <v>177</v>
      </c>
      <c r="E344" s="220" t="s">
        <v>3531</v>
      </c>
      <c r="F344" s="221" t="s">
        <v>3532</v>
      </c>
      <c r="G344" s="222" t="s">
        <v>1187</v>
      </c>
      <c r="H344" s="223">
        <v>21</v>
      </c>
      <c r="I344" s="224"/>
      <c r="J344" s="225">
        <f>ROUND(I344*H344,2)</f>
        <v>0</v>
      </c>
      <c r="K344" s="221" t="s">
        <v>181</v>
      </c>
      <c r="L344" s="45"/>
      <c r="M344" s="226" t="s">
        <v>1</v>
      </c>
      <c r="N344" s="227" t="s">
        <v>41</v>
      </c>
      <c r="O344" s="92"/>
      <c r="P344" s="228">
        <f>O344*H344</f>
        <v>0</v>
      </c>
      <c r="Q344" s="228">
        <v>0.017469999999999998</v>
      </c>
      <c r="R344" s="228">
        <f>Q344*H344</f>
        <v>0.36687</v>
      </c>
      <c r="S344" s="228">
        <v>0</v>
      </c>
      <c r="T344" s="229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0" t="s">
        <v>262</v>
      </c>
      <c r="AT344" s="230" t="s">
        <v>177</v>
      </c>
      <c r="AU344" s="230" t="s">
        <v>86</v>
      </c>
      <c r="AY344" s="18" t="s">
        <v>175</v>
      </c>
      <c r="BE344" s="231">
        <f>IF(N344="základní",J344,0)</f>
        <v>0</v>
      </c>
      <c r="BF344" s="231">
        <f>IF(N344="snížená",J344,0)</f>
        <v>0</v>
      </c>
      <c r="BG344" s="231">
        <f>IF(N344="zákl. přenesená",J344,0)</f>
        <v>0</v>
      </c>
      <c r="BH344" s="231">
        <f>IF(N344="sníž. přenesená",J344,0)</f>
        <v>0</v>
      </c>
      <c r="BI344" s="231">
        <f>IF(N344="nulová",J344,0)</f>
        <v>0</v>
      </c>
      <c r="BJ344" s="18" t="s">
        <v>84</v>
      </c>
      <c r="BK344" s="231">
        <f>ROUND(I344*H344,2)</f>
        <v>0</v>
      </c>
      <c r="BL344" s="18" t="s">
        <v>262</v>
      </c>
      <c r="BM344" s="230" t="s">
        <v>3533</v>
      </c>
    </row>
    <row r="345" s="2" customFormat="1">
      <c r="A345" s="39"/>
      <c r="B345" s="40"/>
      <c r="C345" s="41"/>
      <c r="D345" s="234" t="s">
        <v>266</v>
      </c>
      <c r="E345" s="41"/>
      <c r="F345" s="275" t="s">
        <v>3534</v>
      </c>
      <c r="G345" s="41"/>
      <c r="H345" s="41"/>
      <c r="I345" s="276"/>
      <c r="J345" s="41"/>
      <c r="K345" s="41"/>
      <c r="L345" s="45"/>
      <c r="M345" s="277"/>
      <c r="N345" s="278"/>
      <c r="O345" s="92"/>
      <c r="P345" s="92"/>
      <c r="Q345" s="92"/>
      <c r="R345" s="92"/>
      <c r="S345" s="92"/>
      <c r="T345" s="93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266</v>
      </c>
      <c r="AU345" s="18" t="s">
        <v>86</v>
      </c>
    </row>
    <row r="346" s="13" customFormat="1">
      <c r="A346" s="13"/>
      <c r="B346" s="232"/>
      <c r="C346" s="233"/>
      <c r="D346" s="234" t="s">
        <v>184</v>
      </c>
      <c r="E346" s="235" t="s">
        <v>1</v>
      </c>
      <c r="F346" s="236" t="s">
        <v>3535</v>
      </c>
      <c r="G346" s="233"/>
      <c r="H346" s="237">
        <v>21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184</v>
      </c>
      <c r="AU346" s="243" t="s">
        <v>86</v>
      </c>
      <c r="AV346" s="13" t="s">
        <v>86</v>
      </c>
      <c r="AW346" s="13" t="s">
        <v>32</v>
      </c>
      <c r="AX346" s="13" t="s">
        <v>84</v>
      </c>
      <c r="AY346" s="243" t="s">
        <v>175</v>
      </c>
    </row>
    <row r="347" s="2" customFormat="1" ht="16.5" customHeight="1">
      <c r="A347" s="39"/>
      <c r="B347" s="40"/>
      <c r="C347" s="219" t="s">
        <v>959</v>
      </c>
      <c r="D347" s="219" t="s">
        <v>177</v>
      </c>
      <c r="E347" s="220" t="s">
        <v>3536</v>
      </c>
      <c r="F347" s="221" t="s">
        <v>3537</v>
      </c>
      <c r="G347" s="222" t="s">
        <v>342</v>
      </c>
      <c r="H347" s="223">
        <v>23</v>
      </c>
      <c r="I347" s="224"/>
      <c r="J347" s="225">
        <f>ROUND(I347*H347,2)</f>
        <v>0</v>
      </c>
      <c r="K347" s="221" t="s">
        <v>181</v>
      </c>
      <c r="L347" s="45"/>
      <c r="M347" s="226" t="s">
        <v>1</v>
      </c>
      <c r="N347" s="227" t="s">
        <v>41</v>
      </c>
      <c r="O347" s="92"/>
      <c r="P347" s="228">
        <f>O347*H347</f>
        <v>0</v>
      </c>
      <c r="Q347" s="228">
        <v>0.0002</v>
      </c>
      <c r="R347" s="228">
        <f>Q347*H347</f>
        <v>0.0046</v>
      </c>
      <c r="S347" s="228">
        <v>0.0002</v>
      </c>
      <c r="T347" s="229">
        <f>S347*H347</f>
        <v>0.0046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30" t="s">
        <v>182</v>
      </c>
      <c r="AT347" s="230" t="s">
        <v>177</v>
      </c>
      <c r="AU347" s="230" t="s">
        <v>86</v>
      </c>
      <c r="AY347" s="18" t="s">
        <v>175</v>
      </c>
      <c r="BE347" s="231">
        <f>IF(N347="základní",J347,0)</f>
        <v>0</v>
      </c>
      <c r="BF347" s="231">
        <f>IF(N347="snížená",J347,0)</f>
        <v>0</v>
      </c>
      <c r="BG347" s="231">
        <f>IF(N347="zákl. přenesená",J347,0)</f>
        <v>0</v>
      </c>
      <c r="BH347" s="231">
        <f>IF(N347="sníž. přenesená",J347,0)</f>
        <v>0</v>
      </c>
      <c r="BI347" s="231">
        <f>IF(N347="nulová",J347,0)</f>
        <v>0</v>
      </c>
      <c r="BJ347" s="18" t="s">
        <v>84</v>
      </c>
      <c r="BK347" s="231">
        <f>ROUND(I347*H347,2)</f>
        <v>0</v>
      </c>
      <c r="BL347" s="18" t="s">
        <v>182</v>
      </c>
      <c r="BM347" s="230" t="s">
        <v>3538</v>
      </c>
    </row>
    <row r="348" s="13" customFormat="1">
      <c r="A348" s="13"/>
      <c r="B348" s="232"/>
      <c r="C348" s="233"/>
      <c r="D348" s="234" t="s">
        <v>184</v>
      </c>
      <c r="E348" s="235" t="s">
        <v>1</v>
      </c>
      <c r="F348" s="236" t="s">
        <v>3539</v>
      </c>
      <c r="G348" s="233"/>
      <c r="H348" s="237">
        <v>23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184</v>
      </c>
      <c r="AU348" s="243" t="s">
        <v>86</v>
      </c>
      <c r="AV348" s="13" t="s">
        <v>86</v>
      </c>
      <c r="AW348" s="13" t="s">
        <v>32</v>
      </c>
      <c r="AX348" s="13" t="s">
        <v>84</v>
      </c>
      <c r="AY348" s="243" t="s">
        <v>175</v>
      </c>
    </row>
    <row r="349" s="2" customFormat="1" ht="16.5" customHeight="1">
      <c r="A349" s="39"/>
      <c r="B349" s="40"/>
      <c r="C349" s="265" t="s">
        <v>965</v>
      </c>
      <c r="D349" s="265" t="s">
        <v>247</v>
      </c>
      <c r="E349" s="266" t="s">
        <v>3540</v>
      </c>
      <c r="F349" s="267" t="s">
        <v>3541</v>
      </c>
      <c r="G349" s="268" t="s">
        <v>342</v>
      </c>
      <c r="H349" s="269">
        <v>23</v>
      </c>
      <c r="I349" s="270"/>
      <c r="J349" s="271">
        <f>ROUND(I349*H349,2)</f>
        <v>0</v>
      </c>
      <c r="K349" s="267" t="s">
        <v>1</v>
      </c>
      <c r="L349" s="272"/>
      <c r="M349" s="273" t="s">
        <v>1</v>
      </c>
      <c r="N349" s="274" t="s">
        <v>41</v>
      </c>
      <c r="O349" s="92"/>
      <c r="P349" s="228">
        <f>O349*H349</f>
        <v>0</v>
      </c>
      <c r="Q349" s="228">
        <v>0.0015</v>
      </c>
      <c r="R349" s="228">
        <f>Q349*H349</f>
        <v>0.0345</v>
      </c>
      <c r="S349" s="228">
        <v>0</v>
      </c>
      <c r="T349" s="229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30" t="s">
        <v>216</v>
      </c>
      <c r="AT349" s="230" t="s">
        <v>247</v>
      </c>
      <c r="AU349" s="230" t="s">
        <v>86</v>
      </c>
      <c r="AY349" s="18" t="s">
        <v>175</v>
      </c>
      <c r="BE349" s="231">
        <f>IF(N349="základní",J349,0)</f>
        <v>0</v>
      </c>
      <c r="BF349" s="231">
        <f>IF(N349="snížená",J349,0)</f>
        <v>0</v>
      </c>
      <c r="BG349" s="231">
        <f>IF(N349="zákl. přenesená",J349,0)</f>
        <v>0</v>
      </c>
      <c r="BH349" s="231">
        <f>IF(N349="sníž. přenesená",J349,0)</f>
        <v>0</v>
      </c>
      <c r="BI349" s="231">
        <f>IF(N349="nulová",J349,0)</f>
        <v>0</v>
      </c>
      <c r="BJ349" s="18" t="s">
        <v>84</v>
      </c>
      <c r="BK349" s="231">
        <f>ROUND(I349*H349,2)</f>
        <v>0</v>
      </c>
      <c r="BL349" s="18" t="s">
        <v>182</v>
      </c>
      <c r="BM349" s="230" t="s">
        <v>3542</v>
      </c>
    </row>
    <row r="350" s="13" customFormat="1">
      <c r="A350" s="13"/>
      <c r="B350" s="232"/>
      <c r="C350" s="233"/>
      <c r="D350" s="234" t="s">
        <v>184</v>
      </c>
      <c r="E350" s="235" t="s">
        <v>1</v>
      </c>
      <c r="F350" s="236" t="s">
        <v>3543</v>
      </c>
      <c r="G350" s="233"/>
      <c r="H350" s="237">
        <v>23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184</v>
      </c>
      <c r="AU350" s="243" t="s">
        <v>86</v>
      </c>
      <c r="AV350" s="13" t="s">
        <v>86</v>
      </c>
      <c r="AW350" s="13" t="s">
        <v>32</v>
      </c>
      <c r="AX350" s="13" t="s">
        <v>84</v>
      </c>
      <c r="AY350" s="243" t="s">
        <v>175</v>
      </c>
    </row>
    <row r="351" s="2" customFormat="1" ht="24.15" customHeight="1">
      <c r="A351" s="39"/>
      <c r="B351" s="40"/>
      <c r="C351" s="219" t="s">
        <v>973</v>
      </c>
      <c r="D351" s="219" t="s">
        <v>177</v>
      </c>
      <c r="E351" s="220" t="s">
        <v>3544</v>
      </c>
      <c r="F351" s="221" t="s">
        <v>3545</v>
      </c>
      <c r="G351" s="222" t="s">
        <v>1187</v>
      </c>
      <c r="H351" s="223">
        <v>8</v>
      </c>
      <c r="I351" s="224"/>
      <c r="J351" s="225">
        <f>ROUND(I351*H351,2)</f>
        <v>0</v>
      </c>
      <c r="K351" s="221" t="s">
        <v>181</v>
      </c>
      <c r="L351" s="45"/>
      <c r="M351" s="226" t="s">
        <v>1</v>
      </c>
      <c r="N351" s="227" t="s">
        <v>41</v>
      </c>
      <c r="O351" s="92"/>
      <c r="P351" s="228">
        <f>O351*H351</f>
        <v>0</v>
      </c>
      <c r="Q351" s="228">
        <v>0.0025799999999999996</v>
      </c>
      <c r="R351" s="228">
        <f>Q351*H351</f>
        <v>0.02064</v>
      </c>
      <c r="S351" s="228">
        <v>0</v>
      </c>
      <c r="T351" s="229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30" t="s">
        <v>262</v>
      </c>
      <c r="AT351" s="230" t="s">
        <v>177</v>
      </c>
      <c r="AU351" s="230" t="s">
        <v>86</v>
      </c>
      <c r="AY351" s="18" t="s">
        <v>175</v>
      </c>
      <c r="BE351" s="231">
        <f>IF(N351="základní",J351,0)</f>
        <v>0</v>
      </c>
      <c r="BF351" s="231">
        <f>IF(N351="snížená",J351,0)</f>
        <v>0</v>
      </c>
      <c r="BG351" s="231">
        <f>IF(N351="zákl. přenesená",J351,0)</f>
        <v>0</v>
      </c>
      <c r="BH351" s="231">
        <f>IF(N351="sníž. přenesená",J351,0)</f>
        <v>0</v>
      </c>
      <c r="BI351" s="231">
        <f>IF(N351="nulová",J351,0)</f>
        <v>0</v>
      </c>
      <c r="BJ351" s="18" t="s">
        <v>84</v>
      </c>
      <c r="BK351" s="231">
        <f>ROUND(I351*H351,2)</f>
        <v>0</v>
      </c>
      <c r="BL351" s="18" t="s">
        <v>262</v>
      </c>
      <c r="BM351" s="230" t="s">
        <v>3546</v>
      </c>
    </row>
    <row r="352" s="2" customFormat="1">
      <c r="A352" s="39"/>
      <c r="B352" s="40"/>
      <c r="C352" s="41"/>
      <c r="D352" s="234" t="s">
        <v>266</v>
      </c>
      <c r="E352" s="41"/>
      <c r="F352" s="275" t="s">
        <v>3547</v>
      </c>
      <c r="G352" s="41"/>
      <c r="H352" s="41"/>
      <c r="I352" s="276"/>
      <c r="J352" s="41"/>
      <c r="K352" s="41"/>
      <c r="L352" s="45"/>
      <c r="M352" s="277"/>
      <c r="N352" s="278"/>
      <c r="O352" s="92"/>
      <c r="P352" s="92"/>
      <c r="Q352" s="92"/>
      <c r="R352" s="92"/>
      <c r="S352" s="92"/>
      <c r="T352" s="93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266</v>
      </c>
      <c r="AU352" s="18" t="s">
        <v>86</v>
      </c>
    </row>
    <row r="353" s="2" customFormat="1" ht="24.15" customHeight="1">
      <c r="A353" s="39"/>
      <c r="B353" s="40"/>
      <c r="C353" s="219" t="s">
        <v>979</v>
      </c>
      <c r="D353" s="219" t="s">
        <v>177</v>
      </c>
      <c r="E353" s="220" t="s">
        <v>3548</v>
      </c>
      <c r="F353" s="221" t="s">
        <v>3549</v>
      </c>
      <c r="G353" s="222" t="s">
        <v>1187</v>
      </c>
      <c r="H353" s="223">
        <v>1</v>
      </c>
      <c r="I353" s="224"/>
      <c r="J353" s="225">
        <f>ROUND(I353*H353,2)</f>
        <v>0</v>
      </c>
      <c r="K353" s="221" t="s">
        <v>1</v>
      </c>
      <c r="L353" s="45"/>
      <c r="M353" s="226" t="s">
        <v>1</v>
      </c>
      <c r="N353" s="227" t="s">
        <v>41</v>
      </c>
      <c r="O353" s="92"/>
      <c r="P353" s="228">
        <f>O353*H353</f>
        <v>0</v>
      </c>
      <c r="Q353" s="228">
        <v>0.00419</v>
      </c>
      <c r="R353" s="228">
        <f>Q353*H353</f>
        <v>0.00419</v>
      </c>
      <c r="S353" s="228">
        <v>0</v>
      </c>
      <c r="T353" s="229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30" t="s">
        <v>262</v>
      </c>
      <c r="AT353" s="230" t="s">
        <v>177</v>
      </c>
      <c r="AU353" s="230" t="s">
        <v>86</v>
      </c>
      <c r="AY353" s="18" t="s">
        <v>175</v>
      </c>
      <c r="BE353" s="231">
        <f>IF(N353="základní",J353,0)</f>
        <v>0</v>
      </c>
      <c r="BF353" s="231">
        <f>IF(N353="snížená",J353,0)</f>
        <v>0</v>
      </c>
      <c r="BG353" s="231">
        <f>IF(N353="zákl. přenesená",J353,0)</f>
        <v>0</v>
      </c>
      <c r="BH353" s="231">
        <f>IF(N353="sníž. přenesená",J353,0)</f>
        <v>0</v>
      </c>
      <c r="BI353" s="231">
        <f>IF(N353="nulová",J353,0)</f>
        <v>0</v>
      </c>
      <c r="BJ353" s="18" t="s">
        <v>84</v>
      </c>
      <c r="BK353" s="231">
        <f>ROUND(I353*H353,2)</f>
        <v>0</v>
      </c>
      <c r="BL353" s="18" t="s">
        <v>262</v>
      </c>
      <c r="BM353" s="230" t="s">
        <v>3550</v>
      </c>
    </row>
    <row r="354" s="13" customFormat="1">
      <c r="A354" s="13"/>
      <c r="B354" s="232"/>
      <c r="C354" s="233"/>
      <c r="D354" s="234" t="s">
        <v>184</v>
      </c>
      <c r="E354" s="235" t="s">
        <v>1</v>
      </c>
      <c r="F354" s="236" t="s">
        <v>3551</v>
      </c>
      <c r="G354" s="233"/>
      <c r="H354" s="237">
        <v>1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184</v>
      </c>
      <c r="AU354" s="243" t="s">
        <v>86</v>
      </c>
      <c r="AV354" s="13" t="s">
        <v>86</v>
      </c>
      <c r="AW354" s="13" t="s">
        <v>32</v>
      </c>
      <c r="AX354" s="13" t="s">
        <v>84</v>
      </c>
      <c r="AY354" s="243" t="s">
        <v>175</v>
      </c>
    </row>
    <row r="355" s="2" customFormat="1" ht="16.5" customHeight="1">
      <c r="A355" s="39"/>
      <c r="B355" s="40"/>
      <c r="C355" s="265" t="s">
        <v>995</v>
      </c>
      <c r="D355" s="265" t="s">
        <v>247</v>
      </c>
      <c r="E355" s="266" t="s">
        <v>3552</v>
      </c>
      <c r="F355" s="267" t="s">
        <v>3553</v>
      </c>
      <c r="G355" s="268" t="s">
        <v>342</v>
      </c>
      <c r="H355" s="269">
        <v>1</v>
      </c>
      <c r="I355" s="270"/>
      <c r="J355" s="271">
        <f>ROUND(I355*H355,2)</f>
        <v>0</v>
      </c>
      <c r="K355" s="267" t="s">
        <v>1</v>
      </c>
      <c r="L355" s="272"/>
      <c r="M355" s="273" t="s">
        <v>1</v>
      </c>
      <c r="N355" s="274" t="s">
        <v>41</v>
      </c>
      <c r="O355" s="92"/>
      <c r="P355" s="228">
        <f>O355*H355</f>
        <v>0</v>
      </c>
      <c r="Q355" s="228">
        <v>0.016500000000000002</v>
      </c>
      <c r="R355" s="228">
        <f>Q355*H355</f>
        <v>0.016500000000000002</v>
      </c>
      <c r="S355" s="228">
        <v>0</v>
      </c>
      <c r="T355" s="229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30" t="s">
        <v>216</v>
      </c>
      <c r="AT355" s="230" t="s">
        <v>247</v>
      </c>
      <c r="AU355" s="230" t="s">
        <v>86</v>
      </c>
      <c r="AY355" s="18" t="s">
        <v>175</v>
      </c>
      <c r="BE355" s="231">
        <f>IF(N355="základní",J355,0)</f>
        <v>0</v>
      </c>
      <c r="BF355" s="231">
        <f>IF(N355="snížená",J355,0)</f>
        <v>0</v>
      </c>
      <c r="BG355" s="231">
        <f>IF(N355="zákl. přenesená",J355,0)</f>
        <v>0</v>
      </c>
      <c r="BH355" s="231">
        <f>IF(N355="sníž. přenesená",J355,0)</f>
        <v>0</v>
      </c>
      <c r="BI355" s="231">
        <f>IF(N355="nulová",J355,0)</f>
        <v>0</v>
      </c>
      <c r="BJ355" s="18" t="s">
        <v>84</v>
      </c>
      <c r="BK355" s="231">
        <f>ROUND(I355*H355,2)</f>
        <v>0</v>
      </c>
      <c r="BL355" s="18" t="s">
        <v>182</v>
      </c>
      <c r="BM355" s="230" t="s">
        <v>3554</v>
      </c>
    </row>
    <row r="356" s="13" customFormat="1">
      <c r="A356" s="13"/>
      <c r="B356" s="232"/>
      <c r="C356" s="233"/>
      <c r="D356" s="234" t="s">
        <v>184</v>
      </c>
      <c r="E356" s="235" t="s">
        <v>1</v>
      </c>
      <c r="F356" s="236" t="s">
        <v>3555</v>
      </c>
      <c r="G356" s="233"/>
      <c r="H356" s="237">
        <v>1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184</v>
      </c>
      <c r="AU356" s="243" t="s">
        <v>86</v>
      </c>
      <c r="AV356" s="13" t="s">
        <v>86</v>
      </c>
      <c r="AW356" s="13" t="s">
        <v>32</v>
      </c>
      <c r="AX356" s="13" t="s">
        <v>84</v>
      </c>
      <c r="AY356" s="243" t="s">
        <v>175</v>
      </c>
    </row>
    <row r="357" s="2" customFormat="1" ht="24.15" customHeight="1">
      <c r="A357" s="39"/>
      <c r="B357" s="40"/>
      <c r="C357" s="265" t="s">
        <v>999</v>
      </c>
      <c r="D357" s="265" t="s">
        <v>247</v>
      </c>
      <c r="E357" s="266" t="s">
        <v>3556</v>
      </c>
      <c r="F357" s="267" t="s">
        <v>3557</v>
      </c>
      <c r="G357" s="268" t="s">
        <v>342</v>
      </c>
      <c r="H357" s="269">
        <v>1</v>
      </c>
      <c r="I357" s="270"/>
      <c r="J357" s="271">
        <f>ROUND(I357*H357,2)</f>
        <v>0</v>
      </c>
      <c r="K357" s="267" t="s">
        <v>1</v>
      </c>
      <c r="L357" s="272"/>
      <c r="M357" s="273" t="s">
        <v>1</v>
      </c>
      <c r="N357" s="274" t="s">
        <v>41</v>
      </c>
      <c r="O357" s="92"/>
      <c r="P357" s="228">
        <f>O357*H357</f>
        <v>0</v>
      </c>
      <c r="Q357" s="228">
        <v>0</v>
      </c>
      <c r="R357" s="228">
        <f>Q357*H357</f>
        <v>0</v>
      </c>
      <c r="S357" s="228">
        <v>0</v>
      </c>
      <c r="T357" s="229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0" t="s">
        <v>216</v>
      </c>
      <c r="AT357" s="230" t="s">
        <v>247</v>
      </c>
      <c r="AU357" s="230" t="s">
        <v>86</v>
      </c>
      <c r="AY357" s="18" t="s">
        <v>175</v>
      </c>
      <c r="BE357" s="231">
        <f>IF(N357="základní",J357,0)</f>
        <v>0</v>
      </c>
      <c r="BF357" s="231">
        <f>IF(N357="snížená",J357,0)</f>
        <v>0</v>
      </c>
      <c r="BG357" s="231">
        <f>IF(N357="zákl. přenesená",J357,0)</f>
        <v>0</v>
      </c>
      <c r="BH357" s="231">
        <f>IF(N357="sníž. přenesená",J357,0)</f>
        <v>0</v>
      </c>
      <c r="BI357" s="231">
        <f>IF(N357="nulová",J357,0)</f>
        <v>0</v>
      </c>
      <c r="BJ357" s="18" t="s">
        <v>84</v>
      </c>
      <c r="BK357" s="231">
        <f>ROUND(I357*H357,2)</f>
        <v>0</v>
      </c>
      <c r="BL357" s="18" t="s">
        <v>182</v>
      </c>
      <c r="BM357" s="230" t="s">
        <v>3558</v>
      </c>
    </row>
    <row r="358" s="13" customFormat="1">
      <c r="A358" s="13"/>
      <c r="B358" s="232"/>
      <c r="C358" s="233"/>
      <c r="D358" s="234" t="s">
        <v>184</v>
      </c>
      <c r="E358" s="235" t="s">
        <v>1</v>
      </c>
      <c r="F358" s="236" t="s">
        <v>3551</v>
      </c>
      <c r="G358" s="233"/>
      <c r="H358" s="237">
        <v>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184</v>
      </c>
      <c r="AU358" s="243" t="s">
        <v>86</v>
      </c>
      <c r="AV358" s="13" t="s">
        <v>86</v>
      </c>
      <c r="AW358" s="13" t="s">
        <v>32</v>
      </c>
      <c r="AX358" s="13" t="s">
        <v>84</v>
      </c>
      <c r="AY358" s="243" t="s">
        <v>175</v>
      </c>
    </row>
    <row r="359" s="2" customFormat="1" ht="24.15" customHeight="1">
      <c r="A359" s="39"/>
      <c r="B359" s="40"/>
      <c r="C359" s="265" t="s">
        <v>1015</v>
      </c>
      <c r="D359" s="265" t="s">
        <v>247</v>
      </c>
      <c r="E359" s="266" t="s">
        <v>3559</v>
      </c>
      <c r="F359" s="267" t="s">
        <v>3560</v>
      </c>
      <c r="G359" s="268" t="s">
        <v>342</v>
      </c>
      <c r="H359" s="269">
        <v>1</v>
      </c>
      <c r="I359" s="270"/>
      <c r="J359" s="271">
        <f>ROUND(I359*H359,2)</f>
        <v>0</v>
      </c>
      <c r="K359" s="267" t="s">
        <v>3561</v>
      </c>
      <c r="L359" s="272"/>
      <c r="M359" s="273" t="s">
        <v>1</v>
      </c>
      <c r="N359" s="274" t="s">
        <v>41</v>
      </c>
      <c r="O359" s="92"/>
      <c r="P359" s="228">
        <f>O359*H359</f>
        <v>0</v>
      </c>
      <c r="Q359" s="228">
        <v>0.016500000000000002</v>
      </c>
      <c r="R359" s="228">
        <f>Q359*H359</f>
        <v>0.016500000000000002</v>
      </c>
      <c r="S359" s="228">
        <v>0</v>
      </c>
      <c r="T359" s="229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0" t="s">
        <v>216</v>
      </c>
      <c r="AT359" s="230" t="s">
        <v>247</v>
      </c>
      <c r="AU359" s="230" t="s">
        <v>86</v>
      </c>
      <c r="AY359" s="18" t="s">
        <v>175</v>
      </c>
      <c r="BE359" s="231">
        <f>IF(N359="základní",J359,0)</f>
        <v>0</v>
      </c>
      <c r="BF359" s="231">
        <f>IF(N359="snížená",J359,0)</f>
        <v>0</v>
      </c>
      <c r="BG359" s="231">
        <f>IF(N359="zákl. přenesená",J359,0)</f>
        <v>0</v>
      </c>
      <c r="BH359" s="231">
        <f>IF(N359="sníž. přenesená",J359,0)</f>
        <v>0</v>
      </c>
      <c r="BI359" s="231">
        <f>IF(N359="nulová",J359,0)</f>
        <v>0</v>
      </c>
      <c r="BJ359" s="18" t="s">
        <v>84</v>
      </c>
      <c r="BK359" s="231">
        <f>ROUND(I359*H359,2)</f>
        <v>0</v>
      </c>
      <c r="BL359" s="18" t="s">
        <v>182</v>
      </c>
      <c r="BM359" s="230" t="s">
        <v>3562</v>
      </c>
    </row>
    <row r="360" s="13" customFormat="1">
      <c r="A360" s="13"/>
      <c r="B360" s="232"/>
      <c r="C360" s="233"/>
      <c r="D360" s="234" t="s">
        <v>184</v>
      </c>
      <c r="E360" s="235" t="s">
        <v>1</v>
      </c>
      <c r="F360" s="236" t="s">
        <v>3551</v>
      </c>
      <c r="G360" s="233"/>
      <c r="H360" s="237">
        <v>1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184</v>
      </c>
      <c r="AU360" s="243" t="s">
        <v>86</v>
      </c>
      <c r="AV360" s="13" t="s">
        <v>86</v>
      </c>
      <c r="AW360" s="13" t="s">
        <v>32</v>
      </c>
      <c r="AX360" s="13" t="s">
        <v>84</v>
      </c>
      <c r="AY360" s="243" t="s">
        <v>175</v>
      </c>
    </row>
    <row r="361" s="2" customFormat="1" ht="24.15" customHeight="1">
      <c r="A361" s="39"/>
      <c r="B361" s="40"/>
      <c r="C361" s="219" t="s">
        <v>1020</v>
      </c>
      <c r="D361" s="219" t="s">
        <v>177</v>
      </c>
      <c r="E361" s="220" t="s">
        <v>3563</v>
      </c>
      <c r="F361" s="221" t="s">
        <v>3564</v>
      </c>
      <c r="G361" s="222" t="s">
        <v>342</v>
      </c>
      <c r="H361" s="223">
        <v>2</v>
      </c>
      <c r="I361" s="224"/>
      <c r="J361" s="225">
        <f>ROUND(I361*H361,2)</f>
        <v>0</v>
      </c>
      <c r="K361" s="221" t="s">
        <v>181</v>
      </c>
      <c r="L361" s="45"/>
      <c r="M361" s="226" t="s">
        <v>1</v>
      </c>
      <c r="N361" s="227" t="s">
        <v>41</v>
      </c>
      <c r="O361" s="92"/>
      <c r="P361" s="228">
        <f>O361*H361</f>
        <v>0</v>
      </c>
      <c r="Q361" s="228">
        <v>0.00016</v>
      </c>
      <c r="R361" s="228">
        <f>Q361*H361</f>
        <v>0.00032</v>
      </c>
      <c r="S361" s="228">
        <v>0</v>
      </c>
      <c r="T361" s="229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30" t="s">
        <v>262</v>
      </c>
      <c r="AT361" s="230" t="s">
        <v>177</v>
      </c>
      <c r="AU361" s="230" t="s">
        <v>86</v>
      </c>
      <c r="AY361" s="18" t="s">
        <v>175</v>
      </c>
      <c r="BE361" s="231">
        <f>IF(N361="základní",J361,0)</f>
        <v>0</v>
      </c>
      <c r="BF361" s="231">
        <f>IF(N361="snížená",J361,0)</f>
        <v>0</v>
      </c>
      <c r="BG361" s="231">
        <f>IF(N361="zákl. přenesená",J361,0)</f>
        <v>0</v>
      </c>
      <c r="BH361" s="231">
        <f>IF(N361="sníž. přenesená",J361,0)</f>
        <v>0</v>
      </c>
      <c r="BI361" s="231">
        <f>IF(N361="nulová",J361,0)</f>
        <v>0</v>
      </c>
      <c r="BJ361" s="18" t="s">
        <v>84</v>
      </c>
      <c r="BK361" s="231">
        <f>ROUND(I361*H361,2)</f>
        <v>0</v>
      </c>
      <c r="BL361" s="18" t="s">
        <v>262</v>
      </c>
      <c r="BM361" s="230" t="s">
        <v>3565</v>
      </c>
    </row>
    <row r="362" s="13" customFormat="1">
      <c r="A362" s="13"/>
      <c r="B362" s="232"/>
      <c r="C362" s="233"/>
      <c r="D362" s="234" t="s">
        <v>184</v>
      </c>
      <c r="E362" s="235" t="s">
        <v>1</v>
      </c>
      <c r="F362" s="236" t="s">
        <v>3566</v>
      </c>
      <c r="G362" s="233"/>
      <c r="H362" s="237">
        <v>2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184</v>
      </c>
      <c r="AU362" s="243" t="s">
        <v>86</v>
      </c>
      <c r="AV362" s="13" t="s">
        <v>86</v>
      </c>
      <c r="AW362" s="13" t="s">
        <v>32</v>
      </c>
      <c r="AX362" s="13" t="s">
        <v>84</v>
      </c>
      <c r="AY362" s="243" t="s">
        <v>175</v>
      </c>
    </row>
    <row r="363" s="2" customFormat="1" ht="16.5" customHeight="1">
      <c r="A363" s="39"/>
      <c r="B363" s="40"/>
      <c r="C363" s="265" t="s">
        <v>1025</v>
      </c>
      <c r="D363" s="265" t="s">
        <v>247</v>
      </c>
      <c r="E363" s="266" t="s">
        <v>3567</v>
      </c>
      <c r="F363" s="267" t="s">
        <v>3568</v>
      </c>
      <c r="G363" s="268" t="s">
        <v>342</v>
      </c>
      <c r="H363" s="269">
        <v>2</v>
      </c>
      <c r="I363" s="270"/>
      <c r="J363" s="271">
        <f>ROUND(I363*H363,2)</f>
        <v>0</v>
      </c>
      <c r="K363" s="267" t="s">
        <v>1</v>
      </c>
      <c r="L363" s="272"/>
      <c r="M363" s="273" t="s">
        <v>1</v>
      </c>
      <c r="N363" s="274" t="s">
        <v>41</v>
      </c>
      <c r="O363" s="92"/>
      <c r="P363" s="228">
        <f>O363*H363</f>
        <v>0</v>
      </c>
      <c r="Q363" s="228">
        <v>0</v>
      </c>
      <c r="R363" s="228">
        <f>Q363*H363</f>
        <v>0</v>
      </c>
      <c r="S363" s="228">
        <v>0</v>
      </c>
      <c r="T363" s="229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30" t="s">
        <v>372</v>
      </c>
      <c r="AT363" s="230" t="s">
        <v>247</v>
      </c>
      <c r="AU363" s="230" t="s">
        <v>86</v>
      </c>
      <c r="AY363" s="18" t="s">
        <v>175</v>
      </c>
      <c r="BE363" s="231">
        <f>IF(N363="základní",J363,0)</f>
        <v>0</v>
      </c>
      <c r="BF363" s="231">
        <f>IF(N363="snížená",J363,0)</f>
        <v>0</v>
      </c>
      <c r="BG363" s="231">
        <f>IF(N363="zákl. přenesená",J363,0)</f>
        <v>0</v>
      </c>
      <c r="BH363" s="231">
        <f>IF(N363="sníž. přenesená",J363,0)</f>
        <v>0</v>
      </c>
      <c r="BI363" s="231">
        <f>IF(N363="nulová",J363,0)</f>
        <v>0</v>
      </c>
      <c r="BJ363" s="18" t="s">
        <v>84</v>
      </c>
      <c r="BK363" s="231">
        <f>ROUND(I363*H363,2)</f>
        <v>0</v>
      </c>
      <c r="BL363" s="18" t="s">
        <v>262</v>
      </c>
      <c r="BM363" s="230" t="s">
        <v>3569</v>
      </c>
    </row>
    <row r="364" s="2" customFormat="1" ht="24.15" customHeight="1">
      <c r="A364" s="39"/>
      <c r="B364" s="40"/>
      <c r="C364" s="219" t="s">
        <v>1054</v>
      </c>
      <c r="D364" s="219" t="s">
        <v>177</v>
      </c>
      <c r="E364" s="220" t="s">
        <v>3570</v>
      </c>
      <c r="F364" s="221" t="s">
        <v>3571</v>
      </c>
      <c r="G364" s="222" t="s">
        <v>342</v>
      </c>
      <c r="H364" s="223">
        <v>19</v>
      </c>
      <c r="I364" s="224"/>
      <c r="J364" s="225">
        <f>ROUND(I364*H364,2)</f>
        <v>0</v>
      </c>
      <c r="K364" s="221" t="s">
        <v>181</v>
      </c>
      <c r="L364" s="45"/>
      <c r="M364" s="226" t="s">
        <v>1</v>
      </c>
      <c r="N364" s="227" t="s">
        <v>41</v>
      </c>
      <c r="O364" s="92"/>
      <c r="P364" s="228">
        <f>O364*H364</f>
        <v>0</v>
      </c>
      <c r="Q364" s="228">
        <v>9E-05</v>
      </c>
      <c r="R364" s="228">
        <f>Q364*H364</f>
        <v>0.00171</v>
      </c>
      <c r="S364" s="228">
        <v>0</v>
      </c>
      <c r="T364" s="229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0" t="s">
        <v>262</v>
      </c>
      <c r="AT364" s="230" t="s">
        <v>177</v>
      </c>
      <c r="AU364" s="230" t="s">
        <v>86</v>
      </c>
      <c r="AY364" s="18" t="s">
        <v>175</v>
      </c>
      <c r="BE364" s="231">
        <f>IF(N364="základní",J364,0)</f>
        <v>0</v>
      </c>
      <c r="BF364" s="231">
        <f>IF(N364="snížená",J364,0)</f>
        <v>0</v>
      </c>
      <c r="BG364" s="231">
        <f>IF(N364="zákl. přenesená",J364,0)</f>
        <v>0</v>
      </c>
      <c r="BH364" s="231">
        <f>IF(N364="sníž. přenesená",J364,0)</f>
        <v>0</v>
      </c>
      <c r="BI364" s="231">
        <f>IF(N364="nulová",J364,0)</f>
        <v>0</v>
      </c>
      <c r="BJ364" s="18" t="s">
        <v>84</v>
      </c>
      <c r="BK364" s="231">
        <f>ROUND(I364*H364,2)</f>
        <v>0</v>
      </c>
      <c r="BL364" s="18" t="s">
        <v>262</v>
      </c>
      <c r="BM364" s="230" t="s">
        <v>3572</v>
      </c>
    </row>
    <row r="365" s="13" customFormat="1">
      <c r="A365" s="13"/>
      <c r="B365" s="232"/>
      <c r="C365" s="233"/>
      <c r="D365" s="234" t="s">
        <v>184</v>
      </c>
      <c r="E365" s="235" t="s">
        <v>1</v>
      </c>
      <c r="F365" s="236" t="s">
        <v>3573</v>
      </c>
      <c r="G365" s="233"/>
      <c r="H365" s="237">
        <v>19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184</v>
      </c>
      <c r="AU365" s="243" t="s">
        <v>86</v>
      </c>
      <c r="AV365" s="13" t="s">
        <v>86</v>
      </c>
      <c r="AW365" s="13" t="s">
        <v>32</v>
      </c>
      <c r="AX365" s="13" t="s">
        <v>84</v>
      </c>
      <c r="AY365" s="243" t="s">
        <v>175</v>
      </c>
    </row>
    <row r="366" s="2" customFormat="1" ht="21.75" customHeight="1">
      <c r="A366" s="39"/>
      <c r="B366" s="40"/>
      <c r="C366" s="219" t="s">
        <v>1060</v>
      </c>
      <c r="D366" s="219" t="s">
        <v>177</v>
      </c>
      <c r="E366" s="220" t="s">
        <v>3574</v>
      </c>
      <c r="F366" s="221" t="s">
        <v>3575</v>
      </c>
      <c r="G366" s="222" t="s">
        <v>342</v>
      </c>
      <c r="H366" s="223">
        <v>7</v>
      </c>
      <c r="I366" s="224"/>
      <c r="J366" s="225">
        <f>ROUND(I366*H366,2)</f>
        <v>0</v>
      </c>
      <c r="K366" s="221" t="s">
        <v>1</v>
      </c>
      <c r="L366" s="45"/>
      <c r="M366" s="226" t="s">
        <v>1</v>
      </c>
      <c r="N366" s="227" t="s">
        <v>41</v>
      </c>
      <c r="O366" s="92"/>
      <c r="P366" s="228">
        <f>O366*H366</f>
        <v>0</v>
      </c>
      <c r="Q366" s="228">
        <v>9E-05</v>
      </c>
      <c r="R366" s="228">
        <f>Q366*H366</f>
        <v>0.00063</v>
      </c>
      <c r="S366" s="228">
        <v>0</v>
      </c>
      <c r="T366" s="229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30" t="s">
        <v>262</v>
      </c>
      <c r="AT366" s="230" t="s">
        <v>177</v>
      </c>
      <c r="AU366" s="230" t="s">
        <v>86</v>
      </c>
      <c r="AY366" s="18" t="s">
        <v>175</v>
      </c>
      <c r="BE366" s="231">
        <f>IF(N366="základní",J366,0)</f>
        <v>0</v>
      </c>
      <c r="BF366" s="231">
        <f>IF(N366="snížená",J366,0)</f>
        <v>0</v>
      </c>
      <c r="BG366" s="231">
        <f>IF(N366="zákl. přenesená",J366,0)</f>
        <v>0</v>
      </c>
      <c r="BH366" s="231">
        <f>IF(N366="sníž. přenesená",J366,0)</f>
        <v>0</v>
      </c>
      <c r="BI366" s="231">
        <f>IF(N366="nulová",J366,0)</f>
        <v>0</v>
      </c>
      <c r="BJ366" s="18" t="s">
        <v>84</v>
      </c>
      <c r="BK366" s="231">
        <f>ROUND(I366*H366,2)</f>
        <v>0</v>
      </c>
      <c r="BL366" s="18" t="s">
        <v>262</v>
      </c>
      <c r="BM366" s="230" t="s">
        <v>3576</v>
      </c>
    </row>
    <row r="367" s="2" customFormat="1" ht="24.15" customHeight="1">
      <c r="A367" s="39"/>
      <c r="B367" s="40"/>
      <c r="C367" s="219" t="s">
        <v>1070</v>
      </c>
      <c r="D367" s="219" t="s">
        <v>177</v>
      </c>
      <c r="E367" s="220" t="s">
        <v>3577</v>
      </c>
      <c r="F367" s="221" t="s">
        <v>3578</v>
      </c>
      <c r="G367" s="222" t="s">
        <v>342</v>
      </c>
      <c r="H367" s="223">
        <v>21</v>
      </c>
      <c r="I367" s="224"/>
      <c r="J367" s="225">
        <f>ROUND(I367*H367,2)</f>
        <v>0</v>
      </c>
      <c r="K367" s="221" t="s">
        <v>1</v>
      </c>
      <c r="L367" s="45"/>
      <c r="M367" s="226" t="s">
        <v>1</v>
      </c>
      <c r="N367" s="227" t="s">
        <v>41</v>
      </c>
      <c r="O367" s="92"/>
      <c r="P367" s="228">
        <f>O367*H367</f>
        <v>0</v>
      </c>
      <c r="Q367" s="228">
        <v>9E-05</v>
      </c>
      <c r="R367" s="228">
        <f>Q367*H367</f>
        <v>0.0018900000000000003</v>
      </c>
      <c r="S367" s="228">
        <v>0</v>
      </c>
      <c r="T367" s="229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0" t="s">
        <v>262</v>
      </c>
      <c r="AT367" s="230" t="s">
        <v>177</v>
      </c>
      <c r="AU367" s="230" t="s">
        <v>86</v>
      </c>
      <c r="AY367" s="18" t="s">
        <v>175</v>
      </c>
      <c r="BE367" s="231">
        <f>IF(N367="základní",J367,0)</f>
        <v>0</v>
      </c>
      <c r="BF367" s="231">
        <f>IF(N367="snížená",J367,0)</f>
        <v>0</v>
      </c>
      <c r="BG367" s="231">
        <f>IF(N367="zákl. přenesená",J367,0)</f>
        <v>0</v>
      </c>
      <c r="BH367" s="231">
        <f>IF(N367="sníž. přenesená",J367,0)</f>
        <v>0</v>
      </c>
      <c r="BI367" s="231">
        <f>IF(N367="nulová",J367,0)</f>
        <v>0</v>
      </c>
      <c r="BJ367" s="18" t="s">
        <v>84</v>
      </c>
      <c r="BK367" s="231">
        <f>ROUND(I367*H367,2)</f>
        <v>0</v>
      </c>
      <c r="BL367" s="18" t="s">
        <v>262</v>
      </c>
      <c r="BM367" s="230" t="s">
        <v>3579</v>
      </c>
    </row>
    <row r="368" s="2" customFormat="1" ht="24.15" customHeight="1">
      <c r="A368" s="39"/>
      <c r="B368" s="40"/>
      <c r="C368" s="219" t="s">
        <v>1075</v>
      </c>
      <c r="D368" s="219" t="s">
        <v>177</v>
      </c>
      <c r="E368" s="220" t="s">
        <v>3580</v>
      </c>
      <c r="F368" s="221" t="s">
        <v>3581</v>
      </c>
      <c r="G368" s="222" t="s">
        <v>1336</v>
      </c>
      <c r="H368" s="291"/>
      <c r="I368" s="224"/>
      <c r="J368" s="225">
        <f>ROUND(I368*H368,2)</f>
        <v>0</v>
      </c>
      <c r="K368" s="221" t="s">
        <v>181</v>
      </c>
      <c r="L368" s="45"/>
      <c r="M368" s="226" t="s">
        <v>1</v>
      </c>
      <c r="N368" s="227" t="s">
        <v>41</v>
      </c>
      <c r="O368" s="92"/>
      <c r="P368" s="228">
        <f>O368*H368</f>
        <v>0</v>
      </c>
      <c r="Q368" s="228">
        <v>0</v>
      </c>
      <c r="R368" s="228">
        <f>Q368*H368</f>
        <v>0</v>
      </c>
      <c r="S368" s="228">
        <v>0</v>
      </c>
      <c r="T368" s="229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30" t="s">
        <v>262</v>
      </c>
      <c r="AT368" s="230" t="s">
        <v>177</v>
      </c>
      <c r="AU368" s="230" t="s">
        <v>86</v>
      </c>
      <c r="AY368" s="18" t="s">
        <v>175</v>
      </c>
      <c r="BE368" s="231">
        <f>IF(N368="základní",J368,0)</f>
        <v>0</v>
      </c>
      <c r="BF368" s="231">
        <f>IF(N368="snížená",J368,0)</f>
        <v>0</v>
      </c>
      <c r="BG368" s="231">
        <f>IF(N368="zákl. přenesená",J368,0)</f>
        <v>0</v>
      </c>
      <c r="BH368" s="231">
        <f>IF(N368="sníž. přenesená",J368,0)</f>
        <v>0</v>
      </c>
      <c r="BI368" s="231">
        <f>IF(N368="nulová",J368,0)</f>
        <v>0</v>
      </c>
      <c r="BJ368" s="18" t="s">
        <v>84</v>
      </c>
      <c r="BK368" s="231">
        <f>ROUND(I368*H368,2)</f>
        <v>0</v>
      </c>
      <c r="BL368" s="18" t="s">
        <v>262</v>
      </c>
      <c r="BM368" s="230" t="s">
        <v>3582</v>
      </c>
    </row>
    <row r="369" s="2" customFormat="1" ht="33" customHeight="1">
      <c r="A369" s="39"/>
      <c r="B369" s="40"/>
      <c r="C369" s="219" t="s">
        <v>1089</v>
      </c>
      <c r="D369" s="219" t="s">
        <v>177</v>
      </c>
      <c r="E369" s="220" t="s">
        <v>3583</v>
      </c>
      <c r="F369" s="221" t="s">
        <v>3584</v>
      </c>
      <c r="G369" s="222" t="s">
        <v>1187</v>
      </c>
      <c r="H369" s="223">
        <v>1</v>
      </c>
      <c r="I369" s="224"/>
      <c r="J369" s="225">
        <f>ROUND(I369*H369,2)</f>
        <v>0</v>
      </c>
      <c r="K369" s="221" t="s">
        <v>1</v>
      </c>
      <c r="L369" s="45"/>
      <c r="M369" s="226" t="s">
        <v>1</v>
      </c>
      <c r="N369" s="227" t="s">
        <v>41</v>
      </c>
      <c r="O369" s="92"/>
      <c r="P369" s="228">
        <f>O369*H369</f>
        <v>0</v>
      </c>
      <c r="Q369" s="228">
        <v>0.017469999999999998</v>
      </c>
      <c r="R369" s="228">
        <f>Q369*H369</f>
        <v>0.017469999999999998</v>
      </c>
      <c r="S369" s="228">
        <v>0</v>
      </c>
      <c r="T369" s="229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30" t="s">
        <v>262</v>
      </c>
      <c r="AT369" s="230" t="s">
        <v>177</v>
      </c>
      <c r="AU369" s="230" t="s">
        <v>86</v>
      </c>
      <c r="AY369" s="18" t="s">
        <v>175</v>
      </c>
      <c r="BE369" s="231">
        <f>IF(N369="základní",J369,0)</f>
        <v>0</v>
      </c>
      <c r="BF369" s="231">
        <f>IF(N369="snížená",J369,0)</f>
        <v>0</v>
      </c>
      <c r="BG369" s="231">
        <f>IF(N369="zákl. přenesená",J369,0)</f>
        <v>0</v>
      </c>
      <c r="BH369" s="231">
        <f>IF(N369="sníž. přenesená",J369,0)</f>
        <v>0</v>
      </c>
      <c r="BI369" s="231">
        <f>IF(N369="nulová",J369,0)</f>
        <v>0</v>
      </c>
      <c r="BJ369" s="18" t="s">
        <v>84</v>
      </c>
      <c r="BK369" s="231">
        <f>ROUND(I369*H369,2)</f>
        <v>0</v>
      </c>
      <c r="BL369" s="18" t="s">
        <v>262</v>
      </c>
      <c r="BM369" s="230" t="s">
        <v>3585</v>
      </c>
    </row>
    <row r="370" s="13" customFormat="1">
      <c r="A370" s="13"/>
      <c r="B370" s="232"/>
      <c r="C370" s="233"/>
      <c r="D370" s="234" t="s">
        <v>184</v>
      </c>
      <c r="E370" s="235" t="s">
        <v>1</v>
      </c>
      <c r="F370" s="236" t="s">
        <v>3586</v>
      </c>
      <c r="G370" s="233"/>
      <c r="H370" s="237">
        <v>1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184</v>
      </c>
      <c r="AU370" s="243" t="s">
        <v>86</v>
      </c>
      <c r="AV370" s="13" t="s">
        <v>86</v>
      </c>
      <c r="AW370" s="13" t="s">
        <v>32</v>
      </c>
      <c r="AX370" s="13" t="s">
        <v>84</v>
      </c>
      <c r="AY370" s="243" t="s">
        <v>175</v>
      </c>
    </row>
    <row r="371" s="2" customFormat="1" ht="33" customHeight="1">
      <c r="A371" s="39"/>
      <c r="B371" s="40"/>
      <c r="C371" s="219" t="s">
        <v>1102</v>
      </c>
      <c r="D371" s="219" t="s">
        <v>177</v>
      </c>
      <c r="E371" s="220" t="s">
        <v>3587</v>
      </c>
      <c r="F371" s="221" t="s">
        <v>3588</v>
      </c>
      <c r="G371" s="222" t="s">
        <v>1187</v>
      </c>
      <c r="H371" s="223">
        <v>1</v>
      </c>
      <c r="I371" s="224"/>
      <c r="J371" s="225">
        <f>ROUND(I371*H371,2)</f>
        <v>0</v>
      </c>
      <c r="K371" s="221" t="s">
        <v>1</v>
      </c>
      <c r="L371" s="45"/>
      <c r="M371" s="226" t="s">
        <v>1</v>
      </c>
      <c r="N371" s="227" t="s">
        <v>41</v>
      </c>
      <c r="O371" s="92"/>
      <c r="P371" s="228">
        <f>O371*H371</f>
        <v>0</v>
      </c>
      <c r="Q371" s="228">
        <v>0.017469999999999998</v>
      </c>
      <c r="R371" s="228">
        <f>Q371*H371</f>
        <v>0.017469999999999998</v>
      </c>
      <c r="S371" s="228">
        <v>0</v>
      </c>
      <c r="T371" s="229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30" t="s">
        <v>262</v>
      </c>
      <c r="AT371" s="230" t="s">
        <v>177</v>
      </c>
      <c r="AU371" s="230" t="s">
        <v>86</v>
      </c>
      <c r="AY371" s="18" t="s">
        <v>175</v>
      </c>
      <c r="BE371" s="231">
        <f>IF(N371="základní",J371,0)</f>
        <v>0</v>
      </c>
      <c r="BF371" s="231">
        <f>IF(N371="snížená",J371,0)</f>
        <v>0</v>
      </c>
      <c r="BG371" s="231">
        <f>IF(N371="zákl. přenesená",J371,0)</f>
        <v>0</v>
      </c>
      <c r="BH371" s="231">
        <f>IF(N371="sníž. přenesená",J371,0)</f>
        <v>0</v>
      </c>
      <c r="BI371" s="231">
        <f>IF(N371="nulová",J371,0)</f>
        <v>0</v>
      </c>
      <c r="BJ371" s="18" t="s">
        <v>84</v>
      </c>
      <c r="BK371" s="231">
        <f>ROUND(I371*H371,2)</f>
        <v>0</v>
      </c>
      <c r="BL371" s="18" t="s">
        <v>262</v>
      </c>
      <c r="BM371" s="230" t="s">
        <v>3589</v>
      </c>
    </row>
    <row r="372" s="2" customFormat="1">
      <c r="A372" s="39"/>
      <c r="B372" s="40"/>
      <c r="C372" s="41"/>
      <c r="D372" s="234" t="s">
        <v>266</v>
      </c>
      <c r="E372" s="41"/>
      <c r="F372" s="275" t="s">
        <v>3590</v>
      </c>
      <c r="G372" s="41"/>
      <c r="H372" s="41"/>
      <c r="I372" s="276"/>
      <c r="J372" s="41"/>
      <c r="K372" s="41"/>
      <c r="L372" s="45"/>
      <c r="M372" s="277"/>
      <c r="N372" s="278"/>
      <c r="O372" s="92"/>
      <c r="P372" s="92"/>
      <c r="Q372" s="92"/>
      <c r="R372" s="92"/>
      <c r="S372" s="92"/>
      <c r="T372" s="93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266</v>
      </c>
      <c r="AU372" s="18" t="s">
        <v>86</v>
      </c>
    </row>
    <row r="373" s="13" customFormat="1">
      <c r="A373" s="13"/>
      <c r="B373" s="232"/>
      <c r="C373" s="233"/>
      <c r="D373" s="234" t="s">
        <v>184</v>
      </c>
      <c r="E373" s="235" t="s">
        <v>1</v>
      </c>
      <c r="F373" s="236" t="s">
        <v>3591</v>
      </c>
      <c r="G373" s="233"/>
      <c r="H373" s="237">
        <v>1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184</v>
      </c>
      <c r="AU373" s="243" t="s">
        <v>86</v>
      </c>
      <c r="AV373" s="13" t="s">
        <v>86</v>
      </c>
      <c r="AW373" s="13" t="s">
        <v>32</v>
      </c>
      <c r="AX373" s="13" t="s">
        <v>84</v>
      </c>
      <c r="AY373" s="243" t="s">
        <v>175</v>
      </c>
    </row>
    <row r="374" s="2" customFormat="1" ht="16.5" customHeight="1">
      <c r="A374" s="39"/>
      <c r="B374" s="40"/>
      <c r="C374" s="219" t="s">
        <v>1107</v>
      </c>
      <c r="D374" s="219" t="s">
        <v>177</v>
      </c>
      <c r="E374" s="220" t="s">
        <v>3592</v>
      </c>
      <c r="F374" s="221" t="s">
        <v>3593</v>
      </c>
      <c r="G374" s="222" t="s">
        <v>342</v>
      </c>
      <c r="H374" s="223">
        <v>2</v>
      </c>
      <c r="I374" s="224"/>
      <c r="J374" s="225">
        <f>ROUND(I374*H374,2)</f>
        <v>0</v>
      </c>
      <c r="K374" s="221" t="s">
        <v>1</v>
      </c>
      <c r="L374" s="45"/>
      <c r="M374" s="226" t="s">
        <v>1</v>
      </c>
      <c r="N374" s="227" t="s">
        <v>41</v>
      </c>
      <c r="O374" s="92"/>
      <c r="P374" s="228">
        <f>O374*H374</f>
        <v>0</v>
      </c>
      <c r="Q374" s="228">
        <v>1E-05</v>
      </c>
      <c r="R374" s="228">
        <f>Q374*H374</f>
        <v>2E-05</v>
      </c>
      <c r="S374" s="228">
        <v>0.0001</v>
      </c>
      <c r="T374" s="229">
        <f>S374*H374</f>
        <v>0.0002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0" t="s">
        <v>182</v>
      </c>
      <c r="AT374" s="230" t="s">
        <v>177</v>
      </c>
      <c r="AU374" s="230" t="s">
        <v>86</v>
      </c>
      <c r="AY374" s="18" t="s">
        <v>175</v>
      </c>
      <c r="BE374" s="231">
        <f>IF(N374="základní",J374,0)</f>
        <v>0</v>
      </c>
      <c r="BF374" s="231">
        <f>IF(N374="snížená",J374,0)</f>
        <v>0</v>
      </c>
      <c r="BG374" s="231">
        <f>IF(N374="zákl. přenesená",J374,0)</f>
        <v>0</v>
      </c>
      <c r="BH374" s="231">
        <f>IF(N374="sníž. přenesená",J374,0)</f>
        <v>0</v>
      </c>
      <c r="BI374" s="231">
        <f>IF(N374="nulová",J374,0)</f>
        <v>0</v>
      </c>
      <c r="BJ374" s="18" t="s">
        <v>84</v>
      </c>
      <c r="BK374" s="231">
        <f>ROUND(I374*H374,2)</f>
        <v>0</v>
      </c>
      <c r="BL374" s="18" t="s">
        <v>182</v>
      </c>
      <c r="BM374" s="230" t="s">
        <v>3594</v>
      </c>
    </row>
    <row r="375" s="2" customFormat="1" ht="16.5" customHeight="1">
      <c r="A375" s="39"/>
      <c r="B375" s="40"/>
      <c r="C375" s="265" t="s">
        <v>1113</v>
      </c>
      <c r="D375" s="265" t="s">
        <v>247</v>
      </c>
      <c r="E375" s="266" t="s">
        <v>3595</v>
      </c>
      <c r="F375" s="267" t="s">
        <v>3596</v>
      </c>
      <c r="G375" s="268" t="s">
        <v>342</v>
      </c>
      <c r="H375" s="269">
        <v>2</v>
      </c>
      <c r="I375" s="270"/>
      <c r="J375" s="271">
        <f>ROUND(I375*H375,2)</f>
        <v>0</v>
      </c>
      <c r="K375" s="267" t="s">
        <v>1</v>
      </c>
      <c r="L375" s="272"/>
      <c r="M375" s="273" t="s">
        <v>1</v>
      </c>
      <c r="N375" s="274" t="s">
        <v>41</v>
      </c>
      <c r="O375" s="92"/>
      <c r="P375" s="228">
        <f>O375*H375</f>
        <v>0</v>
      </c>
      <c r="Q375" s="228">
        <v>0</v>
      </c>
      <c r="R375" s="228">
        <f>Q375*H375</f>
        <v>0</v>
      </c>
      <c r="S375" s="228">
        <v>0</v>
      </c>
      <c r="T375" s="229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30" t="s">
        <v>216</v>
      </c>
      <c r="AT375" s="230" t="s">
        <v>247</v>
      </c>
      <c r="AU375" s="230" t="s">
        <v>86</v>
      </c>
      <c r="AY375" s="18" t="s">
        <v>175</v>
      </c>
      <c r="BE375" s="231">
        <f>IF(N375="základní",J375,0)</f>
        <v>0</v>
      </c>
      <c r="BF375" s="231">
        <f>IF(N375="snížená",J375,0)</f>
        <v>0</v>
      </c>
      <c r="BG375" s="231">
        <f>IF(N375="zákl. přenesená",J375,0)</f>
        <v>0</v>
      </c>
      <c r="BH375" s="231">
        <f>IF(N375="sníž. přenesená",J375,0)</f>
        <v>0</v>
      </c>
      <c r="BI375" s="231">
        <f>IF(N375="nulová",J375,0)</f>
        <v>0</v>
      </c>
      <c r="BJ375" s="18" t="s">
        <v>84</v>
      </c>
      <c r="BK375" s="231">
        <f>ROUND(I375*H375,2)</f>
        <v>0</v>
      </c>
      <c r="BL375" s="18" t="s">
        <v>182</v>
      </c>
      <c r="BM375" s="230" t="s">
        <v>3597</v>
      </c>
    </row>
    <row r="376" s="2" customFormat="1" ht="24.15" customHeight="1">
      <c r="A376" s="39"/>
      <c r="B376" s="40"/>
      <c r="C376" s="219" t="s">
        <v>1123</v>
      </c>
      <c r="D376" s="219" t="s">
        <v>177</v>
      </c>
      <c r="E376" s="220" t="s">
        <v>3598</v>
      </c>
      <c r="F376" s="221" t="s">
        <v>3599</v>
      </c>
      <c r="G376" s="222" t="s">
        <v>1187</v>
      </c>
      <c r="H376" s="223">
        <v>10</v>
      </c>
      <c r="I376" s="224"/>
      <c r="J376" s="225">
        <f>ROUND(I376*H376,2)</f>
        <v>0</v>
      </c>
      <c r="K376" s="221" t="s">
        <v>1</v>
      </c>
      <c r="L376" s="45"/>
      <c r="M376" s="226" t="s">
        <v>1</v>
      </c>
      <c r="N376" s="227" t="s">
        <v>41</v>
      </c>
      <c r="O376" s="92"/>
      <c r="P376" s="228">
        <f>O376*H376</f>
        <v>0</v>
      </c>
      <c r="Q376" s="228">
        <v>0.02273</v>
      </c>
      <c r="R376" s="228">
        <f>Q376*H376</f>
        <v>0.2273</v>
      </c>
      <c r="S376" s="228">
        <v>0</v>
      </c>
      <c r="T376" s="229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0" t="s">
        <v>262</v>
      </c>
      <c r="AT376" s="230" t="s">
        <v>177</v>
      </c>
      <c r="AU376" s="230" t="s">
        <v>86</v>
      </c>
      <c r="AY376" s="18" t="s">
        <v>175</v>
      </c>
      <c r="BE376" s="231">
        <f>IF(N376="základní",J376,0)</f>
        <v>0</v>
      </c>
      <c r="BF376" s="231">
        <f>IF(N376="snížená",J376,0)</f>
        <v>0</v>
      </c>
      <c r="BG376" s="231">
        <f>IF(N376="zákl. přenesená",J376,0)</f>
        <v>0</v>
      </c>
      <c r="BH376" s="231">
        <f>IF(N376="sníž. přenesená",J376,0)</f>
        <v>0</v>
      </c>
      <c r="BI376" s="231">
        <f>IF(N376="nulová",J376,0)</f>
        <v>0</v>
      </c>
      <c r="BJ376" s="18" t="s">
        <v>84</v>
      </c>
      <c r="BK376" s="231">
        <f>ROUND(I376*H376,2)</f>
        <v>0</v>
      </c>
      <c r="BL376" s="18" t="s">
        <v>262</v>
      </c>
      <c r="BM376" s="230" t="s">
        <v>3600</v>
      </c>
    </row>
    <row r="377" s="2" customFormat="1">
      <c r="A377" s="39"/>
      <c r="B377" s="40"/>
      <c r="C377" s="41"/>
      <c r="D377" s="234" t="s">
        <v>266</v>
      </c>
      <c r="E377" s="41"/>
      <c r="F377" s="275" t="s">
        <v>3601</v>
      </c>
      <c r="G377" s="41"/>
      <c r="H377" s="41"/>
      <c r="I377" s="276"/>
      <c r="J377" s="41"/>
      <c r="K377" s="41"/>
      <c r="L377" s="45"/>
      <c r="M377" s="277"/>
      <c r="N377" s="278"/>
      <c r="O377" s="92"/>
      <c r="P377" s="92"/>
      <c r="Q377" s="92"/>
      <c r="R377" s="92"/>
      <c r="S377" s="92"/>
      <c r="T377" s="93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266</v>
      </c>
      <c r="AU377" s="18" t="s">
        <v>86</v>
      </c>
    </row>
    <row r="378" s="13" customFormat="1">
      <c r="A378" s="13"/>
      <c r="B378" s="232"/>
      <c r="C378" s="233"/>
      <c r="D378" s="234" t="s">
        <v>184</v>
      </c>
      <c r="E378" s="235" t="s">
        <v>1</v>
      </c>
      <c r="F378" s="236" t="s">
        <v>3602</v>
      </c>
      <c r="G378" s="233"/>
      <c r="H378" s="237">
        <v>10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184</v>
      </c>
      <c r="AU378" s="243" t="s">
        <v>86</v>
      </c>
      <c r="AV378" s="13" t="s">
        <v>86</v>
      </c>
      <c r="AW378" s="13" t="s">
        <v>32</v>
      </c>
      <c r="AX378" s="13" t="s">
        <v>84</v>
      </c>
      <c r="AY378" s="243" t="s">
        <v>175</v>
      </c>
    </row>
    <row r="379" s="2" customFormat="1" ht="24.15" customHeight="1">
      <c r="A379" s="39"/>
      <c r="B379" s="40"/>
      <c r="C379" s="219" t="s">
        <v>1128</v>
      </c>
      <c r="D379" s="219" t="s">
        <v>177</v>
      </c>
      <c r="E379" s="220" t="s">
        <v>3603</v>
      </c>
      <c r="F379" s="221" t="s">
        <v>3604</v>
      </c>
      <c r="G379" s="222" t="s">
        <v>1187</v>
      </c>
      <c r="H379" s="223">
        <v>13</v>
      </c>
      <c r="I379" s="224"/>
      <c r="J379" s="225">
        <f>ROUND(I379*H379,2)</f>
        <v>0</v>
      </c>
      <c r="K379" s="221" t="s">
        <v>1</v>
      </c>
      <c r="L379" s="45"/>
      <c r="M379" s="226" t="s">
        <v>1</v>
      </c>
      <c r="N379" s="227" t="s">
        <v>41</v>
      </c>
      <c r="O379" s="92"/>
      <c r="P379" s="228">
        <f>O379*H379</f>
        <v>0</v>
      </c>
      <c r="Q379" s="228">
        <v>0.02273</v>
      </c>
      <c r="R379" s="228">
        <f>Q379*H379</f>
        <v>0.29549000000000004</v>
      </c>
      <c r="S379" s="228">
        <v>0</v>
      </c>
      <c r="T379" s="229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30" t="s">
        <v>262</v>
      </c>
      <c r="AT379" s="230" t="s">
        <v>177</v>
      </c>
      <c r="AU379" s="230" t="s">
        <v>86</v>
      </c>
      <c r="AY379" s="18" t="s">
        <v>175</v>
      </c>
      <c r="BE379" s="231">
        <f>IF(N379="základní",J379,0)</f>
        <v>0</v>
      </c>
      <c r="BF379" s="231">
        <f>IF(N379="snížená",J379,0)</f>
        <v>0</v>
      </c>
      <c r="BG379" s="231">
        <f>IF(N379="zákl. přenesená",J379,0)</f>
        <v>0</v>
      </c>
      <c r="BH379" s="231">
        <f>IF(N379="sníž. přenesená",J379,0)</f>
        <v>0</v>
      </c>
      <c r="BI379" s="231">
        <f>IF(N379="nulová",J379,0)</f>
        <v>0</v>
      </c>
      <c r="BJ379" s="18" t="s">
        <v>84</v>
      </c>
      <c r="BK379" s="231">
        <f>ROUND(I379*H379,2)</f>
        <v>0</v>
      </c>
      <c r="BL379" s="18" t="s">
        <v>262</v>
      </c>
      <c r="BM379" s="230" t="s">
        <v>3605</v>
      </c>
    </row>
    <row r="380" s="2" customFormat="1">
      <c r="A380" s="39"/>
      <c r="B380" s="40"/>
      <c r="C380" s="41"/>
      <c r="D380" s="234" t="s">
        <v>266</v>
      </c>
      <c r="E380" s="41"/>
      <c r="F380" s="275" t="s">
        <v>3606</v>
      </c>
      <c r="G380" s="41"/>
      <c r="H380" s="41"/>
      <c r="I380" s="276"/>
      <c r="J380" s="41"/>
      <c r="K380" s="41"/>
      <c r="L380" s="45"/>
      <c r="M380" s="277"/>
      <c r="N380" s="278"/>
      <c r="O380" s="92"/>
      <c r="P380" s="92"/>
      <c r="Q380" s="92"/>
      <c r="R380" s="92"/>
      <c r="S380" s="92"/>
      <c r="T380" s="93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266</v>
      </c>
      <c r="AU380" s="18" t="s">
        <v>86</v>
      </c>
    </row>
    <row r="381" s="13" customFormat="1">
      <c r="A381" s="13"/>
      <c r="B381" s="232"/>
      <c r="C381" s="233"/>
      <c r="D381" s="234" t="s">
        <v>184</v>
      </c>
      <c r="E381" s="235" t="s">
        <v>1</v>
      </c>
      <c r="F381" s="236" t="s">
        <v>3607</v>
      </c>
      <c r="G381" s="233"/>
      <c r="H381" s="237">
        <v>13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184</v>
      </c>
      <c r="AU381" s="243" t="s">
        <v>86</v>
      </c>
      <c r="AV381" s="13" t="s">
        <v>86</v>
      </c>
      <c r="AW381" s="13" t="s">
        <v>32</v>
      </c>
      <c r="AX381" s="13" t="s">
        <v>84</v>
      </c>
      <c r="AY381" s="243" t="s">
        <v>175</v>
      </c>
    </row>
    <row r="382" s="2" customFormat="1" ht="24.15" customHeight="1">
      <c r="A382" s="39"/>
      <c r="B382" s="40"/>
      <c r="C382" s="219" t="s">
        <v>1133</v>
      </c>
      <c r="D382" s="219" t="s">
        <v>177</v>
      </c>
      <c r="E382" s="220" t="s">
        <v>3608</v>
      </c>
      <c r="F382" s="221" t="s">
        <v>3609</v>
      </c>
      <c r="G382" s="222" t="s">
        <v>1187</v>
      </c>
      <c r="H382" s="223">
        <v>15</v>
      </c>
      <c r="I382" s="224"/>
      <c r="J382" s="225">
        <f>ROUND(I382*H382,2)</f>
        <v>0</v>
      </c>
      <c r="K382" s="221" t="s">
        <v>1</v>
      </c>
      <c r="L382" s="45"/>
      <c r="M382" s="226" t="s">
        <v>1</v>
      </c>
      <c r="N382" s="227" t="s">
        <v>41</v>
      </c>
      <c r="O382" s="92"/>
      <c r="P382" s="228">
        <f>O382*H382</f>
        <v>0</v>
      </c>
      <c r="Q382" s="228">
        <v>0.02273</v>
      </c>
      <c r="R382" s="228">
        <f>Q382*H382</f>
        <v>0.34094999999999996</v>
      </c>
      <c r="S382" s="228">
        <v>0</v>
      </c>
      <c r="T382" s="229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30" t="s">
        <v>262</v>
      </c>
      <c r="AT382" s="230" t="s">
        <v>177</v>
      </c>
      <c r="AU382" s="230" t="s">
        <v>86</v>
      </c>
      <c r="AY382" s="18" t="s">
        <v>175</v>
      </c>
      <c r="BE382" s="231">
        <f>IF(N382="základní",J382,0)</f>
        <v>0</v>
      </c>
      <c r="BF382" s="231">
        <f>IF(N382="snížená",J382,0)</f>
        <v>0</v>
      </c>
      <c r="BG382" s="231">
        <f>IF(N382="zákl. přenesená",J382,0)</f>
        <v>0</v>
      </c>
      <c r="BH382" s="231">
        <f>IF(N382="sníž. přenesená",J382,0)</f>
        <v>0</v>
      </c>
      <c r="BI382" s="231">
        <f>IF(N382="nulová",J382,0)</f>
        <v>0</v>
      </c>
      <c r="BJ382" s="18" t="s">
        <v>84</v>
      </c>
      <c r="BK382" s="231">
        <f>ROUND(I382*H382,2)</f>
        <v>0</v>
      </c>
      <c r="BL382" s="18" t="s">
        <v>262</v>
      </c>
      <c r="BM382" s="230" t="s">
        <v>3610</v>
      </c>
    </row>
    <row r="383" s="2" customFormat="1">
      <c r="A383" s="39"/>
      <c r="B383" s="40"/>
      <c r="C383" s="41"/>
      <c r="D383" s="234" t="s">
        <v>266</v>
      </c>
      <c r="E383" s="41"/>
      <c r="F383" s="275" t="s">
        <v>3611</v>
      </c>
      <c r="G383" s="41"/>
      <c r="H383" s="41"/>
      <c r="I383" s="276"/>
      <c r="J383" s="41"/>
      <c r="K383" s="41"/>
      <c r="L383" s="45"/>
      <c r="M383" s="277"/>
      <c r="N383" s="278"/>
      <c r="O383" s="92"/>
      <c r="P383" s="92"/>
      <c r="Q383" s="92"/>
      <c r="R383" s="92"/>
      <c r="S383" s="92"/>
      <c r="T383" s="93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T383" s="18" t="s">
        <v>266</v>
      </c>
      <c r="AU383" s="18" t="s">
        <v>86</v>
      </c>
    </row>
    <row r="384" s="13" customFormat="1">
      <c r="A384" s="13"/>
      <c r="B384" s="232"/>
      <c r="C384" s="233"/>
      <c r="D384" s="234" t="s">
        <v>184</v>
      </c>
      <c r="E384" s="235" t="s">
        <v>1</v>
      </c>
      <c r="F384" s="236" t="s">
        <v>3612</v>
      </c>
      <c r="G384" s="233"/>
      <c r="H384" s="237">
        <v>15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184</v>
      </c>
      <c r="AU384" s="243" t="s">
        <v>86</v>
      </c>
      <c r="AV384" s="13" t="s">
        <v>86</v>
      </c>
      <c r="AW384" s="13" t="s">
        <v>32</v>
      </c>
      <c r="AX384" s="13" t="s">
        <v>84</v>
      </c>
      <c r="AY384" s="243" t="s">
        <v>175</v>
      </c>
    </row>
    <row r="385" s="2" customFormat="1" ht="21.75" customHeight="1">
      <c r="A385" s="39"/>
      <c r="B385" s="40"/>
      <c r="C385" s="219" t="s">
        <v>1138</v>
      </c>
      <c r="D385" s="219" t="s">
        <v>177</v>
      </c>
      <c r="E385" s="220" t="s">
        <v>3613</v>
      </c>
      <c r="F385" s="221" t="s">
        <v>3614</v>
      </c>
      <c r="G385" s="222" t="s">
        <v>1187</v>
      </c>
      <c r="H385" s="223">
        <v>8</v>
      </c>
      <c r="I385" s="224"/>
      <c r="J385" s="225">
        <f>ROUND(I385*H385,2)</f>
        <v>0</v>
      </c>
      <c r="K385" s="221" t="s">
        <v>1</v>
      </c>
      <c r="L385" s="45"/>
      <c r="M385" s="226" t="s">
        <v>1</v>
      </c>
      <c r="N385" s="227" t="s">
        <v>41</v>
      </c>
      <c r="O385" s="92"/>
      <c r="P385" s="228">
        <f>O385*H385</f>
        <v>0</v>
      </c>
      <c r="Q385" s="228">
        <v>0.02273</v>
      </c>
      <c r="R385" s="228">
        <f>Q385*H385</f>
        <v>0.18184</v>
      </c>
      <c r="S385" s="228">
        <v>0</v>
      </c>
      <c r="T385" s="229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30" t="s">
        <v>262</v>
      </c>
      <c r="AT385" s="230" t="s">
        <v>177</v>
      </c>
      <c r="AU385" s="230" t="s">
        <v>86</v>
      </c>
      <c r="AY385" s="18" t="s">
        <v>175</v>
      </c>
      <c r="BE385" s="231">
        <f>IF(N385="základní",J385,0)</f>
        <v>0</v>
      </c>
      <c r="BF385" s="231">
        <f>IF(N385="snížená",J385,0)</f>
        <v>0</v>
      </c>
      <c r="BG385" s="231">
        <f>IF(N385="zákl. přenesená",J385,0)</f>
        <v>0</v>
      </c>
      <c r="BH385" s="231">
        <f>IF(N385="sníž. přenesená",J385,0)</f>
        <v>0</v>
      </c>
      <c r="BI385" s="231">
        <f>IF(N385="nulová",J385,0)</f>
        <v>0</v>
      </c>
      <c r="BJ385" s="18" t="s">
        <v>84</v>
      </c>
      <c r="BK385" s="231">
        <f>ROUND(I385*H385,2)</f>
        <v>0</v>
      </c>
      <c r="BL385" s="18" t="s">
        <v>262</v>
      </c>
      <c r="BM385" s="230" t="s">
        <v>3615</v>
      </c>
    </row>
    <row r="386" s="2" customFormat="1">
      <c r="A386" s="39"/>
      <c r="B386" s="40"/>
      <c r="C386" s="41"/>
      <c r="D386" s="234" t="s">
        <v>266</v>
      </c>
      <c r="E386" s="41"/>
      <c r="F386" s="275" t="s">
        <v>3616</v>
      </c>
      <c r="G386" s="41"/>
      <c r="H386" s="41"/>
      <c r="I386" s="276"/>
      <c r="J386" s="41"/>
      <c r="K386" s="41"/>
      <c r="L386" s="45"/>
      <c r="M386" s="277"/>
      <c r="N386" s="278"/>
      <c r="O386" s="92"/>
      <c r="P386" s="92"/>
      <c r="Q386" s="92"/>
      <c r="R386" s="92"/>
      <c r="S386" s="92"/>
      <c r="T386" s="93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T386" s="18" t="s">
        <v>266</v>
      </c>
      <c r="AU386" s="18" t="s">
        <v>86</v>
      </c>
    </row>
    <row r="387" s="13" customFormat="1">
      <c r="A387" s="13"/>
      <c r="B387" s="232"/>
      <c r="C387" s="233"/>
      <c r="D387" s="234" t="s">
        <v>184</v>
      </c>
      <c r="E387" s="235" t="s">
        <v>1</v>
      </c>
      <c r="F387" s="236" t="s">
        <v>3617</v>
      </c>
      <c r="G387" s="233"/>
      <c r="H387" s="237">
        <v>8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184</v>
      </c>
      <c r="AU387" s="243" t="s">
        <v>86</v>
      </c>
      <c r="AV387" s="13" t="s">
        <v>86</v>
      </c>
      <c r="AW387" s="13" t="s">
        <v>32</v>
      </c>
      <c r="AX387" s="13" t="s">
        <v>84</v>
      </c>
      <c r="AY387" s="243" t="s">
        <v>175</v>
      </c>
    </row>
    <row r="388" s="2" customFormat="1" ht="24.15" customHeight="1">
      <c r="A388" s="39"/>
      <c r="B388" s="40"/>
      <c r="C388" s="219" t="s">
        <v>1143</v>
      </c>
      <c r="D388" s="219" t="s">
        <v>177</v>
      </c>
      <c r="E388" s="220" t="s">
        <v>3618</v>
      </c>
      <c r="F388" s="221" t="s">
        <v>3619</v>
      </c>
      <c r="G388" s="222" t="s">
        <v>2212</v>
      </c>
      <c r="H388" s="223">
        <v>4</v>
      </c>
      <c r="I388" s="224"/>
      <c r="J388" s="225">
        <f>ROUND(I388*H388,2)</f>
        <v>0</v>
      </c>
      <c r="K388" s="221" t="s">
        <v>1</v>
      </c>
      <c r="L388" s="45"/>
      <c r="M388" s="226" t="s">
        <v>1</v>
      </c>
      <c r="N388" s="227" t="s">
        <v>41</v>
      </c>
      <c r="O388" s="92"/>
      <c r="P388" s="228">
        <f>O388*H388</f>
        <v>0</v>
      </c>
      <c r="Q388" s="228">
        <v>0.02273</v>
      </c>
      <c r="R388" s="228">
        <f>Q388*H388</f>
        <v>0.09092</v>
      </c>
      <c r="S388" s="228">
        <v>0</v>
      </c>
      <c r="T388" s="229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30" t="s">
        <v>262</v>
      </c>
      <c r="AT388" s="230" t="s">
        <v>177</v>
      </c>
      <c r="AU388" s="230" t="s">
        <v>86</v>
      </c>
      <c r="AY388" s="18" t="s">
        <v>175</v>
      </c>
      <c r="BE388" s="231">
        <f>IF(N388="základní",J388,0)</f>
        <v>0</v>
      </c>
      <c r="BF388" s="231">
        <f>IF(N388="snížená",J388,0)</f>
        <v>0</v>
      </c>
      <c r="BG388" s="231">
        <f>IF(N388="zákl. přenesená",J388,0)</f>
        <v>0</v>
      </c>
      <c r="BH388" s="231">
        <f>IF(N388="sníž. přenesená",J388,0)</f>
        <v>0</v>
      </c>
      <c r="BI388" s="231">
        <f>IF(N388="nulová",J388,0)</f>
        <v>0</v>
      </c>
      <c r="BJ388" s="18" t="s">
        <v>84</v>
      </c>
      <c r="BK388" s="231">
        <f>ROUND(I388*H388,2)</f>
        <v>0</v>
      </c>
      <c r="BL388" s="18" t="s">
        <v>262</v>
      </c>
      <c r="BM388" s="230" t="s">
        <v>3620</v>
      </c>
    </row>
    <row r="389" s="2" customFormat="1">
      <c r="A389" s="39"/>
      <c r="B389" s="40"/>
      <c r="C389" s="41"/>
      <c r="D389" s="234" t="s">
        <v>266</v>
      </c>
      <c r="E389" s="41"/>
      <c r="F389" s="275" t="s">
        <v>3621</v>
      </c>
      <c r="G389" s="41"/>
      <c r="H389" s="41"/>
      <c r="I389" s="276"/>
      <c r="J389" s="41"/>
      <c r="K389" s="41"/>
      <c r="L389" s="45"/>
      <c r="M389" s="277"/>
      <c r="N389" s="278"/>
      <c r="O389" s="92"/>
      <c r="P389" s="92"/>
      <c r="Q389" s="92"/>
      <c r="R389" s="92"/>
      <c r="S389" s="92"/>
      <c r="T389" s="93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T389" s="18" t="s">
        <v>266</v>
      </c>
      <c r="AU389" s="18" t="s">
        <v>86</v>
      </c>
    </row>
    <row r="390" s="13" customFormat="1">
      <c r="A390" s="13"/>
      <c r="B390" s="232"/>
      <c r="C390" s="233"/>
      <c r="D390" s="234" t="s">
        <v>184</v>
      </c>
      <c r="E390" s="235" t="s">
        <v>1</v>
      </c>
      <c r="F390" s="236" t="s">
        <v>3622</v>
      </c>
      <c r="G390" s="233"/>
      <c r="H390" s="237">
        <v>4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184</v>
      </c>
      <c r="AU390" s="243" t="s">
        <v>86</v>
      </c>
      <c r="AV390" s="13" t="s">
        <v>86</v>
      </c>
      <c r="AW390" s="13" t="s">
        <v>32</v>
      </c>
      <c r="AX390" s="13" t="s">
        <v>84</v>
      </c>
      <c r="AY390" s="243" t="s">
        <v>175</v>
      </c>
    </row>
    <row r="391" s="2" customFormat="1" ht="24.15" customHeight="1">
      <c r="A391" s="39"/>
      <c r="B391" s="40"/>
      <c r="C391" s="219" t="s">
        <v>1147</v>
      </c>
      <c r="D391" s="219" t="s">
        <v>177</v>
      </c>
      <c r="E391" s="220" t="s">
        <v>3623</v>
      </c>
      <c r="F391" s="221" t="s">
        <v>3619</v>
      </c>
      <c r="G391" s="222" t="s">
        <v>2212</v>
      </c>
      <c r="H391" s="223">
        <v>3</v>
      </c>
      <c r="I391" s="224"/>
      <c r="J391" s="225">
        <f>ROUND(I391*H391,2)</f>
        <v>0</v>
      </c>
      <c r="K391" s="221" t="s">
        <v>1</v>
      </c>
      <c r="L391" s="45"/>
      <c r="M391" s="226" t="s">
        <v>1</v>
      </c>
      <c r="N391" s="227" t="s">
        <v>41</v>
      </c>
      <c r="O391" s="92"/>
      <c r="P391" s="228">
        <f>O391*H391</f>
        <v>0</v>
      </c>
      <c r="Q391" s="228">
        <v>0.02273</v>
      </c>
      <c r="R391" s="228">
        <f>Q391*H391</f>
        <v>0.06819</v>
      </c>
      <c r="S391" s="228">
        <v>0</v>
      </c>
      <c r="T391" s="229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30" t="s">
        <v>262</v>
      </c>
      <c r="AT391" s="230" t="s">
        <v>177</v>
      </c>
      <c r="AU391" s="230" t="s">
        <v>86</v>
      </c>
      <c r="AY391" s="18" t="s">
        <v>175</v>
      </c>
      <c r="BE391" s="231">
        <f>IF(N391="základní",J391,0)</f>
        <v>0</v>
      </c>
      <c r="BF391" s="231">
        <f>IF(N391="snížená",J391,0)</f>
        <v>0</v>
      </c>
      <c r="BG391" s="231">
        <f>IF(N391="zákl. přenesená",J391,0)</f>
        <v>0</v>
      </c>
      <c r="BH391" s="231">
        <f>IF(N391="sníž. přenesená",J391,0)</f>
        <v>0</v>
      </c>
      <c r="BI391" s="231">
        <f>IF(N391="nulová",J391,0)</f>
        <v>0</v>
      </c>
      <c r="BJ391" s="18" t="s">
        <v>84</v>
      </c>
      <c r="BK391" s="231">
        <f>ROUND(I391*H391,2)</f>
        <v>0</v>
      </c>
      <c r="BL391" s="18" t="s">
        <v>262</v>
      </c>
      <c r="BM391" s="230" t="s">
        <v>3624</v>
      </c>
    </row>
    <row r="392" s="2" customFormat="1">
      <c r="A392" s="39"/>
      <c r="B392" s="40"/>
      <c r="C392" s="41"/>
      <c r="D392" s="234" t="s">
        <v>266</v>
      </c>
      <c r="E392" s="41"/>
      <c r="F392" s="275" t="s">
        <v>3625</v>
      </c>
      <c r="G392" s="41"/>
      <c r="H392" s="41"/>
      <c r="I392" s="276"/>
      <c r="J392" s="41"/>
      <c r="K392" s="41"/>
      <c r="L392" s="45"/>
      <c r="M392" s="277"/>
      <c r="N392" s="278"/>
      <c r="O392" s="92"/>
      <c r="P392" s="92"/>
      <c r="Q392" s="92"/>
      <c r="R392" s="92"/>
      <c r="S392" s="92"/>
      <c r="T392" s="93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266</v>
      </c>
      <c r="AU392" s="18" t="s">
        <v>86</v>
      </c>
    </row>
    <row r="393" s="13" customFormat="1">
      <c r="A393" s="13"/>
      <c r="B393" s="232"/>
      <c r="C393" s="233"/>
      <c r="D393" s="234" t="s">
        <v>184</v>
      </c>
      <c r="E393" s="235" t="s">
        <v>1</v>
      </c>
      <c r="F393" s="236" t="s">
        <v>3626</v>
      </c>
      <c r="G393" s="233"/>
      <c r="H393" s="237">
        <v>3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184</v>
      </c>
      <c r="AU393" s="243" t="s">
        <v>86</v>
      </c>
      <c r="AV393" s="13" t="s">
        <v>86</v>
      </c>
      <c r="AW393" s="13" t="s">
        <v>32</v>
      </c>
      <c r="AX393" s="13" t="s">
        <v>84</v>
      </c>
      <c r="AY393" s="243" t="s">
        <v>175</v>
      </c>
    </row>
    <row r="394" s="2" customFormat="1" ht="33" customHeight="1">
      <c r="A394" s="39"/>
      <c r="B394" s="40"/>
      <c r="C394" s="219" t="s">
        <v>1152</v>
      </c>
      <c r="D394" s="219" t="s">
        <v>177</v>
      </c>
      <c r="E394" s="220" t="s">
        <v>3627</v>
      </c>
      <c r="F394" s="221" t="s">
        <v>3628</v>
      </c>
      <c r="G394" s="222" t="s">
        <v>1187</v>
      </c>
      <c r="H394" s="223">
        <v>2</v>
      </c>
      <c r="I394" s="224"/>
      <c r="J394" s="225">
        <f>ROUND(I394*H394,2)</f>
        <v>0</v>
      </c>
      <c r="K394" s="221" t="s">
        <v>3561</v>
      </c>
      <c r="L394" s="45"/>
      <c r="M394" s="226" t="s">
        <v>1</v>
      </c>
      <c r="N394" s="227" t="s">
        <v>41</v>
      </c>
      <c r="O394" s="92"/>
      <c r="P394" s="228">
        <f>O394*H394</f>
        <v>0</v>
      </c>
      <c r="Q394" s="228">
        <v>0.01475</v>
      </c>
      <c r="R394" s="228">
        <f>Q394*H394</f>
        <v>0.029499999999999996</v>
      </c>
      <c r="S394" s="228">
        <v>0</v>
      </c>
      <c r="T394" s="229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30" t="s">
        <v>262</v>
      </c>
      <c r="AT394" s="230" t="s">
        <v>177</v>
      </c>
      <c r="AU394" s="230" t="s">
        <v>86</v>
      </c>
      <c r="AY394" s="18" t="s">
        <v>175</v>
      </c>
      <c r="BE394" s="231">
        <f>IF(N394="základní",J394,0)</f>
        <v>0</v>
      </c>
      <c r="BF394" s="231">
        <f>IF(N394="snížená",J394,0)</f>
        <v>0</v>
      </c>
      <c r="BG394" s="231">
        <f>IF(N394="zákl. přenesená",J394,0)</f>
        <v>0</v>
      </c>
      <c r="BH394" s="231">
        <f>IF(N394="sníž. přenesená",J394,0)</f>
        <v>0</v>
      </c>
      <c r="BI394" s="231">
        <f>IF(N394="nulová",J394,0)</f>
        <v>0</v>
      </c>
      <c r="BJ394" s="18" t="s">
        <v>84</v>
      </c>
      <c r="BK394" s="231">
        <f>ROUND(I394*H394,2)</f>
        <v>0</v>
      </c>
      <c r="BL394" s="18" t="s">
        <v>262</v>
      </c>
      <c r="BM394" s="230" t="s">
        <v>3629</v>
      </c>
    </row>
    <row r="395" s="2" customFormat="1">
      <c r="A395" s="39"/>
      <c r="B395" s="40"/>
      <c r="C395" s="41"/>
      <c r="D395" s="234" t="s">
        <v>266</v>
      </c>
      <c r="E395" s="41"/>
      <c r="F395" s="275" t="s">
        <v>3630</v>
      </c>
      <c r="G395" s="41"/>
      <c r="H395" s="41"/>
      <c r="I395" s="276"/>
      <c r="J395" s="41"/>
      <c r="K395" s="41"/>
      <c r="L395" s="45"/>
      <c r="M395" s="277"/>
      <c r="N395" s="278"/>
      <c r="O395" s="92"/>
      <c r="P395" s="92"/>
      <c r="Q395" s="92"/>
      <c r="R395" s="92"/>
      <c r="S395" s="92"/>
      <c r="T395" s="93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266</v>
      </c>
      <c r="AU395" s="18" t="s">
        <v>86</v>
      </c>
    </row>
    <row r="396" s="13" customFormat="1">
      <c r="A396" s="13"/>
      <c r="B396" s="232"/>
      <c r="C396" s="233"/>
      <c r="D396" s="234" t="s">
        <v>184</v>
      </c>
      <c r="E396" s="235" t="s">
        <v>1</v>
      </c>
      <c r="F396" s="236" t="s">
        <v>3631</v>
      </c>
      <c r="G396" s="233"/>
      <c r="H396" s="237">
        <v>2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184</v>
      </c>
      <c r="AU396" s="243" t="s">
        <v>86</v>
      </c>
      <c r="AV396" s="13" t="s">
        <v>86</v>
      </c>
      <c r="AW396" s="13" t="s">
        <v>32</v>
      </c>
      <c r="AX396" s="13" t="s">
        <v>84</v>
      </c>
      <c r="AY396" s="243" t="s">
        <v>175</v>
      </c>
    </row>
    <row r="397" s="2" customFormat="1" ht="16.5" customHeight="1">
      <c r="A397" s="39"/>
      <c r="B397" s="40"/>
      <c r="C397" s="219" t="s">
        <v>1165</v>
      </c>
      <c r="D397" s="219" t="s">
        <v>177</v>
      </c>
      <c r="E397" s="220" t="s">
        <v>3632</v>
      </c>
      <c r="F397" s="221" t="s">
        <v>3633</v>
      </c>
      <c r="G397" s="222" t="s">
        <v>342</v>
      </c>
      <c r="H397" s="223">
        <v>20</v>
      </c>
      <c r="I397" s="224"/>
      <c r="J397" s="225">
        <f>ROUND(I397*H397,2)</f>
        <v>0</v>
      </c>
      <c r="K397" s="221" t="s">
        <v>1</v>
      </c>
      <c r="L397" s="45"/>
      <c r="M397" s="226" t="s">
        <v>1</v>
      </c>
      <c r="N397" s="227" t="s">
        <v>41</v>
      </c>
      <c r="O397" s="92"/>
      <c r="P397" s="228">
        <f>O397*H397</f>
        <v>0</v>
      </c>
      <c r="Q397" s="228">
        <v>0</v>
      </c>
      <c r="R397" s="228">
        <f>Q397*H397</f>
        <v>0</v>
      </c>
      <c r="S397" s="228">
        <v>0</v>
      </c>
      <c r="T397" s="229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30" t="s">
        <v>262</v>
      </c>
      <c r="AT397" s="230" t="s">
        <v>177</v>
      </c>
      <c r="AU397" s="230" t="s">
        <v>86</v>
      </c>
      <c r="AY397" s="18" t="s">
        <v>175</v>
      </c>
      <c r="BE397" s="231">
        <f>IF(N397="základní",J397,0)</f>
        <v>0</v>
      </c>
      <c r="BF397" s="231">
        <f>IF(N397="snížená",J397,0)</f>
        <v>0</v>
      </c>
      <c r="BG397" s="231">
        <f>IF(N397="zákl. přenesená",J397,0)</f>
        <v>0</v>
      </c>
      <c r="BH397" s="231">
        <f>IF(N397="sníž. přenesená",J397,0)</f>
        <v>0</v>
      </c>
      <c r="BI397" s="231">
        <f>IF(N397="nulová",J397,0)</f>
        <v>0</v>
      </c>
      <c r="BJ397" s="18" t="s">
        <v>84</v>
      </c>
      <c r="BK397" s="231">
        <f>ROUND(I397*H397,2)</f>
        <v>0</v>
      </c>
      <c r="BL397" s="18" t="s">
        <v>262</v>
      </c>
      <c r="BM397" s="230" t="s">
        <v>3634</v>
      </c>
    </row>
    <row r="398" s="2" customFormat="1">
      <c r="A398" s="39"/>
      <c r="B398" s="40"/>
      <c r="C398" s="41"/>
      <c r="D398" s="234" t="s">
        <v>266</v>
      </c>
      <c r="E398" s="41"/>
      <c r="F398" s="275" t="s">
        <v>3635</v>
      </c>
      <c r="G398" s="41"/>
      <c r="H398" s="41"/>
      <c r="I398" s="276"/>
      <c r="J398" s="41"/>
      <c r="K398" s="41"/>
      <c r="L398" s="45"/>
      <c r="M398" s="277"/>
      <c r="N398" s="278"/>
      <c r="O398" s="92"/>
      <c r="P398" s="92"/>
      <c r="Q398" s="92"/>
      <c r="R398" s="92"/>
      <c r="S398" s="92"/>
      <c r="T398" s="93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T398" s="18" t="s">
        <v>266</v>
      </c>
      <c r="AU398" s="18" t="s">
        <v>86</v>
      </c>
    </row>
    <row r="399" s="2" customFormat="1" ht="16.5" customHeight="1">
      <c r="A399" s="39"/>
      <c r="B399" s="40"/>
      <c r="C399" s="219" t="s">
        <v>1169</v>
      </c>
      <c r="D399" s="219" t="s">
        <v>177</v>
      </c>
      <c r="E399" s="220" t="s">
        <v>3636</v>
      </c>
      <c r="F399" s="221" t="s">
        <v>3637</v>
      </c>
      <c r="G399" s="222" t="s">
        <v>342</v>
      </c>
      <c r="H399" s="223">
        <v>23</v>
      </c>
      <c r="I399" s="224"/>
      <c r="J399" s="225">
        <f>ROUND(I399*H399,2)</f>
        <v>0</v>
      </c>
      <c r="K399" s="221" t="s">
        <v>1</v>
      </c>
      <c r="L399" s="45"/>
      <c r="M399" s="226" t="s">
        <v>1</v>
      </c>
      <c r="N399" s="227" t="s">
        <v>41</v>
      </c>
      <c r="O399" s="92"/>
      <c r="P399" s="228">
        <f>O399*H399</f>
        <v>0</v>
      </c>
      <c r="Q399" s="228">
        <v>0</v>
      </c>
      <c r="R399" s="228">
        <f>Q399*H399</f>
        <v>0</v>
      </c>
      <c r="S399" s="228">
        <v>0</v>
      </c>
      <c r="T399" s="229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30" t="s">
        <v>262</v>
      </c>
      <c r="AT399" s="230" t="s">
        <v>177</v>
      </c>
      <c r="AU399" s="230" t="s">
        <v>86</v>
      </c>
      <c r="AY399" s="18" t="s">
        <v>175</v>
      </c>
      <c r="BE399" s="231">
        <f>IF(N399="základní",J399,0)</f>
        <v>0</v>
      </c>
      <c r="BF399" s="231">
        <f>IF(N399="snížená",J399,0)</f>
        <v>0</v>
      </c>
      <c r="BG399" s="231">
        <f>IF(N399="zákl. přenesená",J399,0)</f>
        <v>0</v>
      </c>
      <c r="BH399" s="231">
        <f>IF(N399="sníž. přenesená",J399,0)</f>
        <v>0</v>
      </c>
      <c r="BI399" s="231">
        <f>IF(N399="nulová",J399,0)</f>
        <v>0</v>
      </c>
      <c r="BJ399" s="18" t="s">
        <v>84</v>
      </c>
      <c r="BK399" s="231">
        <f>ROUND(I399*H399,2)</f>
        <v>0</v>
      </c>
      <c r="BL399" s="18" t="s">
        <v>262</v>
      </c>
      <c r="BM399" s="230" t="s">
        <v>3638</v>
      </c>
    </row>
    <row r="400" s="2" customFormat="1">
      <c r="A400" s="39"/>
      <c r="B400" s="40"/>
      <c r="C400" s="41"/>
      <c r="D400" s="234" t="s">
        <v>266</v>
      </c>
      <c r="E400" s="41"/>
      <c r="F400" s="275" t="s">
        <v>3635</v>
      </c>
      <c r="G400" s="41"/>
      <c r="H400" s="41"/>
      <c r="I400" s="276"/>
      <c r="J400" s="41"/>
      <c r="K400" s="41"/>
      <c r="L400" s="45"/>
      <c r="M400" s="277"/>
      <c r="N400" s="278"/>
      <c r="O400" s="92"/>
      <c r="P400" s="92"/>
      <c r="Q400" s="92"/>
      <c r="R400" s="92"/>
      <c r="S400" s="92"/>
      <c r="T400" s="93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266</v>
      </c>
      <c r="AU400" s="18" t="s">
        <v>86</v>
      </c>
    </row>
    <row r="401" s="2" customFormat="1" ht="16.5" customHeight="1">
      <c r="A401" s="39"/>
      <c r="B401" s="40"/>
      <c r="C401" s="219" t="s">
        <v>1178</v>
      </c>
      <c r="D401" s="219" t="s">
        <v>177</v>
      </c>
      <c r="E401" s="220" t="s">
        <v>3639</v>
      </c>
      <c r="F401" s="221" t="s">
        <v>3640</v>
      </c>
      <c r="G401" s="222" t="s">
        <v>342</v>
      </c>
      <c r="H401" s="223">
        <v>17</v>
      </c>
      <c r="I401" s="224"/>
      <c r="J401" s="225">
        <f>ROUND(I401*H401,2)</f>
        <v>0</v>
      </c>
      <c r="K401" s="221" t="s">
        <v>1</v>
      </c>
      <c r="L401" s="45"/>
      <c r="M401" s="226" t="s">
        <v>1</v>
      </c>
      <c r="N401" s="227" t="s">
        <v>41</v>
      </c>
      <c r="O401" s="92"/>
      <c r="P401" s="228">
        <f>O401*H401</f>
        <v>0</v>
      </c>
      <c r="Q401" s="228">
        <v>0</v>
      </c>
      <c r="R401" s="228">
        <f>Q401*H401</f>
        <v>0</v>
      </c>
      <c r="S401" s="228">
        <v>0</v>
      </c>
      <c r="T401" s="229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30" t="s">
        <v>262</v>
      </c>
      <c r="AT401" s="230" t="s">
        <v>177</v>
      </c>
      <c r="AU401" s="230" t="s">
        <v>86</v>
      </c>
      <c r="AY401" s="18" t="s">
        <v>175</v>
      </c>
      <c r="BE401" s="231">
        <f>IF(N401="základní",J401,0)</f>
        <v>0</v>
      </c>
      <c r="BF401" s="231">
        <f>IF(N401="snížená",J401,0)</f>
        <v>0</v>
      </c>
      <c r="BG401" s="231">
        <f>IF(N401="zákl. přenesená",J401,0)</f>
        <v>0</v>
      </c>
      <c r="BH401" s="231">
        <f>IF(N401="sníž. přenesená",J401,0)</f>
        <v>0</v>
      </c>
      <c r="BI401" s="231">
        <f>IF(N401="nulová",J401,0)</f>
        <v>0</v>
      </c>
      <c r="BJ401" s="18" t="s">
        <v>84</v>
      </c>
      <c r="BK401" s="231">
        <f>ROUND(I401*H401,2)</f>
        <v>0</v>
      </c>
      <c r="BL401" s="18" t="s">
        <v>262</v>
      </c>
      <c r="BM401" s="230" t="s">
        <v>3641</v>
      </c>
    </row>
    <row r="402" s="2" customFormat="1">
      <c r="A402" s="39"/>
      <c r="B402" s="40"/>
      <c r="C402" s="41"/>
      <c r="D402" s="234" t="s">
        <v>266</v>
      </c>
      <c r="E402" s="41"/>
      <c r="F402" s="275" t="s">
        <v>3635</v>
      </c>
      <c r="G402" s="41"/>
      <c r="H402" s="41"/>
      <c r="I402" s="276"/>
      <c r="J402" s="41"/>
      <c r="K402" s="41"/>
      <c r="L402" s="45"/>
      <c r="M402" s="277"/>
      <c r="N402" s="278"/>
      <c r="O402" s="92"/>
      <c r="P402" s="92"/>
      <c r="Q402" s="92"/>
      <c r="R402" s="92"/>
      <c r="S402" s="92"/>
      <c r="T402" s="93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266</v>
      </c>
      <c r="AU402" s="18" t="s">
        <v>86</v>
      </c>
    </row>
    <row r="403" s="2" customFormat="1" ht="21.75" customHeight="1">
      <c r="A403" s="39"/>
      <c r="B403" s="40"/>
      <c r="C403" s="219" t="s">
        <v>1184</v>
      </c>
      <c r="D403" s="219" t="s">
        <v>177</v>
      </c>
      <c r="E403" s="220" t="s">
        <v>3642</v>
      </c>
      <c r="F403" s="221" t="s">
        <v>3643</v>
      </c>
      <c r="G403" s="222" t="s">
        <v>342</v>
      </c>
      <c r="H403" s="223">
        <v>23</v>
      </c>
      <c r="I403" s="224"/>
      <c r="J403" s="225">
        <f>ROUND(I403*H403,2)</f>
        <v>0</v>
      </c>
      <c r="K403" s="221" t="s">
        <v>1</v>
      </c>
      <c r="L403" s="45"/>
      <c r="M403" s="226" t="s">
        <v>1</v>
      </c>
      <c r="N403" s="227" t="s">
        <v>41</v>
      </c>
      <c r="O403" s="92"/>
      <c r="P403" s="228">
        <f>O403*H403</f>
        <v>0</v>
      </c>
      <c r="Q403" s="228">
        <v>0</v>
      </c>
      <c r="R403" s="228">
        <f>Q403*H403</f>
        <v>0</v>
      </c>
      <c r="S403" s="228">
        <v>0</v>
      </c>
      <c r="T403" s="229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30" t="s">
        <v>262</v>
      </c>
      <c r="AT403" s="230" t="s">
        <v>177</v>
      </c>
      <c r="AU403" s="230" t="s">
        <v>86</v>
      </c>
      <c r="AY403" s="18" t="s">
        <v>175</v>
      </c>
      <c r="BE403" s="231">
        <f>IF(N403="základní",J403,0)</f>
        <v>0</v>
      </c>
      <c r="BF403" s="231">
        <f>IF(N403="snížená",J403,0)</f>
        <v>0</v>
      </c>
      <c r="BG403" s="231">
        <f>IF(N403="zákl. přenesená",J403,0)</f>
        <v>0</v>
      </c>
      <c r="BH403" s="231">
        <f>IF(N403="sníž. přenesená",J403,0)</f>
        <v>0</v>
      </c>
      <c r="BI403" s="231">
        <f>IF(N403="nulová",J403,0)</f>
        <v>0</v>
      </c>
      <c r="BJ403" s="18" t="s">
        <v>84</v>
      </c>
      <c r="BK403" s="231">
        <f>ROUND(I403*H403,2)</f>
        <v>0</v>
      </c>
      <c r="BL403" s="18" t="s">
        <v>262</v>
      </c>
      <c r="BM403" s="230" t="s">
        <v>3644</v>
      </c>
    </row>
    <row r="404" s="2" customFormat="1">
      <c r="A404" s="39"/>
      <c r="B404" s="40"/>
      <c r="C404" s="41"/>
      <c r="D404" s="234" t="s">
        <v>266</v>
      </c>
      <c r="E404" s="41"/>
      <c r="F404" s="275" t="s">
        <v>3635</v>
      </c>
      <c r="G404" s="41"/>
      <c r="H404" s="41"/>
      <c r="I404" s="276"/>
      <c r="J404" s="41"/>
      <c r="K404" s="41"/>
      <c r="L404" s="45"/>
      <c r="M404" s="277"/>
      <c r="N404" s="278"/>
      <c r="O404" s="92"/>
      <c r="P404" s="92"/>
      <c r="Q404" s="92"/>
      <c r="R404" s="92"/>
      <c r="S404" s="92"/>
      <c r="T404" s="93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T404" s="18" t="s">
        <v>266</v>
      </c>
      <c r="AU404" s="18" t="s">
        <v>86</v>
      </c>
    </row>
    <row r="405" s="2" customFormat="1" ht="21.75" customHeight="1">
      <c r="A405" s="39"/>
      <c r="B405" s="40"/>
      <c r="C405" s="219" t="s">
        <v>1189</v>
      </c>
      <c r="D405" s="219" t="s">
        <v>177</v>
      </c>
      <c r="E405" s="220" t="s">
        <v>3645</v>
      </c>
      <c r="F405" s="221" t="s">
        <v>3646</v>
      </c>
      <c r="G405" s="222" t="s">
        <v>342</v>
      </c>
      <c r="H405" s="223">
        <v>20</v>
      </c>
      <c r="I405" s="224"/>
      <c r="J405" s="225">
        <f>ROUND(I405*H405,2)</f>
        <v>0</v>
      </c>
      <c r="K405" s="221" t="s">
        <v>1</v>
      </c>
      <c r="L405" s="45"/>
      <c r="M405" s="226" t="s">
        <v>1</v>
      </c>
      <c r="N405" s="227" t="s">
        <v>41</v>
      </c>
      <c r="O405" s="92"/>
      <c r="P405" s="228">
        <f>O405*H405</f>
        <v>0</v>
      </c>
      <c r="Q405" s="228">
        <v>0</v>
      </c>
      <c r="R405" s="228">
        <f>Q405*H405</f>
        <v>0</v>
      </c>
      <c r="S405" s="228">
        <v>0</v>
      </c>
      <c r="T405" s="229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30" t="s">
        <v>262</v>
      </c>
      <c r="AT405" s="230" t="s">
        <v>177</v>
      </c>
      <c r="AU405" s="230" t="s">
        <v>86</v>
      </c>
      <c r="AY405" s="18" t="s">
        <v>175</v>
      </c>
      <c r="BE405" s="231">
        <f>IF(N405="základní",J405,0)</f>
        <v>0</v>
      </c>
      <c r="BF405" s="231">
        <f>IF(N405="snížená",J405,0)</f>
        <v>0</v>
      </c>
      <c r="BG405" s="231">
        <f>IF(N405="zákl. přenesená",J405,0)</f>
        <v>0</v>
      </c>
      <c r="BH405" s="231">
        <f>IF(N405="sníž. přenesená",J405,0)</f>
        <v>0</v>
      </c>
      <c r="BI405" s="231">
        <f>IF(N405="nulová",J405,0)</f>
        <v>0</v>
      </c>
      <c r="BJ405" s="18" t="s">
        <v>84</v>
      </c>
      <c r="BK405" s="231">
        <f>ROUND(I405*H405,2)</f>
        <v>0</v>
      </c>
      <c r="BL405" s="18" t="s">
        <v>262</v>
      </c>
      <c r="BM405" s="230" t="s">
        <v>3647</v>
      </c>
    </row>
    <row r="406" s="2" customFormat="1">
      <c r="A406" s="39"/>
      <c r="B406" s="40"/>
      <c r="C406" s="41"/>
      <c r="D406" s="234" t="s">
        <v>266</v>
      </c>
      <c r="E406" s="41"/>
      <c r="F406" s="275" t="s">
        <v>3635</v>
      </c>
      <c r="G406" s="41"/>
      <c r="H406" s="41"/>
      <c r="I406" s="276"/>
      <c r="J406" s="41"/>
      <c r="K406" s="41"/>
      <c r="L406" s="45"/>
      <c r="M406" s="277"/>
      <c r="N406" s="278"/>
      <c r="O406" s="92"/>
      <c r="P406" s="92"/>
      <c r="Q406" s="92"/>
      <c r="R406" s="92"/>
      <c r="S406" s="92"/>
      <c r="T406" s="93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T406" s="18" t="s">
        <v>266</v>
      </c>
      <c r="AU406" s="18" t="s">
        <v>86</v>
      </c>
    </row>
    <row r="407" s="2" customFormat="1" ht="16.5" customHeight="1">
      <c r="A407" s="39"/>
      <c r="B407" s="40"/>
      <c r="C407" s="219" t="s">
        <v>1193</v>
      </c>
      <c r="D407" s="219" t="s">
        <v>177</v>
      </c>
      <c r="E407" s="220" t="s">
        <v>3648</v>
      </c>
      <c r="F407" s="221" t="s">
        <v>3649</v>
      </c>
      <c r="G407" s="222" t="s">
        <v>342</v>
      </c>
      <c r="H407" s="223">
        <v>24</v>
      </c>
      <c r="I407" s="224"/>
      <c r="J407" s="225">
        <f>ROUND(I407*H407,2)</f>
        <v>0</v>
      </c>
      <c r="K407" s="221" t="s">
        <v>1</v>
      </c>
      <c r="L407" s="45"/>
      <c r="M407" s="226" t="s">
        <v>1</v>
      </c>
      <c r="N407" s="227" t="s">
        <v>41</v>
      </c>
      <c r="O407" s="92"/>
      <c r="P407" s="228">
        <f>O407*H407</f>
        <v>0</v>
      </c>
      <c r="Q407" s="228">
        <v>0</v>
      </c>
      <c r="R407" s="228">
        <f>Q407*H407</f>
        <v>0</v>
      </c>
      <c r="S407" s="228">
        <v>0</v>
      </c>
      <c r="T407" s="229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30" t="s">
        <v>262</v>
      </c>
      <c r="AT407" s="230" t="s">
        <v>177</v>
      </c>
      <c r="AU407" s="230" t="s">
        <v>86</v>
      </c>
      <c r="AY407" s="18" t="s">
        <v>175</v>
      </c>
      <c r="BE407" s="231">
        <f>IF(N407="základní",J407,0)</f>
        <v>0</v>
      </c>
      <c r="BF407" s="231">
        <f>IF(N407="snížená",J407,0)</f>
        <v>0</v>
      </c>
      <c r="BG407" s="231">
        <f>IF(N407="zákl. přenesená",J407,0)</f>
        <v>0</v>
      </c>
      <c r="BH407" s="231">
        <f>IF(N407="sníž. přenesená",J407,0)</f>
        <v>0</v>
      </c>
      <c r="BI407" s="231">
        <f>IF(N407="nulová",J407,0)</f>
        <v>0</v>
      </c>
      <c r="BJ407" s="18" t="s">
        <v>84</v>
      </c>
      <c r="BK407" s="231">
        <f>ROUND(I407*H407,2)</f>
        <v>0</v>
      </c>
      <c r="BL407" s="18" t="s">
        <v>262</v>
      </c>
      <c r="BM407" s="230" t="s">
        <v>3650</v>
      </c>
    </row>
    <row r="408" s="2" customFormat="1">
      <c r="A408" s="39"/>
      <c r="B408" s="40"/>
      <c r="C408" s="41"/>
      <c r="D408" s="234" t="s">
        <v>266</v>
      </c>
      <c r="E408" s="41"/>
      <c r="F408" s="275" t="s">
        <v>3635</v>
      </c>
      <c r="G408" s="41"/>
      <c r="H408" s="41"/>
      <c r="I408" s="276"/>
      <c r="J408" s="41"/>
      <c r="K408" s="41"/>
      <c r="L408" s="45"/>
      <c r="M408" s="277"/>
      <c r="N408" s="278"/>
      <c r="O408" s="92"/>
      <c r="P408" s="92"/>
      <c r="Q408" s="92"/>
      <c r="R408" s="92"/>
      <c r="S408" s="92"/>
      <c r="T408" s="93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266</v>
      </c>
      <c r="AU408" s="18" t="s">
        <v>86</v>
      </c>
    </row>
    <row r="409" s="2" customFormat="1" ht="16.5" customHeight="1">
      <c r="A409" s="39"/>
      <c r="B409" s="40"/>
      <c r="C409" s="219" t="s">
        <v>1197</v>
      </c>
      <c r="D409" s="219" t="s">
        <v>177</v>
      </c>
      <c r="E409" s="220" t="s">
        <v>3651</v>
      </c>
      <c r="F409" s="221" t="s">
        <v>3652</v>
      </c>
      <c r="G409" s="222" t="s">
        <v>342</v>
      </c>
      <c r="H409" s="223">
        <v>12</v>
      </c>
      <c r="I409" s="224"/>
      <c r="J409" s="225">
        <f>ROUND(I409*H409,2)</f>
        <v>0</v>
      </c>
      <c r="K409" s="221" t="s">
        <v>1</v>
      </c>
      <c r="L409" s="45"/>
      <c r="M409" s="226" t="s">
        <v>1</v>
      </c>
      <c r="N409" s="227" t="s">
        <v>41</v>
      </c>
      <c r="O409" s="92"/>
      <c r="P409" s="228">
        <f>O409*H409</f>
        <v>0</v>
      </c>
      <c r="Q409" s="228">
        <v>0</v>
      </c>
      <c r="R409" s="228">
        <f>Q409*H409</f>
        <v>0</v>
      </c>
      <c r="S409" s="228">
        <v>0</v>
      </c>
      <c r="T409" s="229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30" t="s">
        <v>262</v>
      </c>
      <c r="AT409" s="230" t="s">
        <v>177</v>
      </c>
      <c r="AU409" s="230" t="s">
        <v>86</v>
      </c>
      <c r="AY409" s="18" t="s">
        <v>175</v>
      </c>
      <c r="BE409" s="231">
        <f>IF(N409="základní",J409,0)</f>
        <v>0</v>
      </c>
      <c r="BF409" s="231">
        <f>IF(N409="snížená",J409,0)</f>
        <v>0</v>
      </c>
      <c r="BG409" s="231">
        <f>IF(N409="zákl. přenesená",J409,0)</f>
        <v>0</v>
      </c>
      <c r="BH409" s="231">
        <f>IF(N409="sníž. přenesená",J409,0)</f>
        <v>0</v>
      </c>
      <c r="BI409" s="231">
        <f>IF(N409="nulová",J409,0)</f>
        <v>0</v>
      </c>
      <c r="BJ409" s="18" t="s">
        <v>84</v>
      </c>
      <c r="BK409" s="231">
        <f>ROUND(I409*H409,2)</f>
        <v>0</v>
      </c>
      <c r="BL409" s="18" t="s">
        <v>262</v>
      </c>
      <c r="BM409" s="230" t="s">
        <v>3653</v>
      </c>
    </row>
    <row r="410" s="2" customFormat="1">
      <c r="A410" s="39"/>
      <c r="B410" s="40"/>
      <c r="C410" s="41"/>
      <c r="D410" s="234" t="s">
        <v>266</v>
      </c>
      <c r="E410" s="41"/>
      <c r="F410" s="275" t="s">
        <v>3635</v>
      </c>
      <c r="G410" s="41"/>
      <c r="H410" s="41"/>
      <c r="I410" s="276"/>
      <c r="J410" s="41"/>
      <c r="K410" s="41"/>
      <c r="L410" s="45"/>
      <c r="M410" s="277"/>
      <c r="N410" s="278"/>
      <c r="O410" s="92"/>
      <c r="P410" s="92"/>
      <c r="Q410" s="92"/>
      <c r="R410" s="92"/>
      <c r="S410" s="92"/>
      <c r="T410" s="93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T410" s="18" t="s">
        <v>266</v>
      </c>
      <c r="AU410" s="18" t="s">
        <v>86</v>
      </c>
    </row>
    <row r="411" s="2" customFormat="1" ht="16.5" customHeight="1">
      <c r="A411" s="39"/>
      <c r="B411" s="40"/>
      <c r="C411" s="219" t="s">
        <v>1201</v>
      </c>
      <c r="D411" s="219" t="s">
        <v>177</v>
      </c>
      <c r="E411" s="220" t="s">
        <v>3654</v>
      </c>
      <c r="F411" s="221" t="s">
        <v>3655</v>
      </c>
      <c r="G411" s="222" t="s">
        <v>342</v>
      </c>
      <c r="H411" s="223">
        <v>1</v>
      </c>
      <c r="I411" s="224"/>
      <c r="J411" s="225">
        <f>ROUND(I411*H411,2)</f>
        <v>0</v>
      </c>
      <c r="K411" s="221" t="s">
        <v>1</v>
      </c>
      <c r="L411" s="45"/>
      <c r="M411" s="226" t="s">
        <v>1</v>
      </c>
      <c r="N411" s="227" t="s">
        <v>41</v>
      </c>
      <c r="O411" s="92"/>
      <c r="P411" s="228">
        <f>O411*H411</f>
        <v>0</v>
      </c>
      <c r="Q411" s="228">
        <v>0</v>
      </c>
      <c r="R411" s="228">
        <f>Q411*H411</f>
        <v>0</v>
      </c>
      <c r="S411" s="228">
        <v>0</v>
      </c>
      <c r="T411" s="229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30" t="s">
        <v>262</v>
      </c>
      <c r="AT411" s="230" t="s">
        <v>177</v>
      </c>
      <c r="AU411" s="230" t="s">
        <v>86</v>
      </c>
      <c r="AY411" s="18" t="s">
        <v>175</v>
      </c>
      <c r="BE411" s="231">
        <f>IF(N411="základní",J411,0)</f>
        <v>0</v>
      </c>
      <c r="BF411" s="231">
        <f>IF(N411="snížená",J411,0)</f>
        <v>0</v>
      </c>
      <c r="BG411" s="231">
        <f>IF(N411="zákl. přenesená",J411,0)</f>
        <v>0</v>
      </c>
      <c r="BH411" s="231">
        <f>IF(N411="sníž. přenesená",J411,0)</f>
        <v>0</v>
      </c>
      <c r="BI411" s="231">
        <f>IF(N411="nulová",J411,0)</f>
        <v>0</v>
      </c>
      <c r="BJ411" s="18" t="s">
        <v>84</v>
      </c>
      <c r="BK411" s="231">
        <f>ROUND(I411*H411,2)</f>
        <v>0</v>
      </c>
      <c r="BL411" s="18" t="s">
        <v>262</v>
      </c>
      <c r="BM411" s="230" t="s">
        <v>3656</v>
      </c>
    </row>
    <row r="412" s="2" customFormat="1">
      <c r="A412" s="39"/>
      <c r="B412" s="40"/>
      <c r="C412" s="41"/>
      <c r="D412" s="234" t="s">
        <v>266</v>
      </c>
      <c r="E412" s="41"/>
      <c r="F412" s="275" t="s">
        <v>3657</v>
      </c>
      <c r="G412" s="41"/>
      <c r="H412" s="41"/>
      <c r="I412" s="276"/>
      <c r="J412" s="41"/>
      <c r="K412" s="41"/>
      <c r="L412" s="45"/>
      <c r="M412" s="277"/>
      <c r="N412" s="278"/>
      <c r="O412" s="92"/>
      <c r="P412" s="92"/>
      <c r="Q412" s="92"/>
      <c r="R412" s="92"/>
      <c r="S412" s="92"/>
      <c r="T412" s="93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T412" s="18" t="s">
        <v>266</v>
      </c>
      <c r="AU412" s="18" t="s">
        <v>86</v>
      </c>
    </row>
    <row r="413" s="2" customFormat="1" ht="16.5" customHeight="1">
      <c r="A413" s="39"/>
      <c r="B413" s="40"/>
      <c r="C413" s="219" t="s">
        <v>1206</v>
      </c>
      <c r="D413" s="219" t="s">
        <v>177</v>
      </c>
      <c r="E413" s="220" t="s">
        <v>3658</v>
      </c>
      <c r="F413" s="221" t="s">
        <v>3659</v>
      </c>
      <c r="G413" s="222" t="s">
        <v>342</v>
      </c>
      <c r="H413" s="223">
        <v>3</v>
      </c>
      <c r="I413" s="224"/>
      <c r="J413" s="225">
        <f>ROUND(I413*H413,2)</f>
        <v>0</v>
      </c>
      <c r="K413" s="221" t="s">
        <v>1</v>
      </c>
      <c r="L413" s="45"/>
      <c r="M413" s="226" t="s">
        <v>1</v>
      </c>
      <c r="N413" s="227" t="s">
        <v>41</v>
      </c>
      <c r="O413" s="92"/>
      <c r="P413" s="228">
        <f>O413*H413</f>
        <v>0</v>
      </c>
      <c r="Q413" s="228">
        <v>0</v>
      </c>
      <c r="R413" s="228">
        <f>Q413*H413</f>
        <v>0</v>
      </c>
      <c r="S413" s="228">
        <v>0</v>
      </c>
      <c r="T413" s="229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30" t="s">
        <v>262</v>
      </c>
      <c r="AT413" s="230" t="s">
        <v>177</v>
      </c>
      <c r="AU413" s="230" t="s">
        <v>86</v>
      </c>
      <c r="AY413" s="18" t="s">
        <v>175</v>
      </c>
      <c r="BE413" s="231">
        <f>IF(N413="základní",J413,0)</f>
        <v>0</v>
      </c>
      <c r="BF413" s="231">
        <f>IF(N413="snížená",J413,0)</f>
        <v>0</v>
      </c>
      <c r="BG413" s="231">
        <f>IF(N413="zákl. přenesená",J413,0)</f>
        <v>0</v>
      </c>
      <c r="BH413" s="231">
        <f>IF(N413="sníž. přenesená",J413,0)</f>
        <v>0</v>
      </c>
      <c r="BI413" s="231">
        <f>IF(N413="nulová",J413,0)</f>
        <v>0</v>
      </c>
      <c r="BJ413" s="18" t="s">
        <v>84</v>
      </c>
      <c r="BK413" s="231">
        <f>ROUND(I413*H413,2)</f>
        <v>0</v>
      </c>
      <c r="BL413" s="18" t="s">
        <v>262</v>
      </c>
      <c r="BM413" s="230" t="s">
        <v>3660</v>
      </c>
    </row>
    <row r="414" s="2" customFormat="1">
      <c r="A414" s="39"/>
      <c r="B414" s="40"/>
      <c r="C414" s="41"/>
      <c r="D414" s="234" t="s">
        <v>266</v>
      </c>
      <c r="E414" s="41"/>
      <c r="F414" s="275" t="s">
        <v>3661</v>
      </c>
      <c r="G414" s="41"/>
      <c r="H414" s="41"/>
      <c r="I414" s="276"/>
      <c r="J414" s="41"/>
      <c r="K414" s="41"/>
      <c r="L414" s="45"/>
      <c r="M414" s="277"/>
      <c r="N414" s="278"/>
      <c r="O414" s="92"/>
      <c r="P414" s="92"/>
      <c r="Q414" s="92"/>
      <c r="R414" s="92"/>
      <c r="S414" s="92"/>
      <c r="T414" s="93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266</v>
      </c>
      <c r="AU414" s="18" t="s">
        <v>86</v>
      </c>
    </row>
    <row r="415" s="2" customFormat="1" ht="16.5" customHeight="1">
      <c r="A415" s="39"/>
      <c r="B415" s="40"/>
      <c r="C415" s="219" t="s">
        <v>1211</v>
      </c>
      <c r="D415" s="219" t="s">
        <v>177</v>
      </c>
      <c r="E415" s="220" t="s">
        <v>3662</v>
      </c>
      <c r="F415" s="221" t="s">
        <v>3663</v>
      </c>
      <c r="G415" s="222" t="s">
        <v>342</v>
      </c>
      <c r="H415" s="223">
        <v>3</v>
      </c>
      <c r="I415" s="224"/>
      <c r="J415" s="225">
        <f>ROUND(I415*H415,2)</f>
        <v>0</v>
      </c>
      <c r="K415" s="221" t="s">
        <v>1</v>
      </c>
      <c r="L415" s="45"/>
      <c r="M415" s="226" t="s">
        <v>1</v>
      </c>
      <c r="N415" s="227" t="s">
        <v>41</v>
      </c>
      <c r="O415" s="92"/>
      <c r="P415" s="228">
        <f>O415*H415</f>
        <v>0</v>
      </c>
      <c r="Q415" s="228">
        <v>0</v>
      </c>
      <c r="R415" s="228">
        <f>Q415*H415</f>
        <v>0</v>
      </c>
      <c r="S415" s="228">
        <v>0</v>
      </c>
      <c r="T415" s="229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30" t="s">
        <v>262</v>
      </c>
      <c r="AT415" s="230" t="s">
        <v>177</v>
      </c>
      <c r="AU415" s="230" t="s">
        <v>86</v>
      </c>
      <c r="AY415" s="18" t="s">
        <v>175</v>
      </c>
      <c r="BE415" s="231">
        <f>IF(N415="základní",J415,0)</f>
        <v>0</v>
      </c>
      <c r="BF415" s="231">
        <f>IF(N415="snížená",J415,0)</f>
        <v>0</v>
      </c>
      <c r="BG415" s="231">
        <f>IF(N415="zákl. přenesená",J415,0)</f>
        <v>0</v>
      </c>
      <c r="BH415" s="231">
        <f>IF(N415="sníž. přenesená",J415,0)</f>
        <v>0</v>
      </c>
      <c r="BI415" s="231">
        <f>IF(N415="nulová",J415,0)</f>
        <v>0</v>
      </c>
      <c r="BJ415" s="18" t="s">
        <v>84</v>
      </c>
      <c r="BK415" s="231">
        <f>ROUND(I415*H415,2)</f>
        <v>0</v>
      </c>
      <c r="BL415" s="18" t="s">
        <v>262</v>
      </c>
      <c r="BM415" s="230" t="s">
        <v>3664</v>
      </c>
    </row>
    <row r="416" s="2" customFormat="1">
      <c r="A416" s="39"/>
      <c r="B416" s="40"/>
      <c r="C416" s="41"/>
      <c r="D416" s="234" t="s">
        <v>266</v>
      </c>
      <c r="E416" s="41"/>
      <c r="F416" s="275" t="s">
        <v>3661</v>
      </c>
      <c r="G416" s="41"/>
      <c r="H416" s="41"/>
      <c r="I416" s="276"/>
      <c r="J416" s="41"/>
      <c r="K416" s="41"/>
      <c r="L416" s="45"/>
      <c r="M416" s="277"/>
      <c r="N416" s="278"/>
      <c r="O416" s="92"/>
      <c r="P416" s="92"/>
      <c r="Q416" s="92"/>
      <c r="R416" s="92"/>
      <c r="S416" s="92"/>
      <c r="T416" s="93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266</v>
      </c>
      <c r="AU416" s="18" t="s">
        <v>86</v>
      </c>
    </row>
    <row r="417" s="2" customFormat="1" ht="16.5" customHeight="1">
      <c r="A417" s="39"/>
      <c r="B417" s="40"/>
      <c r="C417" s="219" t="s">
        <v>1215</v>
      </c>
      <c r="D417" s="219" t="s">
        <v>177</v>
      </c>
      <c r="E417" s="220" t="s">
        <v>3665</v>
      </c>
      <c r="F417" s="221" t="s">
        <v>3666</v>
      </c>
      <c r="G417" s="222" t="s">
        <v>342</v>
      </c>
      <c r="H417" s="223">
        <v>1</v>
      </c>
      <c r="I417" s="224"/>
      <c r="J417" s="225">
        <f>ROUND(I417*H417,2)</f>
        <v>0</v>
      </c>
      <c r="K417" s="221" t="s">
        <v>1</v>
      </c>
      <c r="L417" s="45"/>
      <c r="M417" s="226" t="s">
        <v>1</v>
      </c>
      <c r="N417" s="227" t="s">
        <v>41</v>
      </c>
      <c r="O417" s="92"/>
      <c r="P417" s="228">
        <f>O417*H417</f>
        <v>0</v>
      </c>
      <c r="Q417" s="228">
        <v>0</v>
      </c>
      <c r="R417" s="228">
        <f>Q417*H417</f>
        <v>0</v>
      </c>
      <c r="S417" s="228">
        <v>0</v>
      </c>
      <c r="T417" s="229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30" t="s">
        <v>262</v>
      </c>
      <c r="AT417" s="230" t="s">
        <v>177</v>
      </c>
      <c r="AU417" s="230" t="s">
        <v>86</v>
      </c>
      <c r="AY417" s="18" t="s">
        <v>175</v>
      </c>
      <c r="BE417" s="231">
        <f>IF(N417="základní",J417,0)</f>
        <v>0</v>
      </c>
      <c r="BF417" s="231">
        <f>IF(N417="snížená",J417,0)</f>
        <v>0</v>
      </c>
      <c r="BG417" s="231">
        <f>IF(N417="zákl. přenesená",J417,0)</f>
        <v>0</v>
      </c>
      <c r="BH417" s="231">
        <f>IF(N417="sníž. přenesená",J417,0)</f>
        <v>0</v>
      </c>
      <c r="BI417" s="231">
        <f>IF(N417="nulová",J417,0)</f>
        <v>0</v>
      </c>
      <c r="BJ417" s="18" t="s">
        <v>84</v>
      </c>
      <c r="BK417" s="231">
        <f>ROUND(I417*H417,2)</f>
        <v>0</v>
      </c>
      <c r="BL417" s="18" t="s">
        <v>262</v>
      </c>
      <c r="BM417" s="230" t="s">
        <v>3667</v>
      </c>
    </row>
    <row r="418" s="2" customFormat="1">
      <c r="A418" s="39"/>
      <c r="B418" s="40"/>
      <c r="C418" s="41"/>
      <c r="D418" s="234" t="s">
        <v>266</v>
      </c>
      <c r="E418" s="41"/>
      <c r="F418" s="275" t="s">
        <v>3661</v>
      </c>
      <c r="G418" s="41"/>
      <c r="H418" s="41"/>
      <c r="I418" s="276"/>
      <c r="J418" s="41"/>
      <c r="K418" s="41"/>
      <c r="L418" s="45"/>
      <c r="M418" s="277"/>
      <c r="N418" s="278"/>
      <c r="O418" s="92"/>
      <c r="P418" s="92"/>
      <c r="Q418" s="92"/>
      <c r="R418" s="92"/>
      <c r="S418" s="92"/>
      <c r="T418" s="93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266</v>
      </c>
      <c r="AU418" s="18" t="s">
        <v>86</v>
      </c>
    </row>
    <row r="419" s="2" customFormat="1" ht="16.5" customHeight="1">
      <c r="A419" s="39"/>
      <c r="B419" s="40"/>
      <c r="C419" s="219" t="s">
        <v>1219</v>
      </c>
      <c r="D419" s="219" t="s">
        <v>177</v>
      </c>
      <c r="E419" s="220" t="s">
        <v>3668</v>
      </c>
      <c r="F419" s="221" t="s">
        <v>3669</v>
      </c>
      <c r="G419" s="222" t="s">
        <v>342</v>
      </c>
      <c r="H419" s="223">
        <v>1</v>
      </c>
      <c r="I419" s="224"/>
      <c r="J419" s="225">
        <f>ROUND(I419*H419,2)</f>
        <v>0</v>
      </c>
      <c r="K419" s="221" t="s">
        <v>1</v>
      </c>
      <c r="L419" s="45"/>
      <c r="M419" s="226" t="s">
        <v>1</v>
      </c>
      <c r="N419" s="227" t="s">
        <v>41</v>
      </c>
      <c r="O419" s="92"/>
      <c r="P419" s="228">
        <f>O419*H419</f>
        <v>0</v>
      </c>
      <c r="Q419" s="228">
        <v>0</v>
      </c>
      <c r="R419" s="228">
        <f>Q419*H419</f>
        <v>0</v>
      </c>
      <c r="S419" s="228">
        <v>0</v>
      </c>
      <c r="T419" s="229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30" t="s">
        <v>262</v>
      </c>
      <c r="AT419" s="230" t="s">
        <v>177</v>
      </c>
      <c r="AU419" s="230" t="s">
        <v>86</v>
      </c>
      <c r="AY419" s="18" t="s">
        <v>175</v>
      </c>
      <c r="BE419" s="231">
        <f>IF(N419="základní",J419,0)</f>
        <v>0</v>
      </c>
      <c r="BF419" s="231">
        <f>IF(N419="snížená",J419,0)</f>
        <v>0</v>
      </c>
      <c r="BG419" s="231">
        <f>IF(N419="zákl. přenesená",J419,0)</f>
        <v>0</v>
      </c>
      <c r="BH419" s="231">
        <f>IF(N419="sníž. přenesená",J419,0)</f>
        <v>0</v>
      </c>
      <c r="BI419" s="231">
        <f>IF(N419="nulová",J419,0)</f>
        <v>0</v>
      </c>
      <c r="BJ419" s="18" t="s">
        <v>84</v>
      </c>
      <c r="BK419" s="231">
        <f>ROUND(I419*H419,2)</f>
        <v>0</v>
      </c>
      <c r="BL419" s="18" t="s">
        <v>262</v>
      </c>
      <c r="BM419" s="230" t="s">
        <v>3670</v>
      </c>
    </row>
    <row r="420" s="2" customFormat="1">
      <c r="A420" s="39"/>
      <c r="B420" s="40"/>
      <c r="C420" s="41"/>
      <c r="D420" s="234" t="s">
        <v>266</v>
      </c>
      <c r="E420" s="41"/>
      <c r="F420" s="275" t="s">
        <v>3661</v>
      </c>
      <c r="G420" s="41"/>
      <c r="H420" s="41"/>
      <c r="I420" s="276"/>
      <c r="J420" s="41"/>
      <c r="K420" s="41"/>
      <c r="L420" s="45"/>
      <c r="M420" s="277"/>
      <c r="N420" s="278"/>
      <c r="O420" s="92"/>
      <c r="P420" s="92"/>
      <c r="Q420" s="92"/>
      <c r="R420" s="92"/>
      <c r="S420" s="92"/>
      <c r="T420" s="93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T420" s="18" t="s">
        <v>266</v>
      </c>
      <c r="AU420" s="18" t="s">
        <v>86</v>
      </c>
    </row>
    <row r="421" s="2" customFormat="1" ht="16.5" customHeight="1">
      <c r="A421" s="39"/>
      <c r="B421" s="40"/>
      <c r="C421" s="219" t="s">
        <v>1223</v>
      </c>
      <c r="D421" s="219" t="s">
        <v>177</v>
      </c>
      <c r="E421" s="220" t="s">
        <v>3671</v>
      </c>
      <c r="F421" s="221" t="s">
        <v>3672</v>
      </c>
      <c r="G421" s="222" t="s">
        <v>342</v>
      </c>
      <c r="H421" s="223">
        <v>1</v>
      </c>
      <c r="I421" s="224"/>
      <c r="J421" s="225">
        <f>ROUND(I421*H421,2)</f>
        <v>0</v>
      </c>
      <c r="K421" s="221" t="s">
        <v>1</v>
      </c>
      <c r="L421" s="45"/>
      <c r="M421" s="226" t="s">
        <v>1</v>
      </c>
      <c r="N421" s="227" t="s">
        <v>41</v>
      </c>
      <c r="O421" s="92"/>
      <c r="P421" s="228">
        <f>O421*H421</f>
        <v>0</v>
      </c>
      <c r="Q421" s="228">
        <v>0</v>
      </c>
      <c r="R421" s="228">
        <f>Q421*H421</f>
        <v>0</v>
      </c>
      <c r="S421" s="228">
        <v>0</v>
      </c>
      <c r="T421" s="229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30" t="s">
        <v>262</v>
      </c>
      <c r="AT421" s="230" t="s">
        <v>177</v>
      </c>
      <c r="AU421" s="230" t="s">
        <v>86</v>
      </c>
      <c r="AY421" s="18" t="s">
        <v>175</v>
      </c>
      <c r="BE421" s="231">
        <f>IF(N421="základní",J421,0)</f>
        <v>0</v>
      </c>
      <c r="BF421" s="231">
        <f>IF(N421="snížená",J421,0)</f>
        <v>0</v>
      </c>
      <c r="BG421" s="231">
        <f>IF(N421="zákl. přenesená",J421,0)</f>
        <v>0</v>
      </c>
      <c r="BH421" s="231">
        <f>IF(N421="sníž. přenesená",J421,0)</f>
        <v>0</v>
      </c>
      <c r="BI421" s="231">
        <f>IF(N421="nulová",J421,0)</f>
        <v>0</v>
      </c>
      <c r="BJ421" s="18" t="s">
        <v>84</v>
      </c>
      <c r="BK421" s="231">
        <f>ROUND(I421*H421,2)</f>
        <v>0</v>
      </c>
      <c r="BL421" s="18" t="s">
        <v>262</v>
      </c>
      <c r="BM421" s="230" t="s">
        <v>3673</v>
      </c>
    </row>
    <row r="422" s="2" customFormat="1">
      <c r="A422" s="39"/>
      <c r="B422" s="40"/>
      <c r="C422" s="41"/>
      <c r="D422" s="234" t="s">
        <v>266</v>
      </c>
      <c r="E422" s="41"/>
      <c r="F422" s="275" t="s">
        <v>3661</v>
      </c>
      <c r="G422" s="41"/>
      <c r="H422" s="41"/>
      <c r="I422" s="276"/>
      <c r="J422" s="41"/>
      <c r="K422" s="41"/>
      <c r="L422" s="45"/>
      <c r="M422" s="277"/>
      <c r="N422" s="278"/>
      <c r="O422" s="92"/>
      <c r="P422" s="92"/>
      <c r="Q422" s="92"/>
      <c r="R422" s="92"/>
      <c r="S422" s="92"/>
      <c r="T422" s="93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266</v>
      </c>
      <c r="AU422" s="18" t="s">
        <v>86</v>
      </c>
    </row>
    <row r="423" s="2" customFormat="1" ht="16.5" customHeight="1">
      <c r="A423" s="39"/>
      <c r="B423" s="40"/>
      <c r="C423" s="219" t="s">
        <v>1228</v>
      </c>
      <c r="D423" s="219" t="s">
        <v>177</v>
      </c>
      <c r="E423" s="220" t="s">
        <v>3674</v>
      </c>
      <c r="F423" s="221" t="s">
        <v>3675</v>
      </c>
      <c r="G423" s="222" t="s">
        <v>342</v>
      </c>
      <c r="H423" s="223">
        <v>1</v>
      </c>
      <c r="I423" s="224"/>
      <c r="J423" s="225">
        <f>ROUND(I423*H423,2)</f>
        <v>0</v>
      </c>
      <c r="K423" s="221" t="s">
        <v>1</v>
      </c>
      <c r="L423" s="45"/>
      <c r="M423" s="226" t="s">
        <v>1</v>
      </c>
      <c r="N423" s="227" t="s">
        <v>41</v>
      </c>
      <c r="O423" s="92"/>
      <c r="P423" s="228">
        <f>O423*H423</f>
        <v>0</v>
      </c>
      <c r="Q423" s="228">
        <v>0</v>
      </c>
      <c r="R423" s="228">
        <f>Q423*H423</f>
        <v>0</v>
      </c>
      <c r="S423" s="228">
        <v>0</v>
      </c>
      <c r="T423" s="229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30" t="s">
        <v>262</v>
      </c>
      <c r="AT423" s="230" t="s">
        <v>177</v>
      </c>
      <c r="AU423" s="230" t="s">
        <v>86</v>
      </c>
      <c r="AY423" s="18" t="s">
        <v>175</v>
      </c>
      <c r="BE423" s="231">
        <f>IF(N423="základní",J423,0)</f>
        <v>0</v>
      </c>
      <c r="BF423" s="231">
        <f>IF(N423="snížená",J423,0)</f>
        <v>0</v>
      </c>
      <c r="BG423" s="231">
        <f>IF(N423="zákl. přenesená",J423,0)</f>
        <v>0</v>
      </c>
      <c r="BH423" s="231">
        <f>IF(N423="sníž. přenesená",J423,0)</f>
        <v>0</v>
      </c>
      <c r="BI423" s="231">
        <f>IF(N423="nulová",J423,0)</f>
        <v>0</v>
      </c>
      <c r="BJ423" s="18" t="s">
        <v>84</v>
      </c>
      <c r="BK423" s="231">
        <f>ROUND(I423*H423,2)</f>
        <v>0</v>
      </c>
      <c r="BL423" s="18" t="s">
        <v>262</v>
      </c>
      <c r="BM423" s="230" t="s">
        <v>3676</v>
      </c>
    </row>
    <row r="424" s="2" customFormat="1">
      <c r="A424" s="39"/>
      <c r="B424" s="40"/>
      <c r="C424" s="41"/>
      <c r="D424" s="234" t="s">
        <v>266</v>
      </c>
      <c r="E424" s="41"/>
      <c r="F424" s="275" t="s">
        <v>3661</v>
      </c>
      <c r="G424" s="41"/>
      <c r="H424" s="41"/>
      <c r="I424" s="276"/>
      <c r="J424" s="41"/>
      <c r="K424" s="41"/>
      <c r="L424" s="45"/>
      <c r="M424" s="277"/>
      <c r="N424" s="278"/>
      <c r="O424" s="92"/>
      <c r="P424" s="92"/>
      <c r="Q424" s="92"/>
      <c r="R424" s="92"/>
      <c r="S424" s="92"/>
      <c r="T424" s="93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T424" s="18" t="s">
        <v>266</v>
      </c>
      <c r="AU424" s="18" t="s">
        <v>86</v>
      </c>
    </row>
    <row r="425" s="2" customFormat="1" ht="16.5" customHeight="1">
      <c r="A425" s="39"/>
      <c r="B425" s="40"/>
      <c r="C425" s="219" t="s">
        <v>1232</v>
      </c>
      <c r="D425" s="219" t="s">
        <v>177</v>
      </c>
      <c r="E425" s="220" t="s">
        <v>3677</v>
      </c>
      <c r="F425" s="221" t="s">
        <v>3678</v>
      </c>
      <c r="G425" s="222" t="s">
        <v>342</v>
      </c>
      <c r="H425" s="223">
        <v>1</v>
      </c>
      <c r="I425" s="224"/>
      <c r="J425" s="225">
        <f>ROUND(I425*H425,2)</f>
        <v>0</v>
      </c>
      <c r="K425" s="221" t="s">
        <v>1</v>
      </c>
      <c r="L425" s="45"/>
      <c r="M425" s="226" t="s">
        <v>1</v>
      </c>
      <c r="N425" s="227" t="s">
        <v>41</v>
      </c>
      <c r="O425" s="92"/>
      <c r="P425" s="228">
        <f>O425*H425</f>
        <v>0</v>
      </c>
      <c r="Q425" s="228">
        <v>0</v>
      </c>
      <c r="R425" s="228">
        <f>Q425*H425</f>
        <v>0</v>
      </c>
      <c r="S425" s="228">
        <v>0</v>
      </c>
      <c r="T425" s="229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30" t="s">
        <v>262</v>
      </c>
      <c r="AT425" s="230" t="s">
        <v>177</v>
      </c>
      <c r="AU425" s="230" t="s">
        <v>86</v>
      </c>
      <c r="AY425" s="18" t="s">
        <v>175</v>
      </c>
      <c r="BE425" s="231">
        <f>IF(N425="základní",J425,0)</f>
        <v>0</v>
      </c>
      <c r="BF425" s="231">
        <f>IF(N425="snížená",J425,0)</f>
        <v>0</v>
      </c>
      <c r="BG425" s="231">
        <f>IF(N425="zákl. přenesená",J425,0)</f>
        <v>0</v>
      </c>
      <c r="BH425" s="231">
        <f>IF(N425="sníž. přenesená",J425,0)</f>
        <v>0</v>
      </c>
      <c r="BI425" s="231">
        <f>IF(N425="nulová",J425,0)</f>
        <v>0</v>
      </c>
      <c r="BJ425" s="18" t="s">
        <v>84</v>
      </c>
      <c r="BK425" s="231">
        <f>ROUND(I425*H425,2)</f>
        <v>0</v>
      </c>
      <c r="BL425" s="18" t="s">
        <v>262</v>
      </c>
      <c r="BM425" s="230" t="s">
        <v>3679</v>
      </c>
    </row>
    <row r="426" s="2" customFormat="1">
      <c r="A426" s="39"/>
      <c r="B426" s="40"/>
      <c r="C426" s="41"/>
      <c r="D426" s="234" t="s">
        <v>266</v>
      </c>
      <c r="E426" s="41"/>
      <c r="F426" s="275" t="s">
        <v>3661</v>
      </c>
      <c r="G426" s="41"/>
      <c r="H426" s="41"/>
      <c r="I426" s="276"/>
      <c r="J426" s="41"/>
      <c r="K426" s="41"/>
      <c r="L426" s="45"/>
      <c r="M426" s="277"/>
      <c r="N426" s="278"/>
      <c r="O426" s="92"/>
      <c r="P426" s="92"/>
      <c r="Q426" s="92"/>
      <c r="R426" s="92"/>
      <c r="S426" s="92"/>
      <c r="T426" s="93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266</v>
      </c>
      <c r="AU426" s="18" t="s">
        <v>86</v>
      </c>
    </row>
    <row r="427" s="2" customFormat="1" ht="24.15" customHeight="1">
      <c r="A427" s="39"/>
      <c r="B427" s="40"/>
      <c r="C427" s="219" t="s">
        <v>1238</v>
      </c>
      <c r="D427" s="219" t="s">
        <v>177</v>
      </c>
      <c r="E427" s="220" t="s">
        <v>3680</v>
      </c>
      <c r="F427" s="221" t="s">
        <v>3681</v>
      </c>
      <c r="G427" s="222" t="s">
        <v>342</v>
      </c>
      <c r="H427" s="223">
        <v>6</v>
      </c>
      <c r="I427" s="224"/>
      <c r="J427" s="225">
        <f>ROUND(I427*H427,2)</f>
        <v>0</v>
      </c>
      <c r="K427" s="221" t="s">
        <v>1</v>
      </c>
      <c r="L427" s="45"/>
      <c r="M427" s="226" t="s">
        <v>1</v>
      </c>
      <c r="N427" s="227" t="s">
        <v>41</v>
      </c>
      <c r="O427" s="92"/>
      <c r="P427" s="228">
        <f>O427*H427</f>
        <v>0</v>
      </c>
      <c r="Q427" s="228">
        <v>0</v>
      </c>
      <c r="R427" s="228">
        <f>Q427*H427</f>
        <v>0</v>
      </c>
      <c r="S427" s="228">
        <v>0</v>
      </c>
      <c r="T427" s="229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30" t="s">
        <v>262</v>
      </c>
      <c r="AT427" s="230" t="s">
        <v>177</v>
      </c>
      <c r="AU427" s="230" t="s">
        <v>86</v>
      </c>
      <c r="AY427" s="18" t="s">
        <v>175</v>
      </c>
      <c r="BE427" s="231">
        <f>IF(N427="základní",J427,0)</f>
        <v>0</v>
      </c>
      <c r="BF427" s="231">
        <f>IF(N427="snížená",J427,0)</f>
        <v>0</v>
      </c>
      <c r="BG427" s="231">
        <f>IF(N427="zákl. přenesená",J427,0)</f>
        <v>0</v>
      </c>
      <c r="BH427" s="231">
        <f>IF(N427="sníž. přenesená",J427,0)</f>
        <v>0</v>
      </c>
      <c r="BI427" s="231">
        <f>IF(N427="nulová",J427,0)</f>
        <v>0</v>
      </c>
      <c r="BJ427" s="18" t="s">
        <v>84</v>
      </c>
      <c r="BK427" s="231">
        <f>ROUND(I427*H427,2)</f>
        <v>0</v>
      </c>
      <c r="BL427" s="18" t="s">
        <v>262</v>
      </c>
      <c r="BM427" s="230" t="s">
        <v>3682</v>
      </c>
    </row>
    <row r="428" s="2" customFormat="1">
      <c r="A428" s="39"/>
      <c r="B428" s="40"/>
      <c r="C428" s="41"/>
      <c r="D428" s="234" t="s">
        <v>266</v>
      </c>
      <c r="E428" s="41"/>
      <c r="F428" s="275" t="s">
        <v>3683</v>
      </c>
      <c r="G428" s="41"/>
      <c r="H428" s="41"/>
      <c r="I428" s="276"/>
      <c r="J428" s="41"/>
      <c r="K428" s="41"/>
      <c r="L428" s="45"/>
      <c r="M428" s="277"/>
      <c r="N428" s="278"/>
      <c r="O428" s="92"/>
      <c r="P428" s="92"/>
      <c r="Q428" s="92"/>
      <c r="R428" s="92"/>
      <c r="S428" s="92"/>
      <c r="T428" s="93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T428" s="18" t="s">
        <v>266</v>
      </c>
      <c r="AU428" s="18" t="s">
        <v>86</v>
      </c>
    </row>
    <row r="429" s="2" customFormat="1" ht="24.15" customHeight="1">
      <c r="A429" s="39"/>
      <c r="B429" s="40"/>
      <c r="C429" s="219" t="s">
        <v>1242</v>
      </c>
      <c r="D429" s="219" t="s">
        <v>177</v>
      </c>
      <c r="E429" s="220" t="s">
        <v>3684</v>
      </c>
      <c r="F429" s="221" t="s">
        <v>3685</v>
      </c>
      <c r="G429" s="222" t="s">
        <v>342</v>
      </c>
      <c r="H429" s="223">
        <v>1</v>
      </c>
      <c r="I429" s="224"/>
      <c r="J429" s="225">
        <f>ROUND(I429*H429,2)</f>
        <v>0</v>
      </c>
      <c r="K429" s="221" t="s">
        <v>1</v>
      </c>
      <c r="L429" s="45"/>
      <c r="M429" s="226" t="s">
        <v>1</v>
      </c>
      <c r="N429" s="227" t="s">
        <v>41</v>
      </c>
      <c r="O429" s="92"/>
      <c r="P429" s="228">
        <f>O429*H429</f>
        <v>0</v>
      </c>
      <c r="Q429" s="228">
        <v>0.00016</v>
      </c>
      <c r="R429" s="228">
        <f>Q429*H429</f>
        <v>0.00016</v>
      </c>
      <c r="S429" s="228">
        <v>0</v>
      </c>
      <c r="T429" s="229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30" t="s">
        <v>262</v>
      </c>
      <c r="AT429" s="230" t="s">
        <v>177</v>
      </c>
      <c r="AU429" s="230" t="s">
        <v>86</v>
      </c>
      <c r="AY429" s="18" t="s">
        <v>175</v>
      </c>
      <c r="BE429" s="231">
        <f>IF(N429="základní",J429,0)</f>
        <v>0</v>
      </c>
      <c r="BF429" s="231">
        <f>IF(N429="snížená",J429,0)</f>
        <v>0</v>
      </c>
      <c r="BG429" s="231">
        <f>IF(N429="zákl. přenesená",J429,0)</f>
        <v>0</v>
      </c>
      <c r="BH429" s="231">
        <f>IF(N429="sníž. přenesená",J429,0)</f>
        <v>0</v>
      </c>
      <c r="BI429" s="231">
        <f>IF(N429="nulová",J429,0)</f>
        <v>0</v>
      </c>
      <c r="BJ429" s="18" t="s">
        <v>84</v>
      </c>
      <c r="BK429" s="231">
        <f>ROUND(I429*H429,2)</f>
        <v>0</v>
      </c>
      <c r="BL429" s="18" t="s">
        <v>262</v>
      </c>
      <c r="BM429" s="230" t="s">
        <v>3686</v>
      </c>
    </row>
    <row r="430" s="2" customFormat="1">
      <c r="A430" s="39"/>
      <c r="B430" s="40"/>
      <c r="C430" s="41"/>
      <c r="D430" s="234" t="s">
        <v>266</v>
      </c>
      <c r="E430" s="41"/>
      <c r="F430" s="275" t="s">
        <v>3687</v>
      </c>
      <c r="G430" s="41"/>
      <c r="H430" s="41"/>
      <c r="I430" s="276"/>
      <c r="J430" s="41"/>
      <c r="K430" s="41"/>
      <c r="L430" s="45"/>
      <c r="M430" s="277"/>
      <c r="N430" s="278"/>
      <c r="O430" s="92"/>
      <c r="P430" s="92"/>
      <c r="Q430" s="92"/>
      <c r="R430" s="92"/>
      <c r="S430" s="92"/>
      <c r="T430" s="93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T430" s="18" t="s">
        <v>266</v>
      </c>
      <c r="AU430" s="18" t="s">
        <v>86</v>
      </c>
    </row>
    <row r="431" s="2" customFormat="1" ht="16.5" customHeight="1">
      <c r="A431" s="39"/>
      <c r="B431" s="40"/>
      <c r="C431" s="219" t="s">
        <v>1247</v>
      </c>
      <c r="D431" s="219" t="s">
        <v>177</v>
      </c>
      <c r="E431" s="220" t="s">
        <v>3688</v>
      </c>
      <c r="F431" s="221" t="s">
        <v>3689</v>
      </c>
      <c r="G431" s="222" t="s">
        <v>342</v>
      </c>
      <c r="H431" s="223">
        <v>1</v>
      </c>
      <c r="I431" s="224"/>
      <c r="J431" s="225">
        <f>ROUND(I431*H431,2)</f>
        <v>0</v>
      </c>
      <c r="K431" s="221" t="s">
        <v>1</v>
      </c>
      <c r="L431" s="45"/>
      <c r="M431" s="226" t="s">
        <v>1</v>
      </c>
      <c r="N431" s="227" t="s">
        <v>41</v>
      </c>
      <c r="O431" s="92"/>
      <c r="P431" s="228">
        <f>O431*H431</f>
        <v>0</v>
      </c>
      <c r="Q431" s="228">
        <v>0.00016</v>
      </c>
      <c r="R431" s="228">
        <f>Q431*H431</f>
        <v>0.00016</v>
      </c>
      <c r="S431" s="228">
        <v>0</v>
      </c>
      <c r="T431" s="229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30" t="s">
        <v>262</v>
      </c>
      <c r="AT431" s="230" t="s">
        <v>177</v>
      </c>
      <c r="AU431" s="230" t="s">
        <v>86</v>
      </c>
      <c r="AY431" s="18" t="s">
        <v>175</v>
      </c>
      <c r="BE431" s="231">
        <f>IF(N431="základní",J431,0)</f>
        <v>0</v>
      </c>
      <c r="BF431" s="231">
        <f>IF(N431="snížená",J431,0)</f>
        <v>0</v>
      </c>
      <c r="BG431" s="231">
        <f>IF(N431="zákl. přenesená",J431,0)</f>
        <v>0</v>
      </c>
      <c r="BH431" s="231">
        <f>IF(N431="sníž. přenesená",J431,0)</f>
        <v>0</v>
      </c>
      <c r="BI431" s="231">
        <f>IF(N431="nulová",J431,0)</f>
        <v>0</v>
      </c>
      <c r="BJ431" s="18" t="s">
        <v>84</v>
      </c>
      <c r="BK431" s="231">
        <f>ROUND(I431*H431,2)</f>
        <v>0</v>
      </c>
      <c r="BL431" s="18" t="s">
        <v>262</v>
      </c>
      <c r="BM431" s="230" t="s">
        <v>3690</v>
      </c>
    </row>
    <row r="432" s="2" customFormat="1">
      <c r="A432" s="39"/>
      <c r="B432" s="40"/>
      <c r="C432" s="41"/>
      <c r="D432" s="234" t="s">
        <v>266</v>
      </c>
      <c r="E432" s="41"/>
      <c r="F432" s="275" t="s">
        <v>3687</v>
      </c>
      <c r="G432" s="41"/>
      <c r="H432" s="41"/>
      <c r="I432" s="276"/>
      <c r="J432" s="41"/>
      <c r="K432" s="41"/>
      <c r="L432" s="45"/>
      <c r="M432" s="277"/>
      <c r="N432" s="278"/>
      <c r="O432" s="92"/>
      <c r="P432" s="92"/>
      <c r="Q432" s="92"/>
      <c r="R432" s="92"/>
      <c r="S432" s="92"/>
      <c r="T432" s="93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266</v>
      </c>
      <c r="AU432" s="18" t="s">
        <v>86</v>
      </c>
    </row>
    <row r="433" s="2" customFormat="1" ht="21.75" customHeight="1">
      <c r="A433" s="39"/>
      <c r="B433" s="40"/>
      <c r="C433" s="219" t="s">
        <v>1251</v>
      </c>
      <c r="D433" s="219" t="s">
        <v>177</v>
      </c>
      <c r="E433" s="220" t="s">
        <v>3691</v>
      </c>
      <c r="F433" s="221" t="s">
        <v>3692</v>
      </c>
      <c r="G433" s="222" t="s">
        <v>342</v>
      </c>
      <c r="H433" s="223">
        <v>1</v>
      </c>
      <c r="I433" s="224"/>
      <c r="J433" s="225">
        <f>ROUND(I433*H433,2)</f>
        <v>0</v>
      </c>
      <c r="K433" s="221" t="s">
        <v>1</v>
      </c>
      <c r="L433" s="45"/>
      <c r="M433" s="226" t="s">
        <v>1</v>
      </c>
      <c r="N433" s="227" t="s">
        <v>41</v>
      </c>
      <c r="O433" s="92"/>
      <c r="P433" s="228">
        <f>O433*H433</f>
        <v>0</v>
      </c>
      <c r="Q433" s="228">
        <v>0.00016</v>
      </c>
      <c r="R433" s="228">
        <f>Q433*H433</f>
        <v>0.00016</v>
      </c>
      <c r="S433" s="228">
        <v>0</v>
      </c>
      <c r="T433" s="229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30" t="s">
        <v>262</v>
      </c>
      <c r="AT433" s="230" t="s">
        <v>177</v>
      </c>
      <c r="AU433" s="230" t="s">
        <v>86</v>
      </c>
      <c r="AY433" s="18" t="s">
        <v>175</v>
      </c>
      <c r="BE433" s="231">
        <f>IF(N433="základní",J433,0)</f>
        <v>0</v>
      </c>
      <c r="BF433" s="231">
        <f>IF(N433="snížená",J433,0)</f>
        <v>0</v>
      </c>
      <c r="BG433" s="231">
        <f>IF(N433="zákl. přenesená",J433,0)</f>
        <v>0</v>
      </c>
      <c r="BH433" s="231">
        <f>IF(N433="sníž. přenesená",J433,0)</f>
        <v>0</v>
      </c>
      <c r="BI433" s="231">
        <f>IF(N433="nulová",J433,0)</f>
        <v>0</v>
      </c>
      <c r="BJ433" s="18" t="s">
        <v>84</v>
      </c>
      <c r="BK433" s="231">
        <f>ROUND(I433*H433,2)</f>
        <v>0</v>
      </c>
      <c r="BL433" s="18" t="s">
        <v>262</v>
      </c>
      <c r="BM433" s="230" t="s">
        <v>3693</v>
      </c>
    </row>
    <row r="434" s="2" customFormat="1">
      <c r="A434" s="39"/>
      <c r="B434" s="40"/>
      <c r="C434" s="41"/>
      <c r="D434" s="234" t="s">
        <v>266</v>
      </c>
      <c r="E434" s="41"/>
      <c r="F434" s="275" t="s">
        <v>3687</v>
      </c>
      <c r="G434" s="41"/>
      <c r="H434" s="41"/>
      <c r="I434" s="276"/>
      <c r="J434" s="41"/>
      <c r="K434" s="41"/>
      <c r="L434" s="45"/>
      <c r="M434" s="277"/>
      <c r="N434" s="278"/>
      <c r="O434" s="92"/>
      <c r="P434" s="92"/>
      <c r="Q434" s="92"/>
      <c r="R434" s="92"/>
      <c r="S434" s="92"/>
      <c r="T434" s="93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T434" s="18" t="s">
        <v>266</v>
      </c>
      <c r="AU434" s="18" t="s">
        <v>86</v>
      </c>
    </row>
    <row r="435" s="2" customFormat="1" ht="24.15" customHeight="1">
      <c r="A435" s="39"/>
      <c r="B435" s="40"/>
      <c r="C435" s="219" t="s">
        <v>1256</v>
      </c>
      <c r="D435" s="219" t="s">
        <v>177</v>
      </c>
      <c r="E435" s="220" t="s">
        <v>3694</v>
      </c>
      <c r="F435" s="221" t="s">
        <v>3695</v>
      </c>
      <c r="G435" s="222" t="s">
        <v>342</v>
      </c>
      <c r="H435" s="223">
        <v>1</v>
      </c>
      <c r="I435" s="224"/>
      <c r="J435" s="225">
        <f>ROUND(I435*H435,2)</f>
        <v>0</v>
      </c>
      <c r="K435" s="221" t="s">
        <v>1</v>
      </c>
      <c r="L435" s="45"/>
      <c r="M435" s="226" t="s">
        <v>1</v>
      </c>
      <c r="N435" s="227" t="s">
        <v>41</v>
      </c>
      <c r="O435" s="92"/>
      <c r="P435" s="228">
        <f>O435*H435</f>
        <v>0</v>
      </c>
      <c r="Q435" s="228">
        <v>0.00016</v>
      </c>
      <c r="R435" s="228">
        <f>Q435*H435</f>
        <v>0.00016</v>
      </c>
      <c r="S435" s="228">
        <v>0</v>
      </c>
      <c r="T435" s="229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30" t="s">
        <v>262</v>
      </c>
      <c r="AT435" s="230" t="s">
        <v>177</v>
      </c>
      <c r="AU435" s="230" t="s">
        <v>86</v>
      </c>
      <c r="AY435" s="18" t="s">
        <v>175</v>
      </c>
      <c r="BE435" s="231">
        <f>IF(N435="základní",J435,0)</f>
        <v>0</v>
      </c>
      <c r="BF435" s="231">
        <f>IF(N435="snížená",J435,0)</f>
        <v>0</v>
      </c>
      <c r="BG435" s="231">
        <f>IF(N435="zákl. přenesená",J435,0)</f>
        <v>0</v>
      </c>
      <c r="BH435" s="231">
        <f>IF(N435="sníž. přenesená",J435,0)</f>
        <v>0</v>
      </c>
      <c r="BI435" s="231">
        <f>IF(N435="nulová",J435,0)</f>
        <v>0</v>
      </c>
      <c r="BJ435" s="18" t="s">
        <v>84</v>
      </c>
      <c r="BK435" s="231">
        <f>ROUND(I435*H435,2)</f>
        <v>0</v>
      </c>
      <c r="BL435" s="18" t="s">
        <v>262</v>
      </c>
      <c r="BM435" s="230" t="s">
        <v>3696</v>
      </c>
    </row>
    <row r="436" s="2" customFormat="1">
      <c r="A436" s="39"/>
      <c r="B436" s="40"/>
      <c r="C436" s="41"/>
      <c r="D436" s="234" t="s">
        <v>266</v>
      </c>
      <c r="E436" s="41"/>
      <c r="F436" s="275" t="s">
        <v>3687</v>
      </c>
      <c r="G436" s="41"/>
      <c r="H436" s="41"/>
      <c r="I436" s="276"/>
      <c r="J436" s="41"/>
      <c r="K436" s="41"/>
      <c r="L436" s="45"/>
      <c r="M436" s="277"/>
      <c r="N436" s="278"/>
      <c r="O436" s="92"/>
      <c r="P436" s="92"/>
      <c r="Q436" s="92"/>
      <c r="R436" s="92"/>
      <c r="S436" s="92"/>
      <c r="T436" s="93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T436" s="18" t="s">
        <v>266</v>
      </c>
      <c r="AU436" s="18" t="s">
        <v>86</v>
      </c>
    </row>
    <row r="437" s="2" customFormat="1" ht="33" customHeight="1">
      <c r="A437" s="39"/>
      <c r="B437" s="40"/>
      <c r="C437" s="219" t="s">
        <v>1260</v>
      </c>
      <c r="D437" s="219" t="s">
        <v>177</v>
      </c>
      <c r="E437" s="220" t="s">
        <v>3697</v>
      </c>
      <c r="F437" s="221" t="s">
        <v>3698</v>
      </c>
      <c r="G437" s="222" t="s">
        <v>342</v>
      </c>
      <c r="H437" s="223">
        <v>1</v>
      </c>
      <c r="I437" s="224"/>
      <c r="J437" s="225">
        <f>ROUND(I437*H437,2)</f>
        <v>0</v>
      </c>
      <c r="K437" s="221" t="s">
        <v>1</v>
      </c>
      <c r="L437" s="45"/>
      <c r="M437" s="226" t="s">
        <v>1</v>
      </c>
      <c r="N437" s="227" t="s">
        <v>41</v>
      </c>
      <c r="O437" s="92"/>
      <c r="P437" s="228">
        <f>O437*H437</f>
        <v>0</v>
      </c>
      <c r="Q437" s="228">
        <v>0.00016</v>
      </c>
      <c r="R437" s="228">
        <f>Q437*H437</f>
        <v>0.00016</v>
      </c>
      <c r="S437" s="228">
        <v>0</v>
      </c>
      <c r="T437" s="229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30" t="s">
        <v>262</v>
      </c>
      <c r="AT437" s="230" t="s">
        <v>177</v>
      </c>
      <c r="AU437" s="230" t="s">
        <v>86</v>
      </c>
      <c r="AY437" s="18" t="s">
        <v>175</v>
      </c>
      <c r="BE437" s="231">
        <f>IF(N437="základní",J437,0)</f>
        <v>0</v>
      </c>
      <c r="BF437" s="231">
        <f>IF(N437="snížená",J437,0)</f>
        <v>0</v>
      </c>
      <c r="BG437" s="231">
        <f>IF(N437="zákl. přenesená",J437,0)</f>
        <v>0</v>
      </c>
      <c r="BH437" s="231">
        <f>IF(N437="sníž. přenesená",J437,0)</f>
        <v>0</v>
      </c>
      <c r="BI437" s="231">
        <f>IF(N437="nulová",J437,0)</f>
        <v>0</v>
      </c>
      <c r="BJ437" s="18" t="s">
        <v>84</v>
      </c>
      <c r="BK437" s="231">
        <f>ROUND(I437*H437,2)</f>
        <v>0</v>
      </c>
      <c r="BL437" s="18" t="s">
        <v>262</v>
      </c>
      <c r="BM437" s="230" t="s">
        <v>3699</v>
      </c>
    </row>
    <row r="438" s="2" customFormat="1">
      <c r="A438" s="39"/>
      <c r="B438" s="40"/>
      <c r="C438" s="41"/>
      <c r="D438" s="234" t="s">
        <v>266</v>
      </c>
      <c r="E438" s="41"/>
      <c r="F438" s="275" t="s">
        <v>3687</v>
      </c>
      <c r="G438" s="41"/>
      <c r="H438" s="41"/>
      <c r="I438" s="276"/>
      <c r="J438" s="41"/>
      <c r="K438" s="41"/>
      <c r="L438" s="45"/>
      <c r="M438" s="277"/>
      <c r="N438" s="278"/>
      <c r="O438" s="92"/>
      <c r="P438" s="92"/>
      <c r="Q438" s="92"/>
      <c r="R438" s="92"/>
      <c r="S438" s="92"/>
      <c r="T438" s="93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T438" s="18" t="s">
        <v>266</v>
      </c>
      <c r="AU438" s="18" t="s">
        <v>86</v>
      </c>
    </row>
    <row r="439" s="2" customFormat="1" ht="24.15" customHeight="1">
      <c r="A439" s="39"/>
      <c r="B439" s="40"/>
      <c r="C439" s="219" t="s">
        <v>1265</v>
      </c>
      <c r="D439" s="219" t="s">
        <v>177</v>
      </c>
      <c r="E439" s="220" t="s">
        <v>3700</v>
      </c>
      <c r="F439" s="221" t="s">
        <v>3701</v>
      </c>
      <c r="G439" s="222" t="s">
        <v>342</v>
      </c>
      <c r="H439" s="223">
        <v>1</v>
      </c>
      <c r="I439" s="224"/>
      <c r="J439" s="225">
        <f>ROUND(I439*H439,2)</f>
        <v>0</v>
      </c>
      <c r="K439" s="221" t="s">
        <v>1</v>
      </c>
      <c r="L439" s="45"/>
      <c r="M439" s="226" t="s">
        <v>1</v>
      </c>
      <c r="N439" s="227" t="s">
        <v>41</v>
      </c>
      <c r="O439" s="92"/>
      <c r="P439" s="228">
        <f>O439*H439</f>
        <v>0</v>
      </c>
      <c r="Q439" s="228">
        <v>0.00016</v>
      </c>
      <c r="R439" s="228">
        <f>Q439*H439</f>
        <v>0.00016</v>
      </c>
      <c r="S439" s="228">
        <v>0</v>
      </c>
      <c r="T439" s="229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30" t="s">
        <v>262</v>
      </c>
      <c r="AT439" s="230" t="s">
        <v>177</v>
      </c>
      <c r="AU439" s="230" t="s">
        <v>86</v>
      </c>
      <c r="AY439" s="18" t="s">
        <v>175</v>
      </c>
      <c r="BE439" s="231">
        <f>IF(N439="základní",J439,0)</f>
        <v>0</v>
      </c>
      <c r="BF439" s="231">
        <f>IF(N439="snížená",J439,0)</f>
        <v>0</v>
      </c>
      <c r="BG439" s="231">
        <f>IF(N439="zákl. přenesená",J439,0)</f>
        <v>0</v>
      </c>
      <c r="BH439" s="231">
        <f>IF(N439="sníž. přenesená",J439,0)</f>
        <v>0</v>
      </c>
      <c r="BI439" s="231">
        <f>IF(N439="nulová",J439,0)</f>
        <v>0</v>
      </c>
      <c r="BJ439" s="18" t="s">
        <v>84</v>
      </c>
      <c r="BK439" s="231">
        <f>ROUND(I439*H439,2)</f>
        <v>0</v>
      </c>
      <c r="BL439" s="18" t="s">
        <v>262</v>
      </c>
      <c r="BM439" s="230" t="s">
        <v>3702</v>
      </c>
    </row>
    <row r="440" s="2" customFormat="1">
      <c r="A440" s="39"/>
      <c r="B440" s="40"/>
      <c r="C440" s="41"/>
      <c r="D440" s="234" t="s">
        <v>266</v>
      </c>
      <c r="E440" s="41"/>
      <c r="F440" s="275" t="s">
        <v>3687</v>
      </c>
      <c r="G440" s="41"/>
      <c r="H440" s="41"/>
      <c r="I440" s="276"/>
      <c r="J440" s="41"/>
      <c r="K440" s="41"/>
      <c r="L440" s="45"/>
      <c r="M440" s="277"/>
      <c r="N440" s="278"/>
      <c r="O440" s="92"/>
      <c r="P440" s="92"/>
      <c r="Q440" s="92"/>
      <c r="R440" s="92"/>
      <c r="S440" s="92"/>
      <c r="T440" s="93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266</v>
      </c>
      <c r="AU440" s="18" t="s">
        <v>86</v>
      </c>
    </row>
    <row r="441" s="2" customFormat="1" ht="16.5" customHeight="1">
      <c r="A441" s="39"/>
      <c r="B441" s="40"/>
      <c r="C441" s="219" t="s">
        <v>1269</v>
      </c>
      <c r="D441" s="219" t="s">
        <v>177</v>
      </c>
      <c r="E441" s="220" t="s">
        <v>3703</v>
      </c>
      <c r="F441" s="221" t="s">
        <v>3704</v>
      </c>
      <c r="G441" s="222" t="s">
        <v>342</v>
      </c>
      <c r="H441" s="223">
        <v>1</v>
      </c>
      <c r="I441" s="224"/>
      <c r="J441" s="225">
        <f>ROUND(I441*H441,2)</f>
        <v>0</v>
      </c>
      <c r="K441" s="221" t="s">
        <v>1</v>
      </c>
      <c r="L441" s="45"/>
      <c r="M441" s="226" t="s">
        <v>1</v>
      </c>
      <c r="N441" s="227" t="s">
        <v>41</v>
      </c>
      <c r="O441" s="92"/>
      <c r="P441" s="228">
        <f>O441*H441</f>
        <v>0</v>
      </c>
      <c r="Q441" s="228">
        <v>0.00016</v>
      </c>
      <c r="R441" s="228">
        <f>Q441*H441</f>
        <v>0.00016</v>
      </c>
      <c r="S441" s="228">
        <v>0</v>
      </c>
      <c r="T441" s="229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0" t="s">
        <v>262</v>
      </c>
      <c r="AT441" s="230" t="s">
        <v>177</v>
      </c>
      <c r="AU441" s="230" t="s">
        <v>86</v>
      </c>
      <c r="AY441" s="18" t="s">
        <v>175</v>
      </c>
      <c r="BE441" s="231">
        <f>IF(N441="základní",J441,0)</f>
        <v>0</v>
      </c>
      <c r="BF441" s="231">
        <f>IF(N441="snížená",J441,0)</f>
        <v>0</v>
      </c>
      <c r="BG441" s="231">
        <f>IF(N441="zákl. přenesená",J441,0)</f>
        <v>0</v>
      </c>
      <c r="BH441" s="231">
        <f>IF(N441="sníž. přenesená",J441,0)</f>
        <v>0</v>
      </c>
      <c r="BI441" s="231">
        <f>IF(N441="nulová",J441,0)</f>
        <v>0</v>
      </c>
      <c r="BJ441" s="18" t="s">
        <v>84</v>
      </c>
      <c r="BK441" s="231">
        <f>ROUND(I441*H441,2)</f>
        <v>0</v>
      </c>
      <c r="BL441" s="18" t="s">
        <v>262</v>
      </c>
      <c r="BM441" s="230" t="s">
        <v>3705</v>
      </c>
    </row>
    <row r="442" s="2" customFormat="1">
      <c r="A442" s="39"/>
      <c r="B442" s="40"/>
      <c r="C442" s="41"/>
      <c r="D442" s="234" t="s">
        <v>266</v>
      </c>
      <c r="E442" s="41"/>
      <c r="F442" s="275" t="s">
        <v>3687</v>
      </c>
      <c r="G442" s="41"/>
      <c r="H442" s="41"/>
      <c r="I442" s="276"/>
      <c r="J442" s="41"/>
      <c r="K442" s="41"/>
      <c r="L442" s="45"/>
      <c r="M442" s="277"/>
      <c r="N442" s="278"/>
      <c r="O442" s="92"/>
      <c r="P442" s="92"/>
      <c r="Q442" s="92"/>
      <c r="R442" s="92"/>
      <c r="S442" s="92"/>
      <c r="T442" s="93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266</v>
      </c>
      <c r="AU442" s="18" t="s">
        <v>86</v>
      </c>
    </row>
    <row r="443" s="2" customFormat="1" ht="33" customHeight="1">
      <c r="A443" s="39"/>
      <c r="B443" s="40"/>
      <c r="C443" s="219" t="s">
        <v>1273</v>
      </c>
      <c r="D443" s="219" t="s">
        <v>177</v>
      </c>
      <c r="E443" s="220" t="s">
        <v>3706</v>
      </c>
      <c r="F443" s="221" t="s">
        <v>3707</v>
      </c>
      <c r="G443" s="222" t="s">
        <v>1187</v>
      </c>
      <c r="H443" s="223">
        <v>15</v>
      </c>
      <c r="I443" s="224"/>
      <c r="J443" s="225">
        <f>ROUND(I443*H443,2)</f>
        <v>0</v>
      </c>
      <c r="K443" s="221" t="s">
        <v>1</v>
      </c>
      <c r="L443" s="45"/>
      <c r="M443" s="226" t="s">
        <v>1</v>
      </c>
      <c r="N443" s="227" t="s">
        <v>41</v>
      </c>
      <c r="O443" s="92"/>
      <c r="P443" s="228">
        <f>O443*H443</f>
        <v>0</v>
      </c>
      <c r="Q443" s="228">
        <v>0.0018400000000000003</v>
      </c>
      <c r="R443" s="228">
        <f>Q443*H443</f>
        <v>0.027599999999999996</v>
      </c>
      <c r="S443" s="228">
        <v>0</v>
      </c>
      <c r="T443" s="229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30" t="s">
        <v>262</v>
      </c>
      <c r="AT443" s="230" t="s">
        <v>177</v>
      </c>
      <c r="AU443" s="230" t="s">
        <v>86</v>
      </c>
      <c r="AY443" s="18" t="s">
        <v>175</v>
      </c>
      <c r="BE443" s="231">
        <f>IF(N443="základní",J443,0)</f>
        <v>0</v>
      </c>
      <c r="BF443" s="231">
        <f>IF(N443="snížená",J443,0)</f>
        <v>0</v>
      </c>
      <c r="BG443" s="231">
        <f>IF(N443="zákl. přenesená",J443,0)</f>
        <v>0</v>
      </c>
      <c r="BH443" s="231">
        <f>IF(N443="sníž. přenesená",J443,0)</f>
        <v>0</v>
      </c>
      <c r="BI443" s="231">
        <f>IF(N443="nulová",J443,0)</f>
        <v>0</v>
      </c>
      <c r="BJ443" s="18" t="s">
        <v>84</v>
      </c>
      <c r="BK443" s="231">
        <f>ROUND(I443*H443,2)</f>
        <v>0</v>
      </c>
      <c r="BL443" s="18" t="s">
        <v>262</v>
      </c>
      <c r="BM443" s="230" t="s">
        <v>3708</v>
      </c>
    </row>
    <row r="444" s="2" customFormat="1">
      <c r="A444" s="39"/>
      <c r="B444" s="40"/>
      <c r="C444" s="41"/>
      <c r="D444" s="234" t="s">
        <v>266</v>
      </c>
      <c r="E444" s="41"/>
      <c r="F444" s="275" t="s">
        <v>3709</v>
      </c>
      <c r="G444" s="41"/>
      <c r="H444" s="41"/>
      <c r="I444" s="276"/>
      <c r="J444" s="41"/>
      <c r="K444" s="41"/>
      <c r="L444" s="45"/>
      <c r="M444" s="277"/>
      <c r="N444" s="278"/>
      <c r="O444" s="92"/>
      <c r="P444" s="92"/>
      <c r="Q444" s="92"/>
      <c r="R444" s="92"/>
      <c r="S444" s="92"/>
      <c r="T444" s="93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266</v>
      </c>
      <c r="AU444" s="18" t="s">
        <v>86</v>
      </c>
    </row>
    <row r="445" s="13" customFormat="1">
      <c r="A445" s="13"/>
      <c r="B445" s="232"/>
      <c r="C445" s="233"/>
      <c r="D445" s="234" t="s">
        <v>184</v>
      </c>
      <c r="E445" s="235" t="s">
        <v>1</v>
      </c>
      <c r="F445" s="236" t="s">
        <v>3710</v>
      </c>
      <c r="G445" s="233"/>
      <c r="H445" s="237">
        <v>15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184</v>
      </c>
      <c r="AU445" s="243" t="s">
        <v>86</v>
      </c>
      <c r="AV445" s="13" t="s">
        <v>86</v>
      </c>
      <c r="AW445" s="13" t="s">
        <v>32</v>
      </c>
      <c r="AX445" s="13" t="s">
        <v>84</v>
      </c>
      <c r="AY445" s="243" t="s">
        <v>175</v>
      </c>
    </row>
    <row r="446" s="2" customFormat="1" ht="24.15" customHeight="1">
      <c r="A446" s="39"/>
      <c r="B446" s="40"/>
      <c r="C446" s="219" t="s">
        <v>1276</v>
      </c>
      <c r="D446" s="219" t="s">
        <v>177</v>
      </c>
      <c r="E446" s="220" t="s">
        <v>3711</v>
      </c>
      <c r="F446" s="221" t="s">
        <v>3712</v>
      </c>
      <c r="G446" s="222" t="s">
        <v>1187</v>
      </c>
      <c r="H446" s="223">
        <v>19</v>
      </c>
      <c r="I446" s="224"/>
      <c r="J446" s="225">
        <f>ROUND(I446*H446,2)</f>
        <v>0</v>
      </c>
      <c r="K446" s="221" t="s">
        <v>1</v>
      </c>
      <c r="L446" s="45"/>
      <c r="M446" s="226" t="s">
        <v>1</v>
      </c>
      <c r="N446" s="227" t="s">
        <v>41</v>
      </c>
      <c r="O446" s="92"/>
      <c r="P446" s="228">
        <f>O446*H446</f>
        <v>0</v>
      </c>
      <c r="Q446" s="228">
        <v>0.0018400000000000003</v>
      </c>
      <c r="R446" s="228">
        <f>Q446*H446</f>
        <v>0.03496</v>
      </c>
      <c r="S446" s="228">
        <v>0</v>
      </c>
      <c r="T446" s="229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30" t="s">
        <v>262</v>
      </c>
      <c r="AT446" s="230" t="s">
        <v>177</v>
      </c>
      <c r="AU446" s="230" t="s">
        <v>86</v>
      </c>
      <c r="AY446" s="18" t="s">
        <v>175</v>
      </c>
      <c r="BE446" s="231">
        <f>IF(N446="základní",J446,0)</f>
        <v>0</v>
      </c>
      <c r="BF446" s="231">
        <f>IF(N446="snížená",J446,0)</f>
        <v>0</v>
      </c>
      <c r="BG446" s="231">
        <f>IF(N446="zákl. přenesená",J446,0)</f>
        <v>0</v>
      </c>
      <c r="BH446" s="231">
        <f>IF(N446="sníž. přenesená",J446,0)</f>
        <v>0</v>
      </c>
      <c r="BI446" s="231">
        <f>IF(N446="nulová",J446,0)</f>
        <v>0</v>
      </c>
      <c r="BJ446" s="18" t="s">
        <v>84</v>
      </c>
      <c r="BK446" s="231">
        <f>ROUND(I446*H446,2)</f>
        <v>0</v>
      </c>
      <c r="BL446" s="18" t="s">
        <v>262</v>
      </c>
      <c r="BM446" s="230" t="s">
        <v>3713</v>
      </c>
    </row>
    <row r="447" s="2" customFormat="1">
      <c r="A447" s="39"/>
      <c r="B447" s="40"/>
      <c r="C447" s="41"/>
      <c r="D447" s="234" t="s">
        <v>266</v>
      </c>
      <c r="E447" s="41"/>
      <c r="F447" s="275" t="s">
        <v>3714</v>
      </c>
      <c r="G447" s="41"/>
      <c r="H447" s="41"/>
      <c r="I447" s="276"/>
      <c r="J447" s="41"/>
      <c r="K447" s="41"/>
      <c r="L447" s="45"/>
      <c r="M447" s="277"/>
      <c r="N447" s="278"/>
      <c r="O447" s="92"/>
      <c r="P447" s="92"/>
      <c r="Q447" s="92"/>
      <c r="R447" s="92"/>
      <c r="S447" s="92"/>
      <c r="T447" s="93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T447" s="18" t="s">
        <v>266</v>
      </c>
      <c r="AU447" s="18" t="s">
        <v>86</v>
      </c>
    </row>
    <row r="448" s="13" customFormat="1">
      <c r="A448" s="13"/>
      <c r="B448" s="232"/>
      <c r="C448" s="233"/>
      <c r="D448" s="234" t="s">
        <v>184</v>
      </c>
      <c r="E448" s="235" t="s">
        <v>1</v>
      </c>
      <c r="F448" s="236" t="s">
        <v>3715</v>
      </c>
      <c r="G448" s="233"/>
      <c r="H448" s="237">
        <v>19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184</v>
      </c>
      <c r="AU448" s="243" t="s">
        <v>86</v>
      </c>
      <c r="AV448" s="13" t="s">
        <v>86</v>
      </c>
      <c r="AW448" s="13" t="s">
        <v>32</v>
      </c>
      <c r="AX448" s="13" t="s">
        <v>84</v>
      </c>
      <c r="AY448" s="243" t="s">
        <v>175</v>
      </c>
    </row>
    <row r="449" s="2" customFormat="1" ht="37.8" customHeight="1">
      <c r="A449" s="39"/>
      <c r="B449" s="40"/>
      <c r="C449" s="219" t="s">
        <v>1280</v>
      </c>
      <c r="D449" s="219" t="s">
        <v>177</v>
      </c>
      <c r="E449" s="220" t="s">
        <v>3716</v>
      </c>
      <c r="F449" s="221" t="s">
        <v>3717</v>
      </c>
      <c r="G449" s="222" t="s">
        <v>342</v>
      </c>
      <c r="H449" s="223">
        <v>2</v>
      </c>
      <c r="I449" s="224"/>
      <c r="J449" s="225">
        <f>ROUND(I449*H449,2)</f>
        <v>0</v>
      </c>
      <c r="K449" s="221" t="s">
        <v>1</v>
      </c>
      <c r="L449" s="45"/>
      <c r="M449" s="226" t="s">
        <v>1</v>
      </c>
      <c r="N449" s="227" t="s">
        <v>41</v>
      </c>
      <c r="O449" s="92"/>
      <c r="P449" s="228">
        <f>O449*H449</f>
        <v>0</v>
      </c>
      <c r="Q449" s="228">
        <v>0.00016</v>
      </c>
      <c r="R449" s="228">
        <f>Q449*H449</f>
        <v>0.00032</v>
      </c>
      <c r="S449" s="228">
        <v>0</v>
      </c>
      <c r="T449" s="229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30" t="s">
        <v>262</v>
      </c>
      <c r="AT449" s="230" t="s">
        <v>177</v>
      </c>
      <c r="AU449" s="230" t="s">
        <v>86</v>
      </c>
      <c r="AY449" s="18" t="s">
        <v>175</v>
      </c>
      <c r="BE449" s="231">
        <f>IF(N449="základní",J449,0)</f>
        <v>0</v>
      </c>
      <c r="BF449" s="231">
        <f>IF(N449="snížená",J449,0)</f>
        <v>0</v>
      </c>
      <c r="BG449" s="231">
        <f>IF(N449="zákl. přenesená",J449,0)</f>
        <v>0</v>
      </c>
      <c r="BH449" s="231">
        <f>IF(N449="sníž. přenesená",J449,0)</f>
        <v>0</v>
      </c>
      <c r="BI449" s="231">
        <f>IF(N449="nulová",J449,0)</f>
        <v>0</v>
      </c>
      <c r="BJ449" s="18" t="s">
        <v>84</v>
      </c>
      <c r="BK449" s="231">
        <f>ROUND(I449*H449,2)</f>
        <v>0</v>
      </c>
      <c r="BL449" s="18" t="s">
        <v>262</v>
      </c>
      <c r="BM449" s="230" t="s">
        <v>3718</v>
      </c>
    </row>
    <row r="450" s="2" customFormat="1">
      <c r="A450" s="39"/>
      <c r="B450" s="40"/>
      <c r="C450" s="41"/>
      <c r="D450" s="234" t="s">
        <v>266</v>
      </c>
      <c r="E450" s="41"/>
      <c r="F450" s="275" t="s">
        <v>3719</v>
      </c>
      <c r="G450" s="41"/>
      <c r="H450" s="41"/>
      <c r="I450" s="276"/>
      <c r="J450" s="41"/>
      <c r="K450" s="41"/>
      <c r="L450" s="45"/>
      <c r="M450" s="277"/>
      <c r="N450" s="278"/>
      <c r="O450" s="92"/>
      <c r="P450" s="92"/>
      <c r="Q450" s="92"/>
      <c r="R450" s="92"/>
      <c r="S450" s="92"/>
      <c r="T450" s="93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266</v>
      </c>
      <c r="AU450" s="18" t="s">
        <v>86</v>
      </c>
    </row>
    <row r="451" s="13" customFormat="1">
      <c r="A451" s="13"/>
      <c r="B451" s="232"/>
      <c r="C451" s="233"/>
      <c r="D451" s="234" t="s">
        <v>184</v>
      </c>
      <c r="E451" s="235" t="s">
        <v>1</v>
      </c>
      <c r="F451" s="236" t="s">
        <v>3720</v>
      </c>
      <c r="G451" s="233"/>
      <c r="H451" s="237">
        <v>2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184</v>
      </c>
      <c r="AU451" s="243" t="s">
        <v>86</v>
      </c>
      <c r="AV451" s="13" t="s">
        <v>86</v>
      </c>
      <c r="AW451" s="13" t="s">
        <v>32</v>
      </c>
      <c r="AX451" s="13" t="s">
        <v>84</v>
      </c>
      <c r="AY451" s="243" t="s">
        <v>175</v>
      </c>
    </row>
    <row r="452" s="2" customFormat="1" ht="37.8" customHeight="1">
      <c r="A452" s="39"/>
      <c r="B452" s="40"/>
      <c r="C452" s="219" t="s">
        <v>1284</v>
      </c>
      <c r="D452" s="219" t="s">
        <v>177</v>
      </c>
      <c r="E452" s="220" t="s">
        <v>3721</v>
      </c>
      <c r="F452" s="221" t="s">
        <v>3722</v>
      </c>
      <c r="G452" s="222" t="s">
        <v>342</v>
      </c>
      <c r="H452" s="223">
        <v>1</v>
      </c>
      <c r="I452" s="224"/>
      <c r="J452" s="225">
        <f>ROUND(I452*H452,2)</f>
        <v>0</v>
      </c>
      <c r="K452" s="221" t="s">
        <v>1</v>
      </c>
      <c r="L452" s="45"/>
      <c r="M452" s="226" t="s">
        <v>1</v>
      </c>
      <c r="N452" s="227" t="s">
        <v>41</v>
      </c>
      <c r="O452" s="92"/>
      <c r="P452" s="228">
        <f>O452*H452</f>
        <v>0</v>
      </c>
      <c r="Q452" s="228">
        <v>0.00016</v>
      </c>
      <c r="R452" s="228">
        <f>Q452*H452</f>
        <v>0.00016</v>
      </c>
      <c r="S452" s="228">
        <v>0</v>
      </c>
      <c r="T452" s="229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30" t="s">
        <v>262</v>
      </c>
      <c r="AT452" s="230" t="s">
        <v>177</v>
      </c>
      <c r="AU452" s="230" t="s">
        <v>86</v>
      </c>
      <c r="AY452" s="18" t="s">
        <v>175</v>
      </c>
      <c r="BE452" s="231">
        <f>IF(N452="základní",J452,0)</f>
        <v>0</v>
      </c>
      <c r="BF452" s="231">
        <f>IF(N452="snížená",J452,0)</f>
        <v>0</v>
      </c>
      <c r="BG452" s="231">
        <f>IF(N452="zákl. přenesená",J452,0)</f>
        <v>0</v>
      </c>
      <c r="BH452" s="231">
        <f>IF(N452="sníž. přenesená",J452,0)</f>
        <v>0</v>
      </c>
      <c r="BI452" s="231">
        <f>IF(N452="nulová",J452,0)</f>
        <v>0</v>
      </c>
      <c r="BJ452" s="18" t="s">
        <v>84</v>
      </c>
      <c r="BK452" s="231">
        <f>ROUND(I452*H452,2)</f>
        <v>0</v>
      </c>
      <c r="BL452" s="18" t="s">
        <v>262</v>
      </c>
      <c r="BM452" s="230" t="s">
        <v>3723</v>
      </c>
    </row>
    <row r="453" s="2" customFormat="1" ht="24.15" customHeight="1">
      <c r="A453" s="39"/>
      <c r="B453" s="40"/>
      <c r="C453" s="219" t="s">
        <v>1290</v>
      </c>
      <c r="D453" s="219" t="s">
        <v>177</v>
      </c>
      <c r="E453" s="220" t="s">
        <v>3724</v>
      </c>
      <c r="F453" s="221" t="s">
        <v>3725</v>
      </c>
      <c r="G453" s="222" t="s">
        <v>342</v>
      </c>
      <c r="H453" s="223">
        <v>1</v>
      </c>
      <c r="I453" s="224"/>
      <c r="J453" s="225">
        <f>ROUND(I453*H453,2)</f>
        <v>0</v>
      </c>
      <c r="K453" s="221" t="s">
        <v>1</v>
      </c>
      <c r="L453" s="45"/>
      <c r="M453" s="226" t="s">
        <v>1</v>
      </c>
      <c r="N453" s="227" t="s">
        <v>41</v>
      </c>
      <c r="O453" s="92"/>
      <c r="P453" s="228">
        <f>O453*H453</f>
        <v>0</v>
      </c>
      <c r="Q453" s="228">
        <v>0</v>
      </c>
      <c r="R453" s="228">
        <f>Q453*H453</f>
        <v>0</v>
      </c>
      <c r="S453" s="228">
        <v>0</v>
      </c>
      <c r="T453" s="229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30" t="s">
        <v>262</v>
      </c>
      <c r="AT453" s="230" t="s">
        <v>177</v>
      </c>
      <c r="AU453" s="230" t="s">
        <v>86</v>
      </c>
      <c r="AY453" s="18" t="s">
        <v>175</v>
      </c>
      <c r="BE453" s="231">
        <f>IF(N453="základní",J453,0)</f>
        <v>0</v>
      </c>
      <c r="BF453" s="231">
        <f>IF(N453="snížená",J453,0)</f>
        <v>0</v>
      </c>
      <c r="BG453" s="231">
        <f>IF(N453="zákl. přenesená",J453,0)</f>
        <v>0</v>
      </c>
      <c r="BH453" s="231">
        <f>IF(N453="sníž. přenesená",J453,0)</f>
        <v>0</v>
      </c>
      <c r="BI453" s="231">
        <f>IF(N453="nulová",J453,0)</f>
        <v>0</v>
      </c>
      <c r="BJ453" s="18" t="s">
        <v>84</v>
      </c>
      <c r="BK453" s="231">
        <f>ROUND(I453*H453,2)</f>
        <v>0</v>
      </c>
      <c r="BL453" s="18" t="s">
        <v>262</v>
      </c>
      <c r="BM453" s="230" t="s">
        <v>3726</v>
      </c>
    </row>
    <row r="454" s="2" customFormat="1" ht="16.5" customHeight="1">
      <c r="A454" s="39"/>
      <c r="B454" s="40"/>
      <c r="C454" s="219" t="s">
        <v>1298</v>
      </c>
      <c r="D454" s="219" t="s">
        <v>177</v>
      </c>
      <c r="E454" s="220" t="s">
        <v>3727</v>
      </c>
      <c r="F454" s="221" t="s">
        <v>3728</v>
      </c>
      <c r="G454" s="222" t="s">
        <v>342</v>
      </c>
      <c r="H454" s="223">
        <v>19</v>
      </c>
      <c r="I454" s="224"/>
      <c r="J454" s="225">
        <f>ROUND(I454*H454,2)</f>
        <v>0</v>
      </c>
      <c r="K454" s="221" t="s">
        <v>1</v>
      </c>
      <c r="L454" s="45"/>
      <c r="M454" s="226" t="s">
        <v>1</v>
      </c>
      <c r="N454" s="227" t="s">
        <v>41</v>
      </c>
      <c r="O454" s="92"/>
      <c r="P454" s="228">
        <f>O454*H454</f>
        <v>0</v>
      </c>
      <c r="Q454" s="228">
        <v>0</v>
      </c>
      <c r="R454" s="228">
        <f>Q454*H454</f>
        <v>0</v>
      </c>
      <c r="S454" s="228">
        <v>0</v>
      </c>
      <c r="T454" s="229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30" t="s">
        <v>262</v>
      </c>
      <c r="AT454" s="230" t="s">
        <v>177</v>
      </c>
      <c r="AU454" s="230" t="s">
        <v>86</v>
      </c>
      <c r="AY454" s="18" t="s">
        <v>175</v>
      </c>
      <c r="BE454" s="231">
        <f>IF(N454="základní",J454,0)</f>
        <v>0</v>
      </c>
      <c r="BF454" s="231">
        <f>IF(N454="snížená",J454,0)</f>
        <v>0</v>
      </c>
      <c r="BG454" s="231">
        <f>IF(N454="zákl. přenesená",J454,0)</f>
        <v>0</v>
      </c>
      <c r="BH454" s="231">
        <f>IF(N454="sníž. přenesená",J454,0)</f>
        <v>0</v>
      </c>
      <c r="BI454" s="231">
        <f>IF(N454="nulová",J454,0)</f>
        <v>0</v>
      </c>
      <c r="BJ454" s="18" t="s">
        <v>84</v>
      </c>
      <c r="BK454" s="231">
        <f>ROUND(I454*H454,2)</f>
        <v>0</v>
      </c>
      <c r="BL454" s="18" t="s">
        <v>262</v>
      </c>
      <c r="BM454" s="230" t="s">
        <v>3729</v>
      </c>
    </row>
    <row r="455" s="12" customFormat="1" ht="22.8" customHeight="1">
      <c r="A455" s="12"/>
      <c r="B455" s="203"/>
      <c r="C455" s="204"/>
      <c r="D455" s="205" t="s">
        <v>75</v>
      </c>
      <c r="E455" s="217" t="s">
        <v>3730</v>
      </c>
      <c r="F455" s="217" t="s">
        <v>3731</v>
      </c>
      <c r="G455" s="204"/>
      <c r="H455" s="204"/>
      <c r="I455" s="207"/>
      <c r="J455" s="218">
        <f>BK455</f>
        <v>0</v>
      </c>
      <c r="K455" s="204"/>
      <c r="L455" s="209"/>
      <c r="M455" s="210"/>
      <c r="N455" s="211"/>
      <c r="O455" s="211"/>
      <c r="P455" s="212">
        <f>SUM(P456:P465)</f>
        <v>0</v>
      </c>
      <c r="Q455" s="211"/>
      <c r="R455" s="212">
        <f>SUM(R456:R465)</f>
        <v>0.60775000000000008</v>
      </c>
      <c r="S455" s="211"/>
      <c r="T455" s="213">
        <f>SUM(T456:T465)</f>
        <v>0</v>
      </c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R455" s="214" t="s">
        <v>86</v>
      </c>
      <c r="AT455" s="215" t="s">
        <v>75</v>
      </c>
      <c r="AU455" s="215" t="s">
        <v>84</v>
      </c>
      <c r="AY455" s="214" t="s">
        <v>175</v>
      </c>
      <c r="BK455" s="216">
        <f>SUM(BK456:BK465)</f>
        <v>0</v>
      </c>
    </row>
    <row r="456" s="2" customFormat="1" ht="33" customHeight="1">
      <c r="A456" s="39"/>
      <c r="B456" s="40"/>
      <c r="C456" s="219" t="s">
        <v>1304</v>
      </c>
      <c r="D456" s="219" t="s">
        <v>177</v>
      </c>
      <c r="E456" s="220" t="s">
        <v>3732</v>
      </c>
      <c r="F456" s="221" t="s">
        <v>3733</v>
      </c>
      <c r="G456" s="222" t="s">
        <v>1187</v>
      </c>
      <c r="H456" s="223">
        <v>6</v>
      </c>
      <c r="I456" s="224"/>
      <c r="J456" s="225">
        <f>ROUND(I456*H456,2)</f>
        <v>0</v>
      </c>
      <c r="K456" s="221" t="s">
        <v>181</v>
      </c>
      <c r="L456" s="45"/>
      <c r="M456" s="226" t="s">
        <v>1</v>
      </c>
      <c r="N456" s="227" t="s">
        <v>41</v>
      </c>
      <c r="O456" s="92"/>
      <c r="P456" s="228">
        <f>O456*H456</f>
        <v>0</v>
      </c>
      <c r="Q456" s="228">
        <v>0.012</v>
      </c>
      <c r="R456" s="228">
        <f>Q456*H456</f>
        <v>0.072000000000000008</v>
      </c>
      <c r="S456" s="228">
        <v>0</v>
      </c>
      <c r="T456" s="229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30" t="s">
        <v>262</v>
      </c>
      <c r="AT456" s="230" t="s">
        <v>177</v>
      </c>
      <c r="AU456" s="230" t="s">
        <v>86</v>
      </c>
      <c r="AY456" s="18" t="s">
        <v>175</v>
      </c>
      <c r="BE456" s="231">
        <f>IF(N456="základní",J456,0)</f>
        <v>0</v>
      </c>
      <c r="BF456" s="231">
        <f>IF(N456="snížená",J456,0)</f>
        <v>0</v>
      </c>
      <c r="BG456" s="231">
        <f>IF(N456="zákl. přenesená",J456,0)</f>
        <v>0</v>
      </c>
      <c r="BH456" s="231">
        <f>IF(N456="sníž. přenesená",J456,0)</f>
        <v>0</v>
      </c>
      <c r="BI456" s="231">
        <f>IF(N456="nulová",J456,0)</f>
        <v>0</v>
      </c>
      <c r="BJ456" s="18" t="s">
        <v>84</v>
      </c>
      <c r="BK456" s="231">
        <f>ROUND(I456*H456,2)</f>
        <v>0</v>
      </c>
      <c r="BL456" s="18" t="s">
        <v>262</v>
      </c>
      <c r="BM456" s="230" t="s">
        <v>3734</v>
      </c>
    </row>
    <row r="457" s="13" customFormat="1">
      <c r="A457" s="13"/>
      <c r="B457" s="232"/>
      <c r="C457" s="233"/>
      <c r="D457" s="234" t="s">
        <v>184</v>
      </c>
      <c r="E457" s="235" t="s">
        <v>1</v>
      </c>
      <c r="F457" s="236" t="s">
        <v>3735</v>
      </c>
      <c r="G457" s="233"/>
      <c r="H457" s="237">
        <v>6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184</v>
      </c>
      <c r="AU457" s="243" t="s">
        <v>86</v>
      </c>
      <c r="AV457" s="13" t="s">
        <v>86</v>
      </c>
      <c r="AW457" s="13" t="s">
        <v>32</v>
      </c>
      <c r="AX457" s="13" t="s">
        <v>84</v>
      </c>
      <c r="AY457" s="243" t="s">
        <v>175</v>
      </c>
    </row>
    <row r="458" s="2" customFormat="1" ht="24.15" customHeight="1">
      <c r="A458" s="39"/>
      <c r="B458" s="40"/>
      <c r="C458" s="219" t="s">
        <v>1309</v>
      </c>
      <c r="D458" s="219" t="s">
        <v>177</v>
      </c>
      <c r="E458" s="220" t="s">
        <v>3736</v>
      </c>
      <c r="F458" s="221" t="s">
        <v>3737</v>
      </c>
      <c r="G458" s="222" t="s">
        <v>1187</v>
      </c>
      <c r="H458" s="223">
        <v>8</v>
      </c>
      <c r="I458" s="224"/>
      <c r="J458" s="225">
        <f>ROUND(I458*H458,2)</f>
        <v>0</v>
      </c>
      <c r="K458" s="221" t="s">
        <v>181</v>
      </c>
      <c r="L458" s="45"/>
      <c r="M458" s="226" t="s">
        <v>1</v>
      </c>
      <c r="N458" s="227" t="s">
        <v>41</v>
      </c>
      <c r="O458" s="92"/>
      <c r="P458" s="228">
        <f>O458*H458</f>
        <v>0</v>
      </c>
      <c r="Q458" s="228">
        <v>0.0156</v>
      </c>
      <c r="R458" s="228">
        <f>Q458*H458</f>
        <v>0.12479999999999998</v>
      </c>
      <c r="S458" s="228">
        <v>0</v>
      </c>
      <c r="T458" s="229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30" t="s">
        <v>262</v>
      </c>
      <c r="AT458" s="230" t="s">
        <v>177</v>
      </c>
      <c r="AU458" s="230" t="s">
        <v>86</v>
      </c>
      <c r="AY458" s="18" t="s">
        <v>175</v>
      </c>
      <c r="BE458" s="231">
        <f>IF(N458="základní",J458,0)</f>
        <v>0</v>
      </c>
      <c r="BF458" s="231">
        <f>IF(N458="snížená",J458,0)</f>
        <v>0</v>
      </c>
      <c r="BG458" s="231">
        <f>IF(N458="zákl. přenesená",J458,0)</f>
        <v>0</v>
      </c>
      <c r="BH458" s="231">
        <f>IF(N458="sníž. přenesená",J458,0)</f>
        <v>0</v>
      </c>
      <c r="BI458" s="231">
        <f>IF(N458="nulová",J458,0)</f>
        <v>0</v>
      </c>
      <c r="BJ458" s="18" t="s">
        <v>84</v>
      </c>
      <c r="BK458" s="231">
        <f>ROUND(I458*H458,2)</f>
        <v>0</v>
      </c>
      <c r="BL458" s="18" t="s">
        <v>262</v>
      </c>
      <c r="BM458" s="230" t="s">
        <v>3738</v>
      </c>
    </row>
    <row r="459" s="13" customFormat="1">
      <c r="A459" s="13"/>
      <c r="B459" s="232"/>
      <c r="C459" s="233"/>
      <c r="D459" s="234" t="s">
        <v>184</v>
      </c>
      <c r="E459" s="235" t="s">
        <v>1</v>
      </c>
      <c r="F459" s="236" t="s">
        <v>3739</v>
      </c>
      <c r="G459" s="233"/>
      <c r="H459" s="237">
        <v>8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184</v>
      </c>
      <c r="AU459" s="243" t="s">
        <v>86</v>
      </c>
      <c r="AV459" s="13" t="s">
        <v>86</v>
      </c>
      <c r="AW459" s="13" t="s">
        <v>32</v>
      </c>
      <c r="AX459" s="13" t="s">
        <v>84</v>
      </c>
      <c r="AY459" s="243" t="s">
        <v>175</v>
      </c>
    </row>
    <row r="460" s="2" customFormat="1" ht="33" customHeight="1">
      <c r="A460" s="39"/>
      <c r="B460" s="40"/>
      <c r="C460" s="219" t="s">
        <v>1313</v>
      </c>
      <c r="D460" s="219" t="s">
        <v>177</v>
      </c>
      <c r="E460" s="220" t="s">
        <v>3740</v>
      </c>
      <c r="F460" s="221" t="s">
        <v>3741</v>
      </c>
      <c r="G460" s="222" t="s">
        <v>1187</v>
      </c>
      <c r="H460" s="223">
        <v>22</v>
      </c>
      <c r="I460" s="224"/>
      <c r="J460" s="225">
        <f>ROUND(I460*H460,2)</f>
        <v>0</v>
      </c>
      <c r="K460" s="221" t="s">
        <v>181</v>
      </c>
      <c r="L460" s="45"/>
      <c r="M460" s="226" t="s">
        <v>1</v>
      </c>
      <c r="N460" s="227" t="s">
        <v>41</v>
      </c>
      <c r="O460" s="92"/>
      <c r="P460" s="228">
        <f>O460*H460</f>
        <v>0</v>
      </c>
      <c r="Q460" s="228">
        <v>0.016650000000000002</v>
      </c>
      <c r="R460" s="228">
        <f>Q460*H460</f>
        <v>0.3663</v>
      </c>
      <c r="S460" s="228">
        <v>0</v>
      </c>
      <c r="T460" s="229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30" t="s">
        <v>262</v>
      </c>
      <c r="AT460" s="230" t="s">
        <v>177</v>
      </c>
      <c r="AU460" s="230" t="s">
        <v>86</v>
      </c>
      <c r="AY460" s="18" t="s">
        <v>175</v>
      </c>
      <c r="BE460" s="231">
        <f>IF(N460="základní",J460,0)</f>
        <v>0</v>
      </c>
      <c r="BF460" s="231">
        <f>IF(N460="snížená",J460,0)</f>
        <v>0</v>
      </c>
      <c r="BG460" s="231">
        <f>IF(N460="zákl. přenesená",J460,0)</f>
        <v>0</v>
      </c>
      <c r="BH460" s="231">
        <f>IF(N460="sníž. přenesená",J460,0)</f>
        <v>0</v>
      </c>
      <c r="BI460" s="231">
        <f>IF(N460="nulová",J460,0)</f>
        <v>0</v>
      </c>
      <c r="BJ460" s="18" t="s">
        <v>84</v>
      </c>
      <c r="BK460" s="231">
        <f>ROUND(I460*H460,2)</f>
        <v>0</v>
      </c>
      <c r="BL460" s="18" t="s">
        <v>262</v>
      </c>
      <c r="BM460" s="230" t="s">
        <v>3742</v>
      </c>
    </row>
    <row r="461" s="13" customFormat="1">
      <c r="A461" s="13"/>
      <c r="B461" s="232"/>
      <c r="C461" s="233"/>
      <c r="D461" s="234" t="s">
        <v>184</v>
      </c>
      <c r="E461" s="235" t="s">
        <v>1</v>
      </c>
      <c r="F461" s="236" t="s">
        <v>3743</v>
      </c>
      <c r="G461" s="233"/>
      <c r="H461" s="237">
        <v>22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184</v>
      </c>
      <c r="AU461" s="243" t="s">
        <v>86</v>
      </c>
      <c r="AV461" s="13" t="s">
        <v>86</v>
      </c>
      <c r="AW461" s="13" t="s">
        <v>32</v>
      </c>
      <c r="AX461" s="13" t="s">
        <v>84</v>
      </c>
      <c r="AY461" s="243" t="s">
        <v>175</v>
      </c>
    </row>
    <row r="462" s="2" customFormat="1" ht="21.75" customHeight="1">
      <c r="A462" s="39"/>
      <c r="B462" s="40"/>
      <c r="C462" s="219" t="s">
        <v>1318</v>
      </c>
      <c r="D462" s="219" t="s">
        <v>177</v>
      </c>
      <c r="E462" s="220" t="s">
        <v>3744</v>
      </c>
      <c r="F462" s="221" t="s">
        <v>3745</v>
      </c>
      <c r="G462" s="222" t="s">
        <v>1187</v>
      </c>
      <c r="H462" s="223">
        <v>1</v>
      </c>
      <c r="I462" s="224"/>
      <c r="J462" s="225">
        <f>ROUND(I462*H462,2)</f>
        <v>0</v>
      </c>
      <c r="K462" s="221" t="s">
        <v>1</v>
      </c>
      <c r="L462" s="45"/>
      <c r="M462" s="226" t="s">
        <v>1</v>
      </c>
      <c r="N462" s="227" t="s">
        <v>41</v>
      </c>
      <c r="O462" s="92"/>
      <c r="P462" s="228">
        <f>O462*H462</f>
        <v>0</v>
      </c>
      <c r="Q462" s="228">
        <v>0.016650000000000002</v>
      </c>
      <c r="R462" s="228">
        <f>Q462*H462</f>
        <v>0.016650000000000002</v>
      </c>
      <c r="S462" s="228">
        <v>0</v>
      </c>
      <c r="T462" s="229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30" t="s">
        <v>262</v>
      </c>
      <c r="AT462" s="230" t="s">
        <v>177</v>
      </c>
      <c r="AU462" s="230" t="s">
        <v>86</v>
      </c>
      <c r="AY462" s="18" t="s">
        <v>175</v>
      </c>
      <c r="BE462" s="231">
        <f>IF(N462="základní",J462,0)</f>
        <v>0</v>
      </c>
      <c r="BF462" s="231">
        <f>IF(N462="snížená",J462,0)</f>
        <v>0</v>
      </c>
      <c r="BG462" s="231">
        <f>IF(N462="zákl. přenesená",J462,0)</f>
        <v>0</v>
      </c>
      <c r="BH462" s="231">
        <f>IF(N462="sníž. přenesená",J462,0)</f>
        <v>0</v>
      </c>
      <c r="BI462" s="231">
        <f>IF(N462="nulová",J462,0)</f>
        <v>0</v>
      </c>
      <c r="BJ462" s="18" t="s">
        <v>84</v>
      </c>
      <c r="BK462" s="231">
        <f>ROUND(I462*H462,2)</f>
        <v>0</v>
      </c>
      <c r="BL462" s="18" t="s">
        <v>262</v>
      </c>
      <c r="BM462" s="230" t="s">
        <v>3746</v>
      </c>
    </row>
    <row r="463" s="13" customFormat="1">
      <c r="A463" s="13"/>
      <c r="B463" s="232"/>
      <c r="C463" s="233"/>
      <c r="D463" s="234" t="s">
        <v>184</v>
      </c>
      <c r="E463" s="235" t="s">
        <v>1</v>
      </c>
      <c r="F463" s="236" t="s">
        <v>3551</v>
      </c>
      <c r="G463" s="233"/>
      <c r="H463" s="237">
        <v>1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184</v>
      </c>
      <c r="AU463" s="243" t="s">
        <v>86</v>
      </c>
      <c r="AV463" s="13" t="s">
        <v>86</v>
      </c>
      <c r="AW463" s="13" t="s">
        <v>32</v>
      </c>
      <c r="AX463" s="13" t="s">
        <v>84</v>
      </c>
      <c r="AY463" s="243" t="s">
        <v>175</v>
      </c>
    </row>
    <row r="464" s="2" customFormat="1" ht="24.15" customHeight="1">
      <c r="A464" s="39"/>
      <c r="B464" s="40"/>
      <c r="C464" s="219" t="s">
        <v>1323</v>
      </c>
      <c r="D464" s="219" t="s">
        <v>177</v>
      </c>
      <c r="E464" s="220" t="s">
        <v>3747</v>
      </c>
      <c r="F464" s="221" t="s">
        <v>3748</v>
      </c>
      <c r="G464" s="222" t="s">
        <v>1187</v>
      </c>
      <c r="H464" s="223">
        <v>2</v>
      </c>
      <c r="I464" s="224"/>
      <c r="J464" s="225">
        <f>ROUND(I464*H464,2)</f>
        <v>0</v>
      </c>
      <c r="K464" s="221" t="s">
        <v>1</v>
      </c>
      <c r="L464" s="45"/>
      <c r="M464" s="226" t="s">
        <v>1</v>
      </c>
      <c r="N464" s="227" t="s">
        <v>41</v>
      </c>
      <c r="O464" s="92"/>
      <c r="P464" s="228">
        <f>O464*H464</f>
        <v>0</v>
      </c>
      <c r="Q464" s="228">
        <v>0.014</v>
      </c>
      <c r="R464" s="228">
        <f>Q464*H464</f>
        <v>0.028000000000000004</v>
      </c>
      <c r="S464" s="228">
        <v>0</v>
      </c>
      <c r="T464" s="229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30" t="s">
        <v>262</v>
      </c>
      <c r="AT464" s="230" t="s">
        <v>177</v>
      </c>
      <c r="AU464" s="230" t="s">
        <v>86</v>
      </c>
      <c r="AY464" s="18" t="s">
        <v>175</v>
      </c>
      <c r="BE464" s="231">
        <f>IF(N464="základní",J464,0)</f>
        <v>0</v>
      </c>
      <c r="BF464" s="231">
        <f>IF(N464="snížená",J464,0)</f>
        <v>0</v>
      </c>
      <c r="BG464" s="231">
        <f>IF(N464="zákl. přenesená",J464,0)</f>
        <v>0</v>
      </c>
      <c r="BH464" s="231">
        <f>IF(N464="sníž. přenesená",J464,0)</f>
        <v>0</v>
      </c>
      <c r="BI464" s="231">
        <f>IF(N464="nulová",J464,0)</f>
        <v>0</v>
      </c>
      <c r="BJ464" s="18" t="s">
        <v>84</v>
      </c>
      <c r="BK464" s="231">
        <f>ROUND(I464*H464,2)</f>
        <v>0</v>
      </c>
      <c r="BL464" s="18" t="s">
        <v>262</v>
      </c>
      <c r="BM464" s="230" t="s">
        <v>3749</v>
      </c>
    </row>
    <row r="465" s="13" customFormat="1">
      <c r="A465" s="13"/>
      <c r="B465" s="232"/>
      <c r="C465" s="233"/>
      <c r="D465" s="234" t="s">
        <v>184</v>
      </c>
      <c r="E465" s="235" t="s">
        <v>1</v>
      </c>
      <c r="F465" s="236" t="s">
        <v>3631</v>
      </c>
      <c r="G465" s="233"/>
      <c r="H465" s="237">
        <v>2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184</v>
      </c>
      <c r="AU465" s="243" t="s">
        <v>86</v>
      </c>
      <c r="AV465" s="13" t="s">
        <v>86</v>
      </c>
      <c r="AW465" s="13" t="s">
        <v>32</v>
      </c>
      <c r="AX465" s="13" t="s">
        <v>84</v>
      </c>
      <c r="AY465" s="243" t="s">
        <v>175</v>
      </c>
    </row>
    <row r="466" s="12" customFormat="1" ht="22.8" customHeight="1">
      <c r="A466" s="12"/>
      <c r="B466" s="203"/>
      <c r="C466" s="204"/>
      <c r="D466" s="205" t="s">
        <v>75</v>
      </c>
      <c r="E466" s="217" t="s">
        <v>1727</v>
      </c>
      <c r="F466" s="217" t="s">
        <v>1728</v>
      </c>
      <c r="G466" s="204"/>
      <c r="H466" s="204"/>
      <c r="I466" s="207"/>
      <c r="J466" s="218">
        <f>BK466</f>
        <v>0</v>
      </c>
      <c r="K466" s="204"/>
      <c r="L466" s="209"/>
      <c r="M466" s="210"/>
      <c r="N466" s="211"/>
      <c r="O466" s="211"/>
      <c r="P466" s="212">
        <f>SUM(P467:P481)</f>
        <v>0</v>
      </c>
      <c r="Q466" s="211"/>
      <c r="R466" s="212">
        <f>SUM(R467:R481)</f>
        <v>0</v>
      </c>
      <c r="S466" s="211"/>
      <c r="T466" s="213">
        <f>SUM(T467:T481)</f>
        <v>0</v>
      </c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R466" s="214" t="s">
        <v>86</v>
      </c>
      <c r="AT466" s="215" t="s">
        <v>75</v>
      </c>
      <c r="AU466" s="215" t="s">
        <v>84</v>
      </c>
      <c r="AY466" s="214" t="s">
        <v>175</v>
      </c>
      <c r="BK466" s="216">
        <f>SUM(BK467:BK481)</f>
        <v>0</v>
      </c>
    </row>
    <row r="467" s="2" customFormat="1" ht="24.15" customHeight="1">
      <c r="A467" s="39"/>
      <c r="B467" s="40"/>
      <c r="C467" s="219" t="s">
        <v>1328</v>
      </c>
      <c r="D467" s="219" t="s">
        <v>177</v>
      </c>
      <c r="E467" s="220" t="s">
        <v>1784</v>
      </c>
      <c r="F467" s="221" t="s">
        <v>1785</v>
      </c>
      <c r="G467" s="222" t="s">
        <v>1336</v>
      </c>
      <c r="H467" s="291"/>
      <c r="I467" s="224"/>
      <c r="J467" s="225">
        <f>ROUND(I467*H467,2)</f>
        <v>0</v>
      </c>
      <c r="K467" s="221" t="s">
        <v>181</v>
      </c>
      <c r="L467" s="45"/>
      <c r="M467" s="226" t="s">
        <v>1</v>
      </c>
      <c r="N467" s="227" t="s">
        <v>41</v>
      </c>
      <c r="O467" s="92"/>
      <c r="P467" s="228">
        <f>O467*H467</f>
        <v>0</v>
      </c>
      <c r="Q467" s="228">
        <v>0</v>
      </c>
      <c r="R467" s="228">
        <f>Q467*H467</f>
        <v>0</v>
      </c>
      <c r="S467" s="228">
        <v>0</v>
      </c>
      <c r="T467" s="229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30" t="s">
        <v>262</v>
      </c>
      <c r="AT467" s="230" t="s">
        <v>177</v>
      </c>
      <c r="AU467" s="230" t="s">
        <v>86</v>
      </c>
      <c r="AY467" s="18" t="s">
        <v>175</v>
      </c>
      <c r="BE467" s="231">
        <f>IF(N467="základní",J467,0)</f>
        <v>0</v>
      </c>
      <c r="BF467" s="231">
        <f>IF(N467="snížená",J467,0)</f>
        <v>0</v>
      </c>
      <c r="BG467" s="231">
        <f>IF(N467="zákl. přenesená",J467,0)</f>
        <v>0</v>
      </c>
      <c r="BH467" s="231">
        <f>IF(N467="sníž. přenesená",J467,0)</f>
        <v>0</v>
      </c>
      <c r="BI467" s="231">
        <f>IF(N467="nulová",J467,0)</f>
        <v>0</v>
      </c>
      <c r="BJ467" s="18" t="s">
        <v>84</v>
      </c>
      <c r="BK467" s="231">
        <f>ROUND(I467*H467,2)</f>
        <v>0</v>
      </c>
      <c r="BL467" s="18" t="s">
        <v>262</v>
      </c>
      <c r="BM467" s="230" t="s">
        <v>3750</v>
      </c>
    </row>
    <row r="468" s="2" customFormat="1" ht="44.25" customHeight="1">
      <c r="A468" s="39"/>
      <c r="B468" s="40"/>
      <c r="C468" s="219" t="s">
        <v>1333</v>
      </c>
      <c r="D468" s="219" t="s">
        <v>177</v>
      </c>
      <c r="E468" s="220" t="s">
        <v>3751</v>
      </c>
      <c r="F468" s="221" t="s">
        <v>3752</v>
      </c>
      <c r="G468" s="222" t="s">
        <v>342</v>
      </c>
      <c r="H468" s="223">
        <v>4</v>
      </c>
      <c r="I468" s="224"/>
      <c r="J468" s="225">
        <f>ROUND(I468*H468,2)</f>
        <v>0</v>
      </c>
      <c r="K468" s="221" t="s">
        <v>1</v>
      </c>
      <c r="L468" s="45"/>
      <c r="M468" s="226" t="s">
        <v>1</v>
      </c>
      <c r="N468" s="227" t="s">
        <v>41</v>
      </c>
      <c r="O468" s="92"/>
      <c r="P468" s="228">
        <f>O468*H468</f>
        <v>0</v>
      </c>
      <c r="Q468" s="228">
        <v>0</v>
      </c>
      <c r="R468" s="228">
        <f>Q468*H468</f>
        <v>0</v>
      </c>
      <c r="S468" s="228">
        <v>0</v>
      </c>
      <c r="T468" s="229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30" t="s">
        <v>262</v>
      </c>
      <c r="AT468" s="230" t="s">
        <v>177</v>
      </c>
      <c r="AU468" s="230" t="s">
        <v>86</v>
      </c>
      <c r="AY468" s="18" t="s">
        <v>175</v>
      </c>
      <c r="BE468" s="231">
        <f>IF(N468="základní",J468,0)</f>
        <v>0</v>
      </c>
      <c r="BF468" s="231">
        <f>IF(N468="snížená",J468,0)</f>
        <v>0</v>
      </c>
      <c r="BG468" s="231">
        <f>IF(N468="zákl. přenesená",J468,0)</f>
        <v>0</v>
      </c>
      <c r="BH468" s="231">
        <f>IF(N468="sníž. přenesená",J468,0)</f>
        <v>0</v>
      </c>
      <c r="BI468" s="231">
        <f>IF(N468="nulová",J468,0)</f>
        <v>0</v>
      </c>
      <c r="BJ468" s="18" t="s">
        <v>84</v>
      </c>
      <c r="BK468" s="231">
        <f>ROUND(I468*H468,2)</f>
        <v>0</v>
      </c>
      <c r="BL468" s="18" t="s">
        <v>262</v>
      </c>
      <c r="BM468" s="230" t="s">
        <v>3753</v>
      </c>
    </row>
    <row r="469" s="2" customFormat="1" ht="44.25" customHeight="1">
      <c r="A469" s="39"/>
      <c r="B469" s="40"/>
      <c r="C469" s="219" t="s">
        <v>1338</v>
      </c>
      <c r="D469" s="219" t="s">
        <v>177</v>
      </c>
      <c r="E469" s="220" t="s">
        <v>3754</v>
      </c>
      <c r="F469" s="221" t="s">
        <v>3755</v>
      </c>
      <c r="G469" s="222" t="s">
        <v>342</v>
      </c>
      <c r="H469" s="223">
        <v>1</v>
      </c>
      <c r="I469" s="224"/>
      <c r="J469" s="225">
        <f>ROUND(I469*H469,2)</f>
        <v>0</v>
      </c>
      <c r="K469" s="221" t="s">
        <v>1</v>
      </c>
      <c r="L469" s="45"/>
      <c r="M469" s="226" t="s">
        <v>1</v>
      </c>
      <c r="N469" s="227" t="s">
        <v>41</v>
      </c>
      <c r="O469" s="92"/>
      <c r="P469" s="228">
        <f>O469*H469</f>
        <v>0</v>
      </c>
      <c r="Q469" s="228">
        <v>0</v>
      </c>
      <c r="R469" s="228">
        <f>Q469*H469</f>
        <v>0</v>
      </c>
      <c r="S469" s="228">
        <v>0</v>
      </c>
      <c r="T469" s="229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30" t="s">
        <v>262</v>
      </c>
      <c r="AT469" s="230" t="s">
        <v>177</v>
      </c>
      <c r="AU469" s="230" t="s">
        <v>86</v>
      </c>
      <c r="AY469" s="18" t="s">
        <v>175</v>
      </c>
      <c r="BE469" s="231">
        <f>IF(N469="základní",J469,0)</f>
        <v>0</v>
      </c>
      <c r="BF469" s="231">
        <f>IF(N469="snížená",J469,0)</f>
        <v>0</v>
      </c>
      <c r="BG469" s="231">
        <f>IF(N469="zákl. přenesená",J469,0)</f>
        <v>0</v>
      </c>
      <c r="BH469" s="231">
        <f>IF(N469="sníž. přenesená",J469,0)</f>
        <v>0</v>
      </c>
      <c r="BI469" s="231">
        <f>IF(N469="nulová",J469,0)</f>
        <v>0</v>
      </c>
      <c r="BJ469" s="18" t="s">
        <v>84</v>
      </c>
      <c r="BK469" s="231">
        <f>ROUND(I469*H469,2)</f>
        <v>0</v>
      </c>
      <c r="BL469" s="18" t="s">
        <v>262</v>
      </c>
      <c r="BM469" s="230" t="s">
        <v>3756</v>
      </c>
    </row>
    <row r="470" s="2" customFormat="1">
      <c r="A470" s="39"/>
      <c r="B470" s="40"/>
      <c r="C470" s="41"/>
      <c r="D470" s="234" t="s">
        <v>266</v>
      </c>
      <c r="E470" s="41"/>
      <c r="F470" s="275" t="s">
        <v>3757</v>
      </c>
      <c r="G470" s="41"/>
      <c r="H470" s="41"/>
      <c r="I470" s="276"/>
      <c r="J470" s="41"/>
      <c r="K470" s="41"/>
      <c r="L470" s="45"/>
      <c r="M470" s="277"/>
      <c r="N470" s="278"/>
      <c r="O470" s="92"/>
      <c r="P470" s="92"/>
      <c r="Q470" s="92"/>
      <c r="R470" s="92"/>
      <c r="S470" s="92"/>
      <c r="T470" s="93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T470" s="18" t="s">
        <v>266</v>
      </c>
      <c r="AU470" s="18" t="s">
        <v>86</v>
      </c>
    </row>
    <row r="471" s="2" customFormat="1" ht="44.25" customHeight="1">
      <c r="A471" s="39"/>
      <c r="B471" s="40"/>
      <c r="C471" s="219" t="s">
        <v>1343</v>
      </c>
      <c r="D471" s="219" t="s">
        <v>177</v>
      </c>
      <c r="E471" s="220" t="s">
        <v>3758</v>
      </c>
      <c r="F471" s="221" t="s">
        <v>3759</v>
      </c>
      <c r="G471" s="222" t="s">
        <v>342</v>
      </c>
      <c r="H471" s="223">
        <v>6</v>
      </c>
      <c r="I471" s="224"/>
      <c r="J471" s="225">
        <f>ROUND(I471*H471,2)</f>
        <v>0</v>
      </c>
      <c r="K471" s="221" t="s">
        <v>1</v>
      </c>
      <c r="L471" s="45"/>
      <c r="M471" s="226" t="s">
        <v>1</v>
      </c>
      <c r="N471" s="227" t="s">
        <v>41</v>
      </c>
      <c r="O471" s="92"/>
      <c r="P471" s="228">
        <f>O471*H471</f>
        <v>0</v>
      </c>
      <c r="Q471" s="228">
        <v>0</v>
      </c>
      <c r="R471" s="228">
        <f>Q471*H471</f>
        <v>0</v>
      </c>
      <c r="S471" s="228">
        <v>0</v>
      </c>
      <c r="T471" s="229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30" t="s">
        <v>262</v>
      </c>
      <c r="AT471" s="230" t="s">
        <v>177</v>
      </c>
      <c r="AU471" s="230" t="s">
        <v>86</v>
      </c>
      <c r="AY471" s="18" t="s">
        <v>175</v>
      </c>
      <c r="BE471" s="231">
        <f>IF(N471="základní",J471,0)</f>
        <v>0</v>
      </c>
      <c r="BF471" s="231">
        <f>IF(N471="snížená",J471,0)</f>
        <v>0</v>
      </c>
      <c r="BG471" s="231">
        <f>IF(N471="zákl. přenesená",J471,0)</f>
        <v>0</v>
      </c>
      <c r="BH471" s="231">
        <f>IF(N471="sníž. přenesená",J471,0)</f>
        <v>0</v>
      </c>
      <c r="BI471" s="231">
        <f>IF(N471="nulová",J471,0)</f>
        <v>0</v>
      </c>
      <c r="BJ471" s="18" t="s">
        <v>84</v>
      </c>
      <c r="BK471" s="231">
        <f>ROUND(I471*H471,2)</f>
        <v>0</v>
      </c>
      <c r="BL471" s="18" t="s">
        <v>262</v>
      </c>
      <c r="BM471" s="230" t="s">
        <v>3760</v>
      </c>
    </row>
    <row r="472" s="2" customFormat="1" ht="44.25" customHeight="1">
      <c r="A472" s="39"/>
      <c r="B472" s="40"/>
      <c r="C472" s="219" t="s">
        <v>1350</v>
      </c>
      <c r="D472" s="219" t="s">
        <v>177</v>
      </c>
      <c r="E472" s="220" t="s">
        <v>3761</v>
      </c>
      <c r="F472" s="221" t="s">
        <v>3762</v>
      </c>
      <c r="G472" s="222" t="s">
        <v>342</v>
      </c>
      <c r="H472" s="223">
        <v>1</v>
      </c>
      <c r="I472" s="224"/>
      <c r="J472" s="225">
        <f>ROUND(I472*H472,2)</f>
        <v>0</v>
      </c>
      <c r="K472" s="221" t="s">
        <v>1</v>
      </c>
      <c r="L472" s="45"/>
      <c r="M472" s="226" t="s">
        <v>1</v>
      </c>
      <c r="N472" s="227" t="s">
        <v>41</v>
      </c>
      <c r="O472" s="92"/>
      <c r="P472" s="228">
        <f>O472*H472</f>
        <v>0</v>
      </c>
      <c r="Q472" s="228">
        <v>0</v>
      </c>
      <c r="R472" s="228">
        <f>Q472*H472</f>
        <v>0</v>
      </c>
      <c r="S472" s="228">
        <v>0</v>
      </c>
      <c r="T472" s="229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30" t="s">
        <v>262</v>
      </c>
      <c r="AT472" s="230" t="s">
        <v>177</v>
      </c>
      <c r="AU472" s="230" t="s">
        <v>86</v>
      </c>
      <c r="AY472" s="18" t="s">
        <v>175</v>
      </c>
      <c r="BE472" s="231">
        <f>IF(N472="základní",J472,0)</f>
        <v>0</v>
      </c>
      <c r="BF472" s="231">
        <f>IF(N472="snížená",J472,0)</f>
        <v>0</v>
      </c>
      <c r="BG472" s="231">
        <f>IF(N472="zákl. přenesená",J472,0)</f>
        <v>0</v>
      </c>
      <c r="BH472" s="231">
        <f>IF(N472="sníž. přenesená",J472,0)</f>
        <v>0</v>
      </c>
      <c r="BI472" s="231">
        <f>IF(N472="nulová",J472,0)</f>
        <v>0</v>
      </c>
      <c r="BJ472" s="18" t="s">
        <v>84</v>
      </c>
      <c r="BK472" s="231">
        <f>ROUND(I472*H472,2)</f>
        <v>0</v>
      </c>
      <c r="BL472" s="18" t="s">
        <v>262</v>
      </c>
      <c r="BM472" s="230" t="s">
        <v>3763</v>
      </c>
    </row>
    <row r="473" s="2" customFormat="1">
      <c r="A473" s="39"/>
      <c r="B473" s="40"/>
      <c r="C473" s="41"/>
      <c r="D473" s="234" t="s">
        <v>266</v>
      </c>
      <c r="E473" s="41"/>
      <c r="F473" s="275" t="s">
        <v>3757</v>
      </c>
      <c r="G473" s="41"/>
      <c r="H473" s="41"/>
      <c r="I473" s="276"/>
      <c r="J473" s="41"/>
      <c r="K473" s="41"/>
      <c r="L473" s="45"/>
      <c r="M473" s="277"/>
      <c r="N473" s="278"/>
      <c r="O473" s="92"/>
      <c r="P473" s="92"/>
      <c r="Q473" s="92"/>
      <c r="R473" s="92"/>
      <c r="S473" s="92"/>
      <c r="T473" s="93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T473" s="18" t="s">
        <v>266</v>
      </c>
      <c r="AU473" s="18" t="s">
        <v>86</v>
      </c>
    </row>
    <row r="474" s="2" customFormat="1" ht="44.25" customHeight="1">
      <c r="A474" s="39"/>
      <c r="B474" s="40"/>
      <c r="C474" s="219" t="s">
        <v>1354</v>
      </c>
      <c r="D474" s="219" t="s">
        <v>177</v>
      </c>
      <c r="E474" s="220" t="s">
        <v>3764</v>
      </c>
      <c r="F474" s="221" t="s">
        <v>3765</v>
      </c>
      <c r="G474" s="222" t="s">
        <v>342</v>
      </c>
      <c r="H474" s="223">
        <v>1</v>
      </c>
      <c r="I474" s="224"/>
      <c r="J474" s="225">
        <f>ROUND(I474*H474,2)</f>
        <v>0</v>
      </c>
      <c r="K474" s="221" t="s">
        <v>1</v>
      </c>
      <c r="L474" s="45"/>
      <c r="M474" s="226" t="s">
        <v>1</v>
      </c>
      <c r="N474" s="227" t="s">
        <v>41</v>
      </c>
      <c r="O474" s="92"/>
      <c r="P474" s="228">
        <f>O474*H474</f>
        <v>0</v>
      </c>
      <c r="Q474" s="228">
        <v>0</v>
      </c>
      <c r="R474" s="228">
        <f>Q474*H474</f>
        <v>0</v>
      </c>
      <c r="S474" s="228">
        <v>0</v>
      </c>
      <c r="T474" s="229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30" t="s">
        <v>262</v>
      </c>
      <c r="AT474" s="230" t="s">
        <v>177</v>
      </c>
      <c r="AU474" s="230" t="s">
        <v>86</v>
      </c>
      <c r="AY474" s="18" t="s">
        <v>175</v>
      </c>
      <c r="BE474" s="231">
        <f>IF(N474="základní",J474,0)</f>
        <v>0</v>
      </c>
      <c r="BF474" s="231">
        <f>IF(N474="snížená",J474,0)</f>
        <v>0</v>
      </c>
      <c r="BG474" s="231">
        <f>IF(N474="zákl. přenesená",J474,0)</f>
        <v>0</v>
      </c>
      <c r="BH474" s="231">
        <f>IF(N474="sníž. přenesená",J474,0)</f>
        <v>0</v>
      </c>
      <c r="BI474" s="231">
        <f>IF(N474="nulová",J474,0)</f>
        <v>0</v>
      </c>
      <c r="BJ474" s="18" t="s">
        <v>84</v>
      </c>
      <c r="BK474" s="231">
        <f>ROUND(I474*H474,2)</f>
        <v>0</v>
      </c>
      <c r="BL474" s="18" t="s">
        <v>262</v>
      </c>
      <c r="BM474" s="230" t="s">
        <v>3766</v>
      </c>
    </row>
    <row r="475" s="2" customFormat="1" ht="44.25" customHeight="1">
      <c r="A475" s="39"/>
      <c r="B475" s="40"/>
      <c r="C475" s="219" t="s">
        <v>1359</v>
      </c>
      <c r="D475" s="219" t="s">
        <v>177</v>
      </c>
      <c r="E475" s="220" t="s">
        <v>3767</v>
      </c>
      <c r="F475" s="221" t="s">
        <v>3768</v>
      </c>
      <c r="G475" s="222" t="s">
        <v>342</v>
      </c>
      <c r="H475" s="223">
        <v>1</v>
      </c>
      <c r="I475" s="224"/>
      <c r="J475" s="225">
        <f>ROUND(I475*H475,2)</f>
        <v>0</v>
      </c>
      <c r="K475" s="221" t="s">
        <v>1</v>
      </c>
      <c r="L475" s="45"/>
      <c r="M475" s="226" t="s">
        <v>1</v>
      </c>
      <c r="N475" s="227" t="s">
        <v>41</v>
      </c>
      <c r="O475" s="92"/>
      <c r="P475" s="228">
        <f>O475*H475</f>
        <v>0</v>
      </c>
      <c r="Q475" s="228">
        <v>0</v>
      </c>
      <c r="R475" s="228">
        <f>Q475*H475</f>
        <v>0</v>
      </c>
      <c r="S475" s="228">
        <v>0</v>
      </c>
      <c r="T475" s="229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30" t="s">
        <v>262</v>
      </c>
      <c r="AT475" s="230" t="s">
        <v>177</v>
      </c>
      <c r="AU475" s="230" t="s">
        <v>86</v>
      </c>
      <c r="AY475" s="18" t="s">
        <v>175</v>
      </c>
      <c r="BE475" s="231">
        <f>IF(N475="základní",J475,0)</f>
        <v>0</v>
      </c>
      <c r="BF475" s="231">
        <f>IF(N475="snížená",J475,0)</f>
        <v>0</v>
      </c>
      <c r="BG475" s="231">
        <f>IF(N475="zákl. přenesená",J475,0)</f>
        <v>0</v>
      </c>
      <c r="BH475" s="231">
        <f>IF(N475="sníž. přenesená",J475,0)</f>
        <v>0</v>
      </c>
      <c r="BI475" s="231">
        <f>IF(N475="nulová",J475,0)</f>
        <v>0</v>
      </c>
      <c r="BJ475" s="18" t="s">
        <v>84</v>
      </c>
      <c r="BK475" s="231">
        <f>ROUND(I475*H475,2)</f>
        <v>0</v>
      </c>
      <c r="BL475" s="18" t="s">
        <v>262</v>
      </c>
      <c r="BM475" s="230" t="s">
        <v>3769</v>
      </c>
    </row>
    <row r="476" s="2" customFormat="1">
      <c r="A476" s="39"/>
      <c r="B476" s="40"/>
      <c r="C476" s="41"/>
      <c r="D476" s="234" t="s">
        <v>266</v>
      </c>
      <c r="E476" s="41"/>
      <c r="F476" s="275" t="s">
        <v>3757</v>
      </c>
      <c r="G476" s="41"/>
      <c r="H476" s="41"/>
      <c r="I476" s="276"/>
      <c r="J476" s="41"/>
      <c r="K476" s="41"/>
      <c r="L476" s="45"/>
      <c r="M476" s="277"/>
      <c r="N476" s="278"/>
      <c r="O476" s="92"/>
      <c r="P476" s="92"/>
      <c r="Q476" s="92"/>
      <c r="R476" s="92"/>
      <c r="S476" s="92"/>
      <c r="T476" s="93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T476" s="18" t="s">
        <v>266</v>
      </c>
      <c r="AU476" s="18" t="s">
        <v>86</v>
      </c>
    </row>
    <row r="477" s="2" customFormat="1" ht="44.25" customHeight="1">
      <c r="A477" s="39"/>
      <c r="B477" s="40"/>
      <c r="C477" s="219" t="s">
        <v>1364</v>
      </c>
      <c r="D477" s="219" t="s">
        <v>177</v>
      </c>
      <c r="E477" s="220" t="s">
        <v>3770</v>
      </c>
      <c r="F477" s="221" t="s">
        <v>3771</v>
      </c>
      <c r="G477" s="222" t="s">
        <v>342</v>
      </c>
      <c r="H477" s="223">
        <v>1</v>
      </c>
      <c r="I477" s="224"/>
      <c r="J477" s="225">
        <f>ROUND(I477*H477,2)</f>
        <v>0</v>
      </c>
      <c r="K477" s="221" t="s">
        <v>1</v>
      </c>
      <c r="L477" s="45"/>
      <c r="M477" s="226" t="s">
        <v>1</v>
      </c>
      <c r="N477" s="227" t="s">
        <v>41</v>
      </c>
      <c r="O477" s="92"/>
      <c r="P477" s="228">
        <f>O477*H477</f>
        <v>0</v>
      </c>
      <c r="Q477" s="228">
        <v>0</v>
      </c>
      <c r="R477" s="228">
        <f>Q477*H477</f>
        <v>0</v>
      </c>
      <c r="S477" s="228">
        <v>0</v>
      </c>
      <c r="T477" s="229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30" t="s">
        <v>262</v>
      </c>
      <c r="AT477" s="230" t="s">
        <v>177</v>
      </c>
      <c r="AU477" s="230" t="s">
        <v>86</v>
      </c>
      <c r="AY477" s="18" t="s">
        <v>175</v>
      </c>
      <c r="BE477" s="231">
        <f>IF(N477="základní",J477,0)</f>
        <v>0</v>
      </c>
      <c r="BF477" s="231">
        <f>IF(N477="snížená",J477,0)</f>
        <v>0</v>
      </c>
      <c r="BG477" s="231">
        <f>IF(N477="zákl. přenesená",J477,0)</f>
        <v>0</v>
      </c>
      <c r="BH477" s="231">
        <f>IF(N477="sníž. přenesená",J477,0)</f>
        <v>0</v>
      </c>
      <c r="BI477" s="231">
        <f>IF(N477="nulová",J477,0)</f>
        <v>0</v>
      </c>
      <c r="BJ477" s="18" t="s">
        <v>84</v>
      </c>
      <c r="BK477" s="231">
        <f>ROUND(I477*H477,2)</f>
        <v>0</v>
      </c>
      <c r="BL477" s="18" t="s">
        <v>262</v>
      </c>
      <c r="BM477" s="230" t="s">
        <v>3772</v>
      </c>
    </row>
    <row r="478" s="2" customFormat="1">
      <c r="A478" s="39"/>
      <c r="B478" s="40"/>
      <c r="C478" s="41"/>
      <c r="D478" s="234" t="s">
        <v>266</v>
      </c>
      <c r="E478" s="41"/>
      <c r="F478" s="275" t="s">
        <v>3757</v>
      </c>
      <c r="G478" s="41"/>
      <c r="H478" s="41"/>
      <c r="I478" s="276"/>
      <c r="J478" s="41"/>
      <c r="K478" s="41"/>
      <c r="L478" s="45"/>
      <c r="M478" s="277"/>
      <c r="N478" s="278"/>
      <c r="O478" s="92"/>
      <c r="P478" s="92"/>
      <c r="Q478" s="92"/>
      <c r="R478" s="92"/>
      <c r="S478" s="92"/>
      <c r="T478" s="93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266</v>
      </c>
      <c r="AU478" s="18" t="s">
        <v>86</v>
      </c>
    </row>
    <row r="479" s="2" customFormat="1" ht="44.25" customHeight="1">
      <c r="A479" s="39"/>
      <c r="B479" s="40"/>
      <c r="C479" s="219" t="s">
        <v>1369</v>
      </c>
      <c r="D479" s="219" t="s">
        <v>177</v>
      </c>
      <c r="E479" s="220" t="s">
        <v>3773</v>
      </c>
      <c r="F479" s="221" t="s">
        <v>3771</v>
      </c>
      <c r="G479" s="222" t="s">
        <v>342</v>
      </c>
      <c r="H479" s="223">
        <v>1</v>
      </c>
      <c r="I479" s="224"/>
      <c r="J479" s="225">
        <f>ROUND(I479*H479,2)</f>
        <v>0</v>
      </c>
      <c r="K479" s="221" t="s">
        <v>1</v>
      </c>
      <c r="L479" s="45"/>
      <c r="M479" s="226" t="s">
        <v>1</v>
      </c>
      <c r="N479" s="227" t="s">
        <v>41</v>
      </c>
      <c r="O479" s="92"/>
      <c r="P479" s="228">
        <f>O479*H479</f>
        <v>0</v>
      </c>
      <c r="Q479" s="228">
        <v>0</v>
      </c>
      <c r="R479" s="228">
        <f>Q479*H479</f>
        <v>0</v>
      </c>
      <c r="S479" s="228">
        <v>0</v>
      </c>
      <c r="T479" s="229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30" t="s">
        <v>262</v>
      </c>
      <c r="AT479" s="230" t="s">
        <v>177</v>
      </c>
      <c r="AU479" s="230" t="s">
        <v>86</v>
      </c>
      <c r="AY479" s="18" t="s">
        <v>175</v>
      </c>
      <c r="BE479" s="231">
        <f>IF(N479="základní",J479,0)</f>
        <v>0</v>
      </c>
      <c r="BF479" s="231">
        <f>IF(N479="snížená",J479,0)</f>
        <v>0</v>
      </c>
      <c r="BG479" s="231">
        <f>IF(N479="zákl. přenesená",J479,0)</f>
        <v>0</v>
      </c>
      <c r="BH479" s="231">
        <f>IF(N479="sníž. přenesená",J479,0)</f>
        <v>0</v>
      </c>
      <c r="BI479" s="231">
        <f>IF(N479="nulová",J479,0)</f>
        <v>0</v>
      </c>
      <c r="BJ479" s="18" t="s">
        <v>84</v>
      </c>
      <c r="BK479" s="231">
        <f>ROUND(I479*H479,2)</f>
        <v>0</v>
      </c>
      <c r="BL479" s="18" t="s">
        <v>262</v>
      </c>
      <c r="BM479" s="230" t="s">
        <v>3774</v>
      </c>
    </row>
    <row r="480" s="2" customFormat="1">
      <c r="A480" s="39"/>
      <c r="B480" s="40"/>
      <c r="C480" s="41"/>
      <c r="D480" s="234" t="s">
        <v>266</v>
      </c>
      <c r="E480" s="41"/>
      <c r="F480" s="275" t="s">
        <v>3757</v>
      </c>
      <c r="G480" s="41"/>
      <c r="H480" s="41"/>
      <c r="I480" s="276"/>
      <c r="J480" s="41"/>
      <c r="K480" s="41"/>
      <c r="L480" s="45"/>
      <c r="M480" s="277"/>
      <c r="N480" s="278"/>
      <c r="O480" s="92"/>
      <c r="P480" s="92"/>
      <c r="Q480" s="92"/>
      <c r="R480" s="92"/>
      <c r="S480" s="92"/>
      <c r="T480" s="93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T480" s="18" t="s">
        <v>266</v>
      </c>
      <c r="AU480" s="18" t="s">
        <v>86</v>
      </c>
    </row>
    <row r="481" s="2" customFormat="1" ht="44.25" customHeight="1">
      <c r="A481" s="39"/>
      <c r="B481" s="40"/>
      <c r="C481" s="219" t="s">
        <v>1373</v>
      </c>
      <c r="D481" s="219" t="s">
        <v>177</v>
      </c>
      <c r="E481" s="220" t="s">
        <v>3775</v>
      </c>
      <c r="F481" s="221" t="s">
        <v>3776</v>
      </c>
      <c r="G481" s="222" t="s">
        <v>342</v>
      </c>
      <c r="H481" s="223">
        <v>1</v>
      </c>
      <c r="I481" s="224"/>
      <c r="J481" s="225">
        <f>ROUND(I481*H481,2)</f>
        <v>0</v>
      </c>
      <c r="K481" s="221" t="s">
        <v>1</v>
      </c>
      <c r="L481" s="45"/>
      <c r="M481" s="226" t="s">
        <v>1</v>
      </c>
      <c r="N481" s="227" t="s">
        <v>41</v>
      </c>
      <c r="O481" s="92"/>
      <c r="P481" s="228">
        <f>O481*H481</f>
        <v>0</v>
      </c>
      <c r="Q481" s="228">
        <v>0</v>
      </c>
      <c r="R481" s="228">
        <f>Q481*H481</f>
        <v>0</v>
      </c>
      <c r="S481" s="228">
        <v>0</v>
      </c>
      <c r="T481" s="229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30" t="s">
        <v>262</v>
      </c>
      <c r="AT481" s="230" t="s">
        <v>177</v>
      </c>
      <c r="AU481" s="230" t="s">
        <v>86</v>
      </c>
      <c r="AY481" s="18" t="s">
        <v>175</v>
      </c>
      <c r="BE481" s="231">
        <f>IF(N481="základní",J481,0)</f>
        <v>0</v>
      </c>
      <c r="BF481" s="231">
        <f>IF(N481="snížená",J481,0)</f>
        <v>0</v>
      </c>
      <c r="BG481" s="231">
        <f>IF(N481="zákl. přenesená",J481,0)</f>
        <v>0</v>
      </c>
      <c r="BH481" s="231">
        <f>IF(N481="sníž. přenesená",J481,0)</f>
        <v>0</v>
      </c>
      <c r="BI481" s="231">
        <f>IF(N481="nulová",J481,0)</f>
        <v>0</v>
      </c>
      <c r="BJ481" s="18" t="s">
        <v>84</v>
      </c>
      <c r="BK481" s="231">
        <f>ROUND(I481*H481,2)</f>
        <v>0</v>
      </c>
      <c r="BL481" s="18" t="s">
        <v>262</v>
      </c>
      <c r="BM481" s="230" t="s">
        <v>3777</v>
      </c>
    </row>
    <row r="482" s="12" customFormat="1" ht="25.92" customHeight="1">
      <c r="A482" s="12"/>
      <c r="B482" s="203"/>
      <c r="C482" s="204"/>
      <c r="D482" s="205" t="s">
        <v>75</v>
      </c>
      <c r="E482" s="206" t="s">
        <v>3095</v>
      </c>
      <c r="F482" s="206" t="s">
        <v>3096</v>
      </c>
      <c r="G482" s="204"/>
      <c r="H482" s="204"/>
      <c r="I482" s="207"/>
      <c r="J482" s="208">
        <f>BK482</f>
        <v>0</v>
      </c>
      <c r="K482" s="204"/>
      <c r="L482" s="209"/>
      <c r="M482" s="210"/>
      <c r="N482" s="211"/>
      <c r="O482" s="211"/>
      <c r="P482" s="212">
        <f>P483</f>
        <v>0</v>
      </c>
      <c r="Q482" s="211"/>
      <c r="R482" s="212">
        <f>R483</f>
        <v>0</v>
      </c>
      <c r="S482" s="211"/>
      <c r="T482" s="213">
        <f>T483</f>
        <v>0</v>
      </c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R482" s="214" t="s">
        <v>182</v>
      </c>
      <c r="AT482" s="215" t="s">
        <v>75</v>
      </c>
      <c r="AU482" s="215" t="s">
        <v>76</v>
      </c>
      <c r="AY482" s="214" t="s">
        <v>175</v>
      </c>
      <c r="BK482" s="216">
        <f>BK483</f>
        <v>0</v>
      </c>
    </row>
    <row r="483" s="2" customFormat="1" ht="16.5" customHeight="1">
      <c r="A483" s="39"/>
      <c r="B483" s="40"/>
      <c r="C483" s="219" t="s">
        <v>1378</v>
      </c>
      <c r="D483" s="219" t="s">
        <v>177</v>
      </c>
      <c r="E483" s="220" t="s">
        <v>3778</v>
      </c>
      <c r="F483" s="221" t="s">
        <v>3779</v>
      </c>
      <c r="G483" s="222" t="s">
        <v>1187</v>
      </c>
      <c r="H483" s="223">
        <v>1</v>
      </c>
      <c r="I483" s="224"/>
      <c r="J483" s="225">
        <f>ROUND(I483*H483,2)</f>
        <v>0</v>
      </c>
      <c r="K483" s="221" t="s">
        <v>1</v>
      </c>
      <c r="L483" s="45"/>
      <c r="M483" s="299" t="s">
        <v>1</v>
      </c>
      <c r="N483" s="300" t="s">
        <v>41</v>
      </c>
      <c r="O483" s="294"/>
      <c r="P483" s="301">
        <f>O483*H483</f>
        <v>0</v>
      </c>
      <c r="Q483" s="301">
        <v>0</v>
      </c>
      <c r="R483" s="301">
        <f>Q483*H483</f>
        <v>0</v>
      </c>
      <c r="S483" s="301">
        <v>0</v>
      </c>
      <c r="T483" s="302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30" t="s">
        <v>262</v>
      </c>
      <c r="AT483" s="230" t="s">
        <v>177</v>
      </c>
      <c r="AU483" s="230" t="s">
        <v>84</v>
      </c>
      <c r="AY483" s="18" t="s">
        <v>175</v>
      </c>
      <c r="BE483" s="231">
        <f>IF(N483="základní",J483,0)</f>
        <v>0</v>
      </c>
      <c r="BF483" s="231">
        <f>IF(N483="snížená",J483,0)</f>
        <v>0</v>
      </c>
      <c r="BG483" s="231">
        <f>IF(N483="zákl. přenesená",J483,0)</f>
        <v>0</v>
      </c>
      <c r="BH483" s="231">
        <f>IF(N483="sníž. přenesená",J483,0)</f>
        <v>0</v>
      </c>
      <c r="BI483" s="231">
        <f>IF(N483="nulová",J483,0)</f>
        <v>0</v>
      </c>
      <c r="BJ483" s="18" t="s">
        <v>84</v>
      </c>
      <c r="BK483" s="231">
        <f>ROUND(I483*H483,2)</f>
        <v>0</v>
      </c>
      <c r="BL483" s="18" t="s">
        <v>262</v>
      </c>
      <c r="BM483" s="230" t="s">
        <v>3780</v>
      </c>
    </row>
    <row r="484" s="2" customFormat="1" ht="6.96" customHeight="1">
      <c r="A484" s="39"/>
      <c r="B484" s="67"/>
      <c r="C484" s="68"/>
      <c r="D484" s="68"/>
      <c r="E484" s="68"/>
      <c r="F484" s="68"/>
      <c r="G484" s="68"/>
      <c r="H484" s="68"/>
      <c r="I484" s="68"/>
      <c r="J484" s="68"/>
      <c r="K484" s="68"/>
      <c r="L484" s="45"/>
      <c r="M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</sheetData>
  <sheetProtection sheet="1" autoFilter="0" formatColumns="0" formatRows="0" objects="1" scenarios="1" spinCount="100000" saltValue="RChgt164dC6jqDPW0xu0qb4G5K7D8/Q6HB2mmSJhvFOqZaW1fIBeKuvLIFPUmr5cmaf9ePI+gYm2qV1ZwIPUDg==" hashValue="5bRZVDcHzvVVFko5+C2vIF55eOIBH1Sk1Bc2qK+CMjWWU6ePTPHd0/HvbMafxnq+dYMbCBPNFEsq8saRiTKC0g==" algorithmName="SHA-512" password="CC35"/>
  <autoFilter ref="C132:K483"/>
  <mergeCells count="9">
    <mergeCell ref="E7:H7"/>
    <mergeCell ref="E9:H9"/>
    <mergeCell ref="E18:H18"/>
    <mergeCell ref="E27:H27"/>
    <mergeCell ref="E85:H85"/>
    <mergeCell ref="E87:H87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95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3781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3782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tr">
        <f>IF('Rekapitulace stavby'!E11="","",'Rekapitulace stavby'!E11)</f>
        <v>Město Český Těšín</v>
      </c>
      <c r="F15" s="39"/>
      <c r="G15" s="39"/>
      <c r="H15" s="39"/>
      <c r="I15" s="141" t="s">
        <v>27</v>
      </c>
      <c r="J15" s="144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tr">
        <f>IF('Rekapitulace stavby'!E17="","",'Rekapitulace stavby'!E17)</f>
        <v>ATRIS s.r.o.</v>
      </c>
      <c r="F21" s="39"/>
      <c r="G21" s="39"/>
      <c r="H21" s="39"/>
      <c r="I21" s="141" t="s">
        <v>27</v>
      </c>
      <c r="J21" s="144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tr">
        <f>IF('Rekapitulace stavby'!E20="","",'Rekapitulace stavby'!E20)</f>
        <v>Barbora Kyšková</v>
      </c>
      <c r="F24" s="39"/>
      <c r="G24" s="39"/>
      <c r="H24" s="39"/>
      <c r="I24" s="141" t="s">
        <v>27</v>
      </c>
      <c r="J24" s="144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ROUND(J131,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ROUND((SUM(BE131:BE513)),  2)</f>
        <v>0</v>
      </c>
      <c r="G33" s="39"/>
      <c r="H33" s="39"/>
      <c r="I33" s="156">
        <v>0.21</v>
      </c>
      <c r="J33" s="155">
        <f>ROUND(((SUM(BE131:BE513))*I33),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ROUND((SUM(BF131:BF513)),  2)</f>
        <v>0</v>
      </c>
      <c r="G34" s="39"/>
      <c r="H34" s="39"/>
      <c r="I34" s="156">
        <v>0.12</v>
      </c>
      <c r="J34" s="155">
        <f>ROUND(((SUM(BF131:BF513))*I34),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ROUND((SUM(BG131:BG513)),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ROUND((SUM(BH131:BH513)),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ROUND((SUM(BI131:BI513)),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005 - Vzduchotechnika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J131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3783</v>
      </c>
      <c r="E97" s="183"/>
      <c r="F97" s="183"/>
      <c r="G97" s="183"/>
      <c r="H97" s="183"/>
      <c r="I97" s="183"/>
      <c r="J97" s="184">
        <f>J132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0"/>
      <c r="C98" s="181"/>
      <c r="D98" s="182" t="s">
        <v>3784</v>
      </c>
      <c r="E98" s="183"/>
      <c r="F98" s="183"/>
      <c r="G98" s="183"/>
      <c r="H98" s="183"/>
      <c r="I98" s="183"/>
      <c r="J98" s="184">
        <f>J171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0"/>
      <c r="C99" s="181"/>
      <c r="D99" s="182" t="s">
        <v>3785</v>
      </c>
      <c r="E99" s="183"/>
      <c r="F99" s="183"/>
      <c r="G99" s="183"/>
      <c r="H99" s="183"/>
      <c r="I99" s="183"/>
      <c r="J99" s="184">
        <f>J220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80"/>
      <c r="C100" s="181"/>
      <c r="D100" s="182" t="s">
        <v>3786</v>
      </c>
      <c r="E100" s="183"/>
      <c r="F100" s="183"/>
      <c r="G100" s="183"/>
      <c r="H100" s="183"/>
      <c r="I100" s="183"/>
      <c r="J100" s="184">
        <f>J259</f>
        <v>0</v>
      </c>
      <c r="K100" s="181"/>
      <c r="L100" s="18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80"/>
      <c r="C101" s="181"/>
      <c r="D101" s="182" t="s">
        <v>3787</v>
      </c>
      <c r="E101" s="183"/>
      <c r="F101" s="183"/>
      <c r="G101" s="183"/>
      <c r="H101" s="183"/>
      <c r="I101" s="183"/>
      <c r="J101" s="184">
        <f>J260</f>
        <v>0</v>
      </c>
      <c r="K101" s="181"/>
      <c r="L101" s="18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0"/>
      <c r="C102" s="181"/>
      <c r="D102" s="182" t="s">
        <v>3788</v>
      </c>
      <c r="E102" s="183"/>
      <c r="F102" s="183"/>
      <c r="G102" s="183"/>
      <c r="H102" s="183"/>
      <c r="I102" s="183"/>
      <c r="J102" s="184">
        <f>J321</f>
        <v>0</v>
      </c>
      <c r="K102" s="181"/>
      <c r="L102" s="18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80"/>
      <c r="C103" s="181"/>
      <c r="D103" s="182" t="s">
        <v>3789</v>
      </c>
      <c r="E103" s="183"/>
      <c r="F103" s="183"/>
      <c r="G103" s="183"/>
      <c r="H103" s="183"/>
      <c r="I103" s="183"/>
      <c r="J103" s="184">
        <f>J349</f>
        <v>0</v>
      </c>
      <c r="K103" s="181"/>
      <c r="L103" s="18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80"/>
      <c r="C104" s="181"/>
      <c r="D104" s="182" t="s">
        <v>3790</v>
      </c>
      <c r="E104" s="183"/>
      <c r="F104" s="183"/>
      <c r="G104" s="183"/>
      <c r="H104" s="183"/>
      <c r="I104" s="183"/>
      <c r="J104" s="184">
        <f>J380</f>
        <v>0</v>
      </c>
      <c r="K104" s="181"/>
      <c r="L104" s="18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80"/>
      <c r="C105" s="181"/>
      <c r="D105" s="182" t="s">
        <v>3791</v>
      </c>
      <c r="E105" s="183"/>
      <c r="F105" s="183"/>
      <c r="G105" s="183"/>
      <c r="H105" s="183"/>
      <c r="I105" s="183"/>
      <c r="J105" s="184">
        <f>J408</f>
        <v>0</v>
      </c>
      <c r="K105" s="181"/>
      <c r="L105" s="18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80"/>
      <c r="C106" s="181"/>
      <c r="D106" s="182" t="s">
        <v>3792</v>
      </c>
      <c r="E106" s="183"/>
      <c r="F106" s="183"/>
      <c r="G106" s="183"/>
      <c r="H106" s="183"/>
      <c r="I106" s="183"/>
      <c r="J106" s="184">
        <f>J427</f>
        <v>0</v>
      </c>
      <c r="K106" s="181"/>
      <c r="L106" s="18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80"/>
      <c r="C107" s="181"/>
      <c r="D107" s="182" t="s">
        <v>3793</v>
      </c>
      <c r="E107" s="183"/>
      <c r="F107" s="183"/>
      <c r="G107" s="183"/>
      <c r="H107" s="183"/>
      <c r="I107" s="183"/>
      <c r="J107" s="184">
        <f>J458</f>
        <v>0</v>
      </c>
      <c r="K107" s="181"/>
      <c r="L107" s="18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80"/>
      <c r="C108" s="181"/>
      <c r="D108" s="182" t="s">
        <v>3794</v>
      </c>
      <c r="E108" s="183"/>
      <c r="F108" s="183"/>
      <c r="G108" s="183"/>
      <c r="H108" s="183"/>
      <c r="I108" s="183"/>
      <c r="J108" s="184">
        <f>J490</f>
        <v>0</v>
      </c>
      <c r="K108" s="181"/>
      <c r="L108" s="18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80"/>
      <c r="C109" s="181"/>
      <c r="D109" s="182" t="s">
        <v>3795</v>
      </c>
      <c r="E109" s="183"/>
      <c r="F109" s="183"/>
      <c r="G109" s="183"/>
      <c r="H109" s="183"/>
      <c r="I109" s="183"/>
      <c r="J109" s="184">
        <f>J493</f>
        <v>0</v>
      </c>
      <c r="K109" s="181"/>
      <c r="L109" s="18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80"/>
      <c r="C110" s="181"/>
      <c r="D110" s="182" t="s">
        <v>3796</v>
      </c>
      <c r="E110" s="183"/>
      <c r="F110" s="183"/>
      <c r="G110" s="183"/>
      <c r="H110" s="183"/>
      <c r="I110" s="183"/>
      <c r="J110" s="184">
        <f>J496</f>
        <v>0</v>
      </c>
      <c r="K110" s="181"/>
      <c r="L110" s="18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9" customFormat="1" ht="24.96" customHeight="1">
      <c r="A111" s="9"/>
      <c r="B111" s="180"/>
      <c r="C111" s="181"/>
      <c r="D111" s="182" t="s">
        <v>3797</v>
      </c>
      <c r="E111" s="183"/>
      <c r="F111" s="183"/>
      <c r="G111" s="183"/>
      <c r="H111" s="183"/>
      <c r="I111" s="183"/>
      <c r="J111" s="184">
        <f>J505</f>
        <v>0</v>
      </c>
      <c r="K111" s="181"/>
      <c r="L111" s="185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160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75" t="str">
        <f>E7</f>
        <v>CELKOVÁ OBNOVA BUDOVY ZŠ KONTEŠINEC PO POŽÁRU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125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E9</f>
        <v>005 - Vzduchotechnika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F12</f>
        <v xml:space="preserve"> </v>
      </c>
      <c r="G125" s="41"/>
      <c r="H125" s="41"/>
      <c r="I125" s="33" t="s">
        <v>22</v>
      </c>
      <c r="J125" s="80" t="str">
        <f>IF(J12="","",J12)</f>
        <v>22. 5. 2025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E15</f>
        <v>Město Český Těšín</v>
      </c>
      <c r="G127" s="41"/>
      <c r="H127" s="41"/>
      <c r="I127" s="33" t="s">
        <v>30</v>
      </c>
      <c r="J127" s="37" t="str">
        <f>E21</f>
        <v>ATRIS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28</v>
      </c>
      <c r="D128" s="41"/>
      <c r="E128" s="41"/>
      <c r="F128" s="28" t="str">
        <f>IF(E18="","",E18)</f>
        <v>Vyplň údaj</v>
      </c>
      <c r="G128" s="41"/>
      <c r="H128" s="41"/>
      <c r="I128" s="33" t="s">
        <v>33</v>
      </c>
      <c r="J128" s="37" t="str">
        <f>E24</f>
        <v>Barbora Kyšková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192"/>
      <c r="B130" s="193"/>
      <c r="C130" s="194" t="s">
        <v>161</v>
      </c>
      <c r="D130" s="195" t="s">
        <v>61</v>
      </c>
      <c r="E130" s="195" t="s">
        <v>57</v>
      </c>
      <c r="F130" s="195" t="s">
        <v>58</v>
      </c>
      <c r="G130" s="195" t="s">
        <v>162</v>
      </c>
      <c r="H130" s="195" t="s">
        <v>163</v>
      </c>
      <c r="I130" s="195" t="s">
        <v>164</v>
      </c>
      <c r="J130" s="195" t="s">
        <v>129</v>
      </c>
      <c r="K130" s="196" t="s">
        <v>165</v>
      </c>
      <c r="L130" s="197"/>
      <c r="M130" s="101" t="s">
        <v>1</v>
      </c>
      <c r="N130" s="102" t="s">
        <v>40</v>
      </c>
      <c r="O130" s="102" t="s">
        <v>166</v>
      </c>
      <c r="P130" s="102" t="s">
        <v>167</v>
      </c>
      <c r="Q130" s="102" t="s">
        <v>168</v>
      </c>
      <c r="R130" s="102" t="s">
        <v>169</v>
      </c>
      <c r="S130" s="102" t="s">
        <v>170</v>
      </c>
      <c r="T130" s="103" t="s">
        <v>171</v>
      </c>
      <c r="U130" s="192"/>
      <c r="V130" s="192"/>
      <c r="W130" s="192"/>
      <c r="X130" s="192"/>
      <c r="Y130" s="192"/>
      <c r="Z130" s="192"/>
      <c r="AA130" s="192"/>
      <c r="AB130" s="192"/>
      <c r="AC130" s="192"/>
      <c r="AD130" s="192"/>
      <c r="AE130" s="192"/>
    </row>
    <row r="131" s="2" customFormat="1" ht="22.8" customHeight="1">
      <c r="A131" s="39"/>
      <c r="B131" s="40"/>
      <c r="C131" s="108" t="s">
        <v>172</v>
      </c>
      <c r="D131" s="41"/>
      <c r="E131" s="41"/>
      <c r="F131" s="41"/>
      <c r="G131" s="41"/>
      <c r="H131" s="41"/>
      <c r="I131" s="41"/>
      <c r="J131" s="198">
        <f>BK131</f>
        <v>0</v>
      </c>
      <c r="K131" s="41"/>
      <c r="L131" s="45"/>
      <c r="M131" s="104"/>
      <c r="N131" s="199"/>
      <c r="O131" s="105"/>
      <c r="P131" s="200">
        <f>P132+P171+P220+P259+P260+P321+P349+P380+P408+P427+P458+P490+P493+P496+P505</f>
        <v>0</v>
      </c>
      <c r="Q131" s="105"/>
      <c r="R131" s="200">
        <f>R132+R171+R220+R259+R260+R321+R349+R380+R408+R427+R458+R490+R493+R496+R505</f>
        <v>3158.8410000000004</v>
      </c>
      <c r="S131" s="105"/>
      <c r="T131" s="201">
        <f>T132+T171+T220+T259+T260+T321+T349+T380+T408+T427+T458+T490+T493+T496+T505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75</v>
      </c>
      <c r="AU131" s="18" t="s">
        <v>131</v>
      </c>
      <c r="BK131" s="202">
        <f>BK132+BK171+BK220+BK259+BK260+BK321+BK349+BK380+BK408+BK427+BK458+BK490+BK493+BK496+BK505</f>
        <v>0</v>
      </c>
    </row>
    <row r="132" s="12" customFormat="1" ht="25.92" customHeight="1">
      <c r="A132" s="12"/>
      <c r="B132" s="203"/>
      <c r="C132" s="204"/>
      <c r="D132" s="205" t="s">
        <v>75</v>
      </c>
      <c r="E132" s="206" t="s">
        <v>3798</v>
      </c>
      <c r="F132" s="206" t="s">
        <v>3799</v>
      </c>
      <c r="G132" s="204"/>
      <c r="H132" s="204"/>
      <c r="I132" s="207"/>
      <c r="J132" s="208">
        <f>BK132</f>
        <v>0</v>
      </c>
      <c r="K132" s="204"/>
      <c r="L132" s="209"/>
      <c r="M132" s="210"/>
      <c r="N132" s="211"/>
      <c r="O132" s="211"/>
      <c r="P132" s="212">
        <f>SUM(P133:P170)</f>
        <v>0</v>
      </c>
      <c r="Q132" s="211"/>
      <c r="R132" s="212">
        <f>SUM(R133:R170)</f>
        <v>1176.585</v>
      </c>
      <c r="S132" s="211"/>
      <c r="T132" s="213">
        <f>SUM(T133:T170)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4" t="s">
        <v>84</v>
      </c>
      <c r="AT132" s="215" t="s">
        <v>75</v>
      </c>
      <c r="AU132" s="215" t="s">
        <v>76</v>
      </c>
      <c r="AY132" s="214" t="s">
        <v>175</v>
      </c>
      <c r="BK132" s="216">
        <f>SUM(BK133:BK170)</f>
        <v>0</v>
      </c>
    </row>
    <row r="133" s="2" customFormat="1" ht="55.5" customHeight="1">
      <c r="A133" s="39"/>
      <c r="B133" s="40"/>
      <c r="C133" s="219" t="s">
        <v>84</v>
      </c>
      <c r="D133" s="219" t="s">
        <v>177</v>
      </c>
      <c r="E133" s="220" t="s">
        <v>3800</v>
      </c>
      <c r="F133" s="221" t="s">
        <v>3801</v>
      </c>
      <c r="G133" s="222" t="s">
        <v>2748</v>
      </c>
      <c r="H133" s="223">
        <v>1</v>
      </c>
      <c r="I133" s="224"/>
      <c r="J133" s="225">
        <f>ROUND(I133*H133,2)</f>
        <v>0</v>
      </c>
      <c r="K133" s="221" t="s">
        <v>1</v>
      </c>
      <c r="L133" s="45"/>
      <c r="M133" s="226" t="s">
        <v>1</v>
      </c>
      <c r="N133" s="227" t="s">
        <v>41</v>
      </c>
      <c r="O133" s="92"/>
      <c r="P133" s="228">
        <f>O133*H133</f>
        <v>0</v>
      </c>
      <c r="Q133" s="228">
        <v>362</v>
      </c>
      <c r="R133" s="228">
        <f>Q133*H133</f>
        <v>362</v>
      </c>
      <c r="S133" s="228">
        <v>0</v>
      </c>
      <c r="T133" s="229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0" t="s">
        <v>182</v>
      </c>
      <c r="AT133" s="230" t="s">
        <v>177</v>
      </c>
      <c r="AU133" s="230" t="s">
        <v>84</v>
      </c>
      <c r="AY133" s="18" t="s">
        <v>175</v>
      </c>
      <c r="BE133" s="231">
        <f>IF(N133="základní",J133,0)</f>
        <v>0</v>
      </c>
      <c r="BF133" s="231">
        <f>IF(N133="snížená",J133,0)</f>
        <v>0</v>
      </c>
      <c r="BG133" s="231">
        <f>IF(N133="zákl. přenesená",J133,0)</f>
        <v>0</v>
      </c>
      <c r="BH133" s="231">
        <f>IF(N133="sníž. přenesená",J133,0)</f>
        <v>0</v>
      </c>
      <c r="BI133" s="231">
        <f>IF(N133="nulová",J133,0)</f>
        <v>0</v>
      </c>
      <c r="BJ133" s="18" t="s">
        <v>84</v>
      </c>
      <c r="BK133" s="231">
        <f>ROUND(I133*H133,2)</f>
        <v>0</v>
      </c>
      <c r="BL133" s="18" t="s">
        <v>182</v>
      </c>
      <c r="BM133" s="230" t="s">
        <v>86</v>
      </c>
    </row>
    <row r="134" s="2" customFormat="1">
      <c r="A134" s="39"/>
      <c r="B134" s="40"/>
      <c r="C134" s="41"/>
      <c r="D134" s="234" t="s">
        <v>266</v>
      </c>
      <c r="E134" s="41"/>
      <c r="F134" s="275" t="s">
        <v>3802</v>
      </c>
      <c r="G134" s="41"/>
      <c r="H134" s="41"/>
      <c r="I134" s="276"/>
      <c r="J134" s="41"/>
      <c r="K134" s="41"/>
      <c r="L134" s="45"/>
      <c r="M134" s="277"/>
      <c r="N134" s="278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266</v>
      </c>
      <c r="AU134" s="18" t="s">
        <v>84</v>
      </c>
    </row>
    <row r="135" s="2" customFormat="1" ht="33" customHeight="1">
      <c r="A135" s="39"/>
      <c r="B135" s="40"/>
      <c r="C135" s="219" t="s">
        <v>86</v>
      </c>
      <c r="D135" s="219" t="s">
        <v>177</v>
      </c>
      <c r="E135" s="220" t="s">
        <v>3803</v>
      </c>
      <c r="F135" s="221" t="s">
        <v>3804</v>
      </c>
      <c r="G135" s="222" t="s">
        <v>2748</v>
      </c>
      <c r="H135" s="223">
        <v>1</v>
      </c>
      <c r="I135" s="224"/>
      <c r="J135" s="225">
        <f>ROUND(I135*H135,2)</f>
        <v>0</v>
      </c>
      <c r="K135" s="221" t="s">
        <v>1</v>
      </c>
      <c r="L135" s="45"/>
      <c r="M135" s="226" t="s">
        <v>1</v>
      </c>
      <c r="N135" s="227" t="s">
        <v>41</v>
      </c>
      <c r="O135" s="92"/>
      <c r="P135" s="228">
        <f>O135*H135</f>
        <v>0</v>
      </c>
      <c r="Q135" s="228">
        <v>13.5</v>
      </c>
      <c r="R135" s="228">
        <f>Q135*H135</f>
        <v>13.5</v>
      </c>
      <c r="S135" s="228">
        <v>0</v>
      </c>
      <c r="T135" s="229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0" t="s">
        <v>182</v>
      </c>
      <c r="AT135" s="230" t="s">
        <v>177</v>
      </c>
      <c r="AU135" s="230" t="s">
        <v>84</v>
      </c>
      <c r="AY135" s="18" t="s">
        <v>175</v>
      </c>
      <c r="BE135" s="231">
        <f>IF(N135="základní",J135,0)</f>
        <v>0</v>
      </c>
      <c r="BF135" s="231">
        <f>IF(N135="snížená",J135,0)</f>
        <v>0</v>
      </c>
      <c r="BG135" s="231">
        <f>IF(N135="zákl. přenesená",J135,0)</f>
        <v>0</v>
      </c>
      <c r="BH135" s="231">
        <f>IF(N135="sníž. přenesená",J135,0)</f>
        <v>0</v>
      </c>
      <c r="BI135" s="231">
        <f>IF(N135="nulová",J135,0)</f>
        <v>0</v>
      </c>
      <c r="BJ135" s="18" t="s">
        <v>84</v>
      </c>
      <c r="BK135" s="231">
        <f>ROUND(I135*H135,2)</f>
        <v>0</v>
      </c>
      <c r="BL135" s="18" t="s">
        <v>182</v>
      </c>
      <c r="BM135" s="230" t="s">
        <v>182</v>
      </c>
    </row>
    <row r="136" s="2" customFormat="1">
      <c r="A136" s="39"/>
      <c r="B136" s="40"/>
      <c r="C136" s="41"/>
      <c r="D136" s="234" t="s">
        <v>266</v>
      </c>
      <c r="E136" s="41"/>
      <c r="F136" s="275" t="s">
        <v>3805</v>
      </c>
      <c r="G136" s="41"/>
      <c r="H136" s="41"/>
      <c r="I136" s="276"/>
      <c r="J136" s="41"/>
      <c r="K136" s="41"/>
      <c r="L136" s="45"/>
      <c r="M136" s="277"/>
      <c r="N136" s="278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266</v>
      </c>
      <c r="AU136" s="18" t="s">
        <v>84</v>
      </c>
    </row>
    <row r="137" s="2" customFormat="1" ht="33" customHeight="1">
      <c r="A137" s="39"/>
      <c r="B137" s="40"/>
      <c r="C137" s="219" t="s">
        <v>189</v>
      </c>
      <c r="D137" s="219" t="s">
        <v>177</v>
      </c>
      <c r="E137" s="220" t="s">
        <v>3806</v>
      </c>
      <c r="F137" s="221" t="s">
        <v>3807</v>
      </c>
      <c r="G137" s="222" t="s">
        <v>2748</v>
      </c>
      <c r="H137" s="223">
        <v>11</v>
      </c>
      <c r="I137" s="224"/>
      <c r="J137" s="225">
        <f>ROUND(I137*H137,2)</f>
        <v>0</v>
      </c>
      <c r="K137" s="221" t="s">
        <v>1</v>
      </c>
      <c r="L137" s="45"/>
      <c r="M137" s="226" t="s">
        <v>1</v>
      </c>
      <c r="N137" s="227" t="s">
        <v>41</v>
      </c>
      <c r="O137" s="92"/>
      <c r="P137" s="228">
        <f>O137*H137</f>
        <v>0</v>
      </c>
      <c r="Q137" s="228">
        <v>29</v>
      </c>
      <c r="R137" s="228">
        <f>Q137*H137</f>
        <v>319</v>
      </c>
      <c r="S137" s="228">
        <v>0</v>
      </c>
      <c r="T137" s="229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0" t="s">
        <v>182</v>
      </c>
      <c r="AT137" s="230" t="s">
        <v>177</v>
      </c>
      <c r="AU137" s="230" t="s">
        <v>84</v>
      </c>
      <c r="AY137" s="18" t="s">
        <v>175</v>
      </c>
      <c r="BE137" s="231">
        <f>IF(N137="základní",J137,0)</f>
        <v>0</v>
      </c>
      <c r="BF137" s="231">
        <f>IF(N137="snížená",J137,0)</f>
        <v>0</v>
      </c>
      <c r="BG137" s="231">
        <f>IF(N137="zákl. přenesená",J137,0)</f>
        <v>0</v>
      </c>
      <c r="BH137" s="231">
        <f>IF(N137="sníž. přenesená",J137,0)</f>
        <v>0</v>
      </c>
      <c r="BI137" s="231">
        <f>IF(N137="nulová",J137,0)</f>
        <v>0</v>
      </c>
      <c r="BJ137" s="18" t="s">
        <v>84</v>
      </c>
      <c r="BK137" s="231">
        <f>ROUND(I137*H137,2)</f>
        <v>0</v>
      </c>
      <c r="BL137" s="18" t="s">
        <v>182</v>
      </c>
      <c r="BM137" s="230" t="s">
        <v>207</v>
      </c>
    </row>
    <row r="138" s="2" customFormat="1">
      <c r="A138" s="39"/>
      <c r="B138" s="40"/>
      <c r="C138" s="41"/>
      <c r="D138" s="234" t="s">
        <v>266</v>
      </c>
      <c r="E138" s="41"/>
      <c r="F138" s="275" t="s">
        <v>3808</v>
      </c>
      <c r="G138" s="41"/>
      <c r="H138" s="41"/>
      <c r="I138" s="276"/>
      <c r="J138" s="41"/>
      <c r="K138" s="41"/>
      <c r="L138" s="45"/>
      <c r="M138" s="277"/>
      <c r="N138" s="278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266</v>
      </c>
      <c r="AU138" s="18" t="s">
        <v>84</v>
      </c>
    </row>
    <row r="139" s="2" customFormat="1" ht="37.8" customHeight="1">
      <c r="A139" s="39"/>
      <c r="B139" s="40"/>
      <c r="C139" s="219" t="s">
        <v>182</v>
      </c>
      <c r="D139" s="219" t="s">
        <v>177</v>
      </c>
      <c r="E139" s="220" t="s">
        <v>3809</v>
      </c>
      <c r="F139" s="221" t="s">
        <v>3810</v>
      </c>
      <c r="G139" s="222" t="s">
        <v>2748</v>
      </c>
      <c r="H139" s="223">
        <v>1</v>
      </c>
      <c r="I139" s="224"/>
      <c r="J139" s="225">
        <f>ROUND(I139*H139,2)</f>
        <v>0</v>
      </c>
      <c r="K139" s="221" t="s">
        <v>1</v>
      </c>
      <c r="L139" s="45"/>
      <c r="M139" s="226" t="s">
        <v>1</v>
      </c>
      <c r="N139" s="227" t="s">
        <v>41</v>
      </c>
      <c r="O139" s="92"/>
      <c r="P139" s="228">
        <f>O139*H139</f>
        <v>0</v>
      </c>
      <c r="Q139" s="228">
        <v>37</v>
      </c>
      <c r="R139" s="228">
        <f>Q139*H139</f>
        <v>37</v>
      </c>
      <c r="S139" s="228">
        <v>0</v>
      </c>
      <c r="T139" s="229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0" t="s">
        <v>182</v>
      </c>
      <c r="AT139" s="230" t="s">
        <v>177</v>
      </c>
      <c r="AU139" s="230" t="s">
        <v>84</v>
      </c>
      <c r="AY139" s="18" t="s">
        <v>175</v>
      </c>
      <c r="BE139" s="231">
        <f>IF(N139="základní",J139,0)</f>
        <v>0</v>
      </c>
      <c r="BF139" s="231">
        <f>IF(N139="snížená",J139,0)</f>
        <v>0</v>
      </c>
      <c r="BG139" s="231">
        <f>IF(N139="zákl. přenesená",J139,0)</f>
        <v>0</v>
      </c>
      <c r="BH139" s="231">
        <f>IF(N139="sníž. přenesená",J139,0)</f>
        <v>0</v>
      </c>
      <c r="BI139" s="231">
        <f>IF(N139="nulová",J139,0)</f>
        <v>0</v>
      </c>
      <c r="BJ139" s="18" t="s">
        <v>84</v>
      </c>
      <c r="BK139" s="231">
        <f>ROUND(I139*H139,2)</f>
        <v>0</v>
      </c>
      <c r="BL139" s="18" t="s">
        <v>182</v>
      </c>
      <c r="BM139" s="230" t="s">
        <v>216</v>
      </c>
    </row>
    <row r="140" s="2" customFormat="1">
      <c r="A140" s="39"/>
      <c r="B140" s="40"/>
      <c r="C140" s="41"/>
      <c r="D140" s="234" t="s">
        <v>266</v>
      </c>
      <c r="E140" s="41"/>
      <c r="F140" s="275" t="s">
        <v>3811</v>
      </c>
      <c r="G140" s="41"/>
      <c r="H140" s="41"/>
      <c r="I140" s="276"/>
      <c r="J140" s="41"/>
      <c r="K140" s="41"/>
      <c r="L140" s="45"/>
      <c r="M140" s="277"/>
      <c r="N140" s="278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266</v>
      </c>
      <c r="AU140" s="18" t="s">
        <v>84</v>
      </c>
    </row>
    <row r="141" s="2" customFormat="1" ht="33" customHeight="1">
      <c r="A141" s="39"/>
      <c r="B141" s="40"/>
      <c r="C141" s="219" t="s">
        <v>202</v>
      </c>
      <c r="D141" s="219" t="s">
        <v>177</v>
      </c>
      <c r="E141" s="220" t="s">
        <v>3812</v>
      </c>
      <c r="F141" s="221" t="s">
        <v>3813</v>
      </c>
      <c r="G141" s="222" t="s">
        <v>2748</v>
      </c>
      <c r="H141" s="223">
        <v>2</v>
      </c>
      <c r="I141" s="224"/>
      <c r="J141" s="225">
        <f>ROUND(I141*H141,2)</f>
        <v>0</v>
      </c>
      <c r="K141" s="221" t="s">
        <v>1</v>
      </c>
      <c r="L141" s="45"/>
      <c r="M141" s="226" t="s">
        <v>1</v>
      </c>
      <c r="N141" s="227" t="s">
        <v>41</v>
      </c>
      <c r="O141" s="92"/>
      <c r="P141" s="228">
        <f>O141*H141</f>
        <v>0</v>
      </c>
      <c r="Q141" s="228">
        <v>8.4</v>
      </c>
      <c r="R141" s="228">
        <f>Q141*H141</f>
        <v>16.8</v>
      </c>
      <c r="S141" s="228">
        <v>0</v>
      </c>
      <c r="T141" s="229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0" t="s">
        <v>182</v>
      </c>
      <c r="AT141" s="230" t="s">
        <v>177</v>
      </c>
      <c r="AU141" s="230" t="s">
        <v>84</v>
      </c>
      <c r="AY141" s="18" t="s">
        <v>175</v>
      </c>
      <c r="BE141" s="231">
        <f>IF(N141="základní",J141,0)</f>
        <v>0</v>
      </c>
      <c r="BF141" s="231">
        <f>IF(N141="snížená",J141,0)</f>
        <v>0</v>
      </c>
      <c r="BG141" s="231">
        <f>IF(N141="zákl. přenesená",J141,0)</f>
        <v>0</v>
      </c>
      <c r="BH141" s="231">
        <f>IF(N141="sníž. přenesená",J141,0)</f>
        <v>0</v>
      </c>
      <c r="BI141" s="231">
        <f>IF(N141="nulová",J141,0)</f>
        <v>0</v>
      </c>
      <c r="BJ141" s="18" t="s">
        <v>84</v>
      </c>
      <c r="BK141" s="231">
        <f>ROUND(I141*H141,2)</f>
        <v>0</v>
      </c>
      <c r="BL141" s="18" t="s">
        <v>182</v>
      </c>
      <c r="BM141" s="230" t="s">
        <v>226</v>
      </c>
    </row>
    <row r="142" s="2" customFormat="1">
      <c r="A142" s="39"/>
      <c r="B142" s="40"/>
      <c r="C142" s="41"/>
      <c r="D142" s="234" t="s">
        <v>266</v>
      </c>
      <c r="E142" s="41"/>
      <c r="F142" s="275" t="s">
        <v>3814</v>
      </c>
      <c r="G142" s="41"/>
      <c r="H142" s="41"/>
      <c r="I142" s="276"/>
      <c r="J142" s="41"/>
      <c r="K142" s="41"/>
      <c r="L142" s="45"/>
      <c r="M142" s="277"/>
      <c r="N142" s="278"/>
      <c r="O142" s="92"/>
      <c r="P142" s="92"/>
      <c r="Q142" s="92"/>
      <c r="R142" s="92"/>
      <c r="S142" s="92"/>
      <c r="T142" s="93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266</v>
      </c>
      <c r="AU142" s="18" t="s">
        <v>84</v>
      </c>
    </row>
    <row r="143" s="2" customFormat="1" ht="33" customHeight="1">
      <c r="A143" s="39"/>
      <c r="B143" s="40"/>
      <c r="C143" s="219" t="s">
        <v>207</v>
      </c>
      <c r="D143" s="219" t="s">
        <v>177</v>
      </c>
      <c r="E143" s="220" t="s">
        <v>3815</v>
      </c>
      <c r="F143" s="221" t="s">
        <v>3816</v>
      </c>
      <c r="G143" s="222" t="s">
        <v>2748</v>
      </c>
      <c r="H143" s="223">
        <v>4</v>
      </c>
      <c r="I143" s="224"/>
      <c r="J143" s="225">
        <f>ROUND(I143*H143,2)</f>
        <v>0</v>
      </c>
      <c r="K143" s="221" t="s">
        <v>1</v>
      </c>
      <c r="L143" s="45"/>
      <c r="M143" s="226" t="s">
        <v>1</v>
      </c>
      <c r="N143" s="227" t="s">
        <v>41</v>
      </c>
      <c r="O143" s="92"/>
      <c r="P143" s="228">
        <f>O143*H143</f>
        <v>0</v>
      </c>
      <c r="Q143" s="228">
        <v>8.4</v>
      </c>
      <c r="R143" s="228">
        <f>Q143*H143</f>
        <v>33.6</v>
      </c>
      <c r="S143" s="228">
        <v>0</v>
      </c>
      <c r="T143" s="229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0" t="s">
        <v>182</v>
      </c>
      <c r="AT143" s="230" t="s">
        <v>177</v>
      </c>
      <c r="AU143" s="230" t="s">
        <v>84</v>
      </c>
      <c r="AY143" s="18" t="s">
        <v>175</v>
      </c>
      <c r="BE143" s="231">
        <f>IF(N143="základní",J143,0)</f>
        <v>0</v>
      </c>
      <c r="BF143" s="231">
        <f>IF(N143="snížená",J143,0)</f>
        <v>0</v>
      </c>
      <c r="BG143" s="231">
        <f>IF(N143="zákl. přenesená",J143,0)</f>
        <v>0</v>
      </c>
      <c r="BH143" s="231">
        <f>IF(N143="sníž. přenesená",J143,0)</f>
        <v>0</v>
      </c>
      <c r="BI143" s="231">
        <f>IF(N143="nulová",J143,0)</f>
        <v>0</v>
      </c>
      <c r="BJ143" s="18" t="s">
        <v>84</v>
      </c>
      <c r="BK143" s="231">
        <f>ROUND(I143*H143,2)</f>
        <v>0</v>
      </c>
      <c r="BL143" s="18" t="s">
        <v>182</v>
      </c>
      <c r="BM143" s="230" t="s">
        <v>8</v>
      </c>
    </row>
    <row r="144" s="2" customFormat="1">
      <c r="A144" s="39"/>
      <c r="B144" s="40"/>
      <c r="C144" s="41"/>
      <c r="D144" s="234" t="s">
        <v>266</v>
      </c>
      <c r="E144" s="41"/>
      <c r="F144" s="275" t="s">
        <v>3817</v>
      </c>
      <c r="G144" s="41"/>
      <c r="H144" s="41"/>
      <c r="I144" s="276"/>
      <c r="J144" s="41"/>
      <c r="K144" s="41"/>
      <c r="L144" s="45"/>
      <c r="M144" s="277"/>
      <c r="N144" s="278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266</v>
      </c>
      <c r="AU144" s="18" t="s">
        <v>84</v>
      </c>
    </row>
    <row r="145" s="2" customFormat="1" ht="24.15" customHeight="1">
      <c r="A145" s="39"/>
      <c r="B145" s="40"/>
      <c r="C145" s="219" t="s">
        <v>211</v>
      </c>
      <c r="D145" s="219" t="s">
        <v>177</v>
      </c>
      <c r="E145" s="220" t="s">
        <v>3818</v>
      </c>
      <c r="F145" s="221" t="s">
        <v>3819</v>
      </c>
      <c r="G145" s="222" t="s">
        <v>2748</v>
      </c>
      <c r="H145" s="223">
        <v>20</v>
      </c>
      <c r="I145" s="224"/>
      <c r="J145" s="225">
        <f>ROUND(I145*H145,2)</f>
        <v>0</v>
      </c>
      <c r="K145" s="221" t="s">
        <v>1</v>
      </c>
      <c r="L145" s="45"/>
      <c r="M145" s="226" t="s">
        <v>1</v>
      </c>
      <c r="N145" s="227" t="s">
        <v>41</v>
      </c>
      <c r="O145" s="92"/>
      <c r="P145" s="228">
        <f>O145*H145</f>
        <v>0</v>
      </c>
      <c r="Q145" s="228">
        <v>0.6</v>
      </c>
      <c r="R145" s="228">
        <f>Q145*H145</f>
        <v>12</v>
      </c>
      <c r="S145" s="228">
        <v>0</v>
      </c>
      <c r="T145" s="229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0" t="s">
        <v>182</v>
      </c>
      <c r="AT145" s="230" t="s">
        <v>177</v>
      </c>
      <c r="AU145" s="230" t="s">
        <v>84</v>
      </c>
      <c r="AY145" s="18" t="s">
        <v>175</v>
      </c>
      <c r="BE145" s="231">
        <f>IF(N145="základní",J145,0)</f>
        <v>0</v>
      </c>
      <c r="BF145" s="231">
        <f>IF(N145="snížená",J145,0)</f>
        <v>0</v>
      </c>
      <c r="BG145" s="231">
        <f>IF(N145="zákl. přenesená",J145,0)</f>
        <v>0</v>
      </c>
      <c r="BH145" s="231">
        <f>IF(N145="sníž. přenesená",J145,0)</f>
        <v>0</v>
      </c>
      <c r="BI145" s="231">
        <f>IF(N145="nulová",J145,0)</f>
        <v>0</v>
      </c>
      <c r="BJ145" s="18" t="s">
        <v>84</v>
      </c>
      <c r="BK145" s="231">
        <f>ROUND(I145*H145,2)</f>
        <v>0</v>
      </c>
      <c r="BL145" s="18" t="s">
        <v>182</v>
      </c>
      <c r="BM145" s="230" t="s">
        <v>246</v>
      </c>
    </row>
    <row r="146" s="2" customFormat="1">
      <c r="A146" s="39"/>
      <c r="B146" s="40"/>
      <c r="C146" s="41"/>
      <c r="D146" s="234" t="s">
        <v>266</v>
      </c>
      <c r="E146" s="41"/>
      <c r="F146" s="275" t="s">
        <v>3820</v>
      </c>
      <c r="G146" s="41"/>
      <c r="H146" s="41"/>
      <c r="I146" s="276"/>
      <c r="J146" s="41"/>
      <c r="K146" s="41"/>
      <c r="L146" s="45"/>
      <c r="M146" s="277"/>
      <c r="N146" s="278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266</v>
      </c>
      <c r="AU146" s="18" t="s">
        <v>84</v>
      </c>
    </row>
    <row r="147" s="2" customFormat="1" ht="33" customHeight="1">
      <c r="A147" s="39"/>
      <c r="B147" s="40"/>
      <c r="C147" s="219" t="s">
        <v>216</v>
      </c>
      <c r="D147" s="219" t="s">
        <v>177</v>
      </c>
      <c r="E147" s="220" t="s">
        <v>3821</v>
      </c>
      <c r="F147" s="221" t="s">
        <v>3822</v>
      </c>
      <c r="G147" s="222" t="s">
        <v>2748</v>
      </c>
      <c r="H147" s="223">
        <v>1</v>
      </c>
      <c r="I147" s="224"/>
      <c r="J147" s="225">
        <f>ROUND(I147*H147,2)</f>
        <v>0</v>
      </c>
      <c r="K147" s="221" t="s">
        <v>1</v>
      </c>
      <c r="L147" s="45"/>
      <c r="M147" s="226" t="s">
        <v>1</v>
      </c>
      <c r="N147" s="227" t="s">
        <v>41</v>
      </c>
      <c r="O147" s="92"/>
      <c r="P147" s="228">
        <f>O147*H147</f>
        <v>0</v>
      </c>
      <c r="Q147" s="228">
        <v>1.3</v>
      </c>
      <c r="R147" s="228">
        <f>Q147*H147</f>
        <v>1.3</v>
      </c>
      <c r="S147" s="228">
        <v>0</v>
      </c>
      <c r="T147" s="229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0" t="s">
        <v>182</v>
      </c>
      <c r="AT147" s="230" t="s">
        <v>177</v>
      </c>
      <c r="AU147" s="230" t="s">
        <v>84</v>
      </c>
      <c r="AY147" s="18" t="s">
        <v>175</v>
      </c>
      <c r="BE147" s="231">
        <f>IF(N147="základní",J147,0)</f>
        <v>0</v>
      </c>
      <c r="BF147" s="231">
        <f>IF(N147="snížená",J147,0)</f>
        <v>0</v>
      </c>
      <c r="BG147" s="231">
        <f>IF(N147="zákl. přenesená",J147,0)</f>
        <v>0</v>
      </c>
      <c r="BH147" s="231">
        <f>IF(N147="sníž. přenesená",J147,0)</f>
        <v>0</v>
      </c>
      <c r="BI147" s="231">
        <f>IF(N147="nulová",J147,0)</f>
        <v>0</v>
      </c>
      <c r="BJ147" s="18" t="s">
        <v>84</v>
      </c>
      <c r="BK147" s="231">
        <f>ROUND(I147*H147,2)</f>
        <v>0</v>
      </c>
      <c r="BL147" s="18" t="s">
        <v>182</v>
      </c>
      <c r="BM147" s="230" t="s">
        <v>262</v>
      </c>
    </row>
    <row r="148" s="2" customFormat="1">
      <c r="A148" s="39"/>
      <c r="B148" s="40"/>
      <c r="C148" s="41"/>
      <c r="D148" s="234" t="s">
        <v>266</v>
      </c>
      <c r="E148" s="41"/>
      <c r="F148" s="275" t="s">
        <v>3823</v>
      </c>
      <c r="G148" s="41"/>
      <c r="H148" s="41"/>
      <c r="I148" s="276"/>
      <c r="J148" s="41"/>
      <c r="K148" s="41"/>
      <c r="L148" s="45"/>
      <c r="M148" s="277"/>
      <c r="N148" s="278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266</v>
      </c>
      <c r="AU148" s="18" t="s">
        <v>84</v>
      </c>
    </row>
    <row r="149" s="2" customFormat="1" ht="24.15" customHeight="1">
      <c r="A149" s="39"/>
      <c r="B149" s="40"/>
      <c r="C149" s="219" t="s">
        <v>221</v>
      </c>
      <c r="D149" s="219" t="s">
        <v>177</v>
      </c>
      <c r="E149" s="220" t="s">
        <v>3824</v>
      </c>
      <c r="F149" s="221" t="s">
        <v>3825</v>
      </c>
      <c r="G149" s="222" t="s">
        <v>2748</v>
      </c>
      <c r="H149" s="223">
        <v>4</v>
      </c>
      <c r="I149" s="224"/>
      <c r="J149" s="225">
        <f>ROUND(I149*H149,2)</f>
        <v>0</v>
      </c>
      <c r="K149" s="221" t="s">
        <v>1</v>
      </c>
      <c r="L149" s="45"/>
      <c r="M149" s="226" t="s">
        <v>1</v>
      </c>
      <c r="N149" s="227" t="s">
        <v>41</v>
      </c>
      <c r="O149" s="92"/>
      <c r="P149" s="228">
        <f>O149*H149</f>
        <v>0</v>
      </c>
      <c r="Q149" s="228">
        <v>1.1</v>
      </c>
      <c r="R149" s="228">
        <f>Q149*H149</f>
        <v>4.4</v>
      </c>
      <c r="S149" s="228">
        <v>0</v>
      </c>
      <c r="T149" s="229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0" t="s">
        <v>182</v>
      </c>
      <c r="AT149" s="230" t="s">
        <v>177</v>
      </c>
      <c r="AU149" s="230" t="s">
        <v>84</v>
      </c>
      <c r="AY149" s="18" t="s">
        <v>175</v>
      </c>
      <c r="BE149" s="231">
        <f>IF(N149="základní",J149,0)</f>
        <v>0</v>
      </c>
      <c r="BF149" s="231">
        <f>IF(N149="snížená",J149,0)</f>
        <v>0</v>
      </c>
      <c r="BG149" s="231">
        <f>IF(N149="zákl. přenesená",J149,0)</f>
        <v>0</v>
      </c>
      <c r="BH149" s="231">
        <f>IF(N149="sníž. přenesená",J149,0)</f>
        <v>0</v>
      </c>
      <c r="BI149" s="231">
        <f>IF(N149="nulová",J149,0)</f>
        <v>0</v>
      </c>
      <c r="BJ149" s="18" t="s">
        <v>84</v>
      </c>
      <c r="BK149" s="231">
        <f>ROUND(I149*H149,2)</f>
        <v>0</v>
      </c>
      <c r="BL149" s="18" t="s">
        <v>182</v>
      </c>
      <c r="BM149" s="230" t="s">
        <v>281</v>
      </c>
    </row>
    <row r="150" s="2" customFormat="1">
      <c r="A150" s="39"/>
      <c r="B150" s="40"/>
      <c r="C150" s="41"/>
      <c r="D150" s="234" t="s">
        <v>266</v>
      </c>
      <c r="E150" s="41"/>
      <c r="F150" s="275" t="s">
        <v>3826</v>
      </c>
      <c r="G150" s="41"/>
      <c r="H150" s="41"/>
      <c r="I150" s="276"/>
      <c r="J150" s="41"/>
      <c r="K150" s="41"/>
      <c r="L150" s="45"/>
      <c r="M150" s="277"/>
      <c r="N150" s="278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266</v>
      </c>
      <c r="AU150" s="18" t="s">
        <v>84</v>
      </c>
    </row>
    <row r="151" s="2" customFormat="1" ht="24.15" customHeight="1">
      <c r="A151" s="39"/>
      <c r="B151" s="40"/>
      <c r="C151" s="219" t="s">
        <v>226</v>
      </c>
      <c r="D151" s="219" t="s">
        <v>177</v>
      </c>
      <c r="E151" s="220" t="s">
        <v>3827</v>
      </c>
      <c r="F151" s="221" t="s">
        <v>3828</v>
      </c>
      <c r="G151" s="222" t="s">
        <v>2748</v>
      </c>
      <c r="H151" s="223">
        <v>3</v>
      </c>
      <c r="I151" s="224"/>
      <c r="J151" s="225">
        <f>ROUND(I151*H151,2)</f>
        <v>0</v>
      </c>
      <c r="K151" s="221" t="s">
        <v>1</v>
      </c>
      <c r="L151" s="45"/>
      <c r="M151" s="226" t="s">
        <v>1</v>
      </c>
      <c r="N151" s="227" t="s">
        <v>41</v>
      </c>
      <c r="O151" s="92"/>
      <c r="P151" s="228">
        <f>O151*H151</f>
        <v>0</v>
      </c>
      <c r="Q151" s="228">
        <v>1.4</v>
      </c>
      <c r="R151" s="228">
        <f>Q151*H151</f>
        <v>4.1999999999999992</v>
      </c>
      <c r="S151" s="228">
        <v>0</v>
      </c>
      <c r="T151" s="229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0" t="s">
        <v>182</v>
      </c>
      <c r="AT151" s="230" t="s">
        <v>177</v>
      </c>
      <c r="AU151" s="230" t="s">
        <v>84</v>
      </c>
      <c r="AY151" s="18" t="s">
        <v>175</v>
      </c>
      <c r="BE151" s="231">
        <f>IF(N151="základní",J151,0)</f>
        <v>0</v>
      </c>
      <c r="BF151" s="231">
        <f>IF(N151="snížená",J151,0)</f>
        <v>0</v>
      </c>
      <c r="BG151" s="231">
        <f>IF(N151="zákl. přenesená",J151,0)</f>
        <v>0</v>
      </c>
      <c r="BH151" s="231">
        <f>IF(N151="sníž. přenesená",J151,0)</f>
        <v>0</v>
      </c>
      <c r="BI151" s="231">
        <f>IF(N151="nulová",J151,0)</f>
        <v>0</v>
      </c>
      <c r="BJ151" s="18" t="s">
        <v>84</v>
      </c>
      <c r="BK151" s="231">
        <f>ROUND(I151*H151,2)</f>
        <v>0</v>
      </c>
      <c r="BL151" s="18" t="s">
        <v>182</v>
      </c>
      <c r="BM151" s="230" t="s">
        <v>294</v>
      </c>
    </row>
    <row r="152" s="2" customFormat="1">
      <c r="A152" s="39"/>
      <c r="B152" s="40"/>
      <c r="C152" s="41"/>
      <c r="D152" s="234" t="s">
        <v>266</v>
      </c>
      <c r="E152" s="41"/>
      <c r="F152" s="275" t="s">
        <v>3829</v>
      </c>
      <c r="G152" s="41"/>
      <c r="H152" s="41"/>
      <c r="I152" s="276"/>
      <c r="J152" s="41"/>
      <c r="K152" s="41"/>
      <c r="L152" s="45"/>
      <c r="M152" s="277"/>
      <c r="N152" s="278"/>
      <c r="O152" s="92"/>
      <c r="P152" s="92"/>
      <c r="Q152" s="92"/>
      <c r="R152" s="92"/>
      <c r="S152" s="92"/>
      <c r="T152" s="93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266</v>
      </c>
      <c r="AU152" s="18" t="s">
        <v>84</v>
      </c>
    </row>
    <row r="153" s="2" customFormat="1" ht="24.15" customHeight="1">
      <c r="A153" s="39"/>
      <c r="B153" s="40"/>
      <c r="C153" s="219" t="s">
        <v>231</v>
      </c>
      <c r="D153" s="219" t="s">
        <v>177</v>
      </c>
      <c r="E153" s="220" t="s">
        <v>3830</v>
      </c>
      <c r="F153" s="221" t="s">
        <v>3831</v>
      </c>
      <c r="G153" s="222" t="s">
        <v>2748</v>
      </c>
      <c r="H153" s="223">
        <v>11</v>
      </c>
      <c r="I153" s="224"/>
      <c r="J153" s="225">
        <f>ROUND(I153*H153,2)</f>
        <v>0</v>
      </c>
      <c r="K153" s="221" t="s">
        <v>1</v>
      </c>
      <c r="L153" s="45"/>
      <c r="M153" s="226" t="s">
        <v>1</v>
      </c>
      <c r="N153" s="227" t="s">
        <v>41</v>
      </c>
      <c r="O153" s="92"/>
      <c r="P153" s="228">
        <f>O153*H153</f>
        <v>0</v>
      </c>
      <c r="Q153" s="228">
        <v>1.1</v>
      </c>
      <c r="R153" s="228">
        <f>Q153*H153</f>
        <v>12.100000000000002</v>
      </c>
      <c r="S153" s="228">
        <v>0</v>
      </c>
      <c r="T153" s="229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0" t="s">
        <v>182</v>
      </c>
      <c r="AT153" s="230" t="s">
        <v>177</v>
      </c>
      <c r="AU153" s="230" t="s">
        <v>84</v>
      </c>
      <c r="AY153" s="18" t="s">
        <v>175</v>
      </c>
      <c r="BE153" s="231">
        <f>IF(N153="základní",J153,0)</f>
        <v>0</v>
      </c>
      <c r="BF153" s="231">
        <f>IF(N153="snížená",J153,0)</f>
        <v>0</v>
      </c>
      <c r="BG153" s="231">
        <f>IF(N153="zákl. přenesená",J153,0)</f>
        <v>0</v>
      </c>
      <c r="BH153" s="231">
        <f>IF(N153="sníž. přenesená",J153,0)</f>
        <v>0</v>
      </c>
      <c r="BI153" s="231">
        <f>IF(N153="nulová",J153,0)</f>
        <v>0</v>
      </c>
      <c r="BJ153" s="18" t="s">
        <v>84</v>
      </c>
      <c r="BK153" s="231">
        <f>ROUND(I153*H153,2)</f>
        <v>0</v>
      </c>
      <c r="BL153" s="18" t="s">
        <v>182</v>
      </c>
      <c r="BM153" s="230" t="s">
        <v>302</v>
      </c>
    </row>
    <row r="154" s="2" customFormat="1">
      <c r="A154" s="39"/>
      <c r="B154" s="40"/>
      <c r="C154" s="41"/>
      <c r="D154" s="234" t="s">
        <v>266</v>
      </c>
      <c r="E154" s="41"/>
      <c r="F154" s="275" t="s">
        <v>3832</v>
      </c>
      <c r="G154" s="41"/>
      <c r="H154" s="41"/>
      <c r="I154" s="276"/>
      <c r="J154" s="41"/>
      <c r="K154" s="41"/>
      <c r="L154" s="45"/>
      <c r="M154" s="277"/>
      <c r="N154" s="278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266</v>
      </c>
      <c r="AU154" s="18" t="s">
        <v>84</v>
      </c>
    </row>
    <row r="155" s="2" customFormat="1" ht="37.8" customHeight="1">
      <c r="A155" s="39"/>
      <c r="B155" s="40"/>
      <c r="C155" s="219" t="s">
        <v>8</v>
      </c>
      <c r="D155" s="219" t="s">
        <v>177</v>
      </c>
      <c r="E155" s="220" t="s">
        <v>3833</v>
      </c>
      <c r="F155" s="221" t="s">
        <v>3834</v>
      </c>
      <c r="G155" s="222" t="s">
        <v>3835</v>
      </c>
      <c r="H155" s="223">
        <v>127.5</v>
      </c>
      <c r="I155" s="224"/>
      <c r="J155" s="225">
        <f>ROUND(I155*H155,2)</f>
        <v>0</v>
      </c>
      <c r="K155" s="221" t="s">
        <v>1</v>
      </c>
      <c r="L155" s="45"/>
      <c r="M155" s="226" t="s">
        <v>1</v>
      </c>
      <c r="N155" s="227" t="s">
        <v>41</v>
      </c>
      <c r="O155" s="92"/>
      <c r="P155" s="228">
        <f>O155*H155</f>
        <v>0</v>
      </c>
      <c r="Q155" s="228">
        <v>0.16</v>
      </c>
      <c r="R155" s="228">
        <f>Q155*H155</f>
        <v>20.400000000000004</v>
      </c>
      <c r="S155" s="228">
        <v>0</v>
      </c>
      <c r="T155" s="229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0" t="s">
        <v>182</v>
      </c>
      <c r="AT155" s="230" t="s">
        <v>177</v>
      </c>
      <c r="AU155" s="230" t="s">
        <v>84</v>
      </c>
      <c r="AY155" s="18" t="s">
        <v>175</v>
      </c>
      <c r="BE155" s="231">
        <f>IF(N155="základní",J155,0)</f>
        <v>0</v>
      </c>
      <c r="BF155" s="231">
        <f>IF(N155="snížená",J155,0)</f>
        <v>0</v>
      </c>
      <c r="BG155" s="231">
        <f>IF(N155="zákl. přenesená",J155,0)</f>
        <v>0</v>
      </c>
      <c r="BH155" s="231">
        <f>IF(N155="sníž. přenesená",J155,0)</f>
        <v>0</v>
      </c>
      <c r="BI155" s="231">
        <f>IF(N155="nulová",J155,0)</f>
        <v>0</v>
      </c>
      <c r="BJ155" s="18" t="s">
        <v>84</v>
      </c>
      <c r="BK155" s="231">
        <f>ROUND(I155*H155,2)</f>
        <v>0</v>
      </c>
      <c r="BL155" s="18" t="s">
        <v>182</v>
      </c>
      <c r="BM155" s="230" t="s">
        <v>312</v>
      </c>
    </row>
    <row r="156" s="2" customFormat="1" ht="24.15" customHeight="1">
      <c r="A156" s="39"/>
      <c r="B156" s="40"/>
      <c r="C156" s="219" t="s">
        <v>240</v>
      </c>
      <c r="D156" s="219" t="s">
        <v>177</v>
      </c>
      <c r="E156" s="220" t="s">
        <v>3836</v>
      </c>
      <c r="F156" s="221" t="s">
        <v>3837</v>
      </c>
      <c r="G156" s="222" t="s">
        <v>3835</v>
      </c>
      <c r="H156" s="223">
        <v>102.5</v>
      </c>
      <c r="I156" s="224"/>
      <c r="J156" s="225">
        <f>ROUND(I156*H156,2)</f>
        <v>0</v>
      </c>
      <c r="K156" s="221" t="s">
        <v>1</v>
      </c>
      <c r="L156" s="45"/>
      <c r="M156" s="226" t="s">
        <v>1</v>
      </c>
      <c r="N156" s="227" t="s">
        <v>41</v>
      </c>
      <c r="O156" s="92"/>
      <c r="P156" s="228">
        <f>O156*H156</f>
        <v>0</v>
      </c>
      <c r="Q156" s="228">
        <v>0.25</v>
      </c>
      <c r="R156" s="228">
        <f>Q156*H156</f>
        <v>25.625</v>
      </c>
      <c r="S156" s="228">
        <v>0</v>
      </c>
      <c r="T156" s="229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0" t="s">
        <v>182</v>
      </c>
      <c r="AT156" s="230" t="s">
        <v>177</v>
      </c>
      <c r="AU156" s="230" t="s">
        <v>84</v>
      </c>
      <c r="AY156" s="18" t="s">
        <v>175</v>
      </c>
      <c r="BE156" s="231">
        <f>IF(N156="základní",J156,0)</f>
        <v>0</v>
      </c>
      <c r="BF156" s="231">
        <f>IF(N156="snížená",J156,0)</f>
        <v>0</v>
      </c>
      <c r="BG156" s="231">
        <f>IF(N156="zákl. přenesená",J156,0)</f>
        <v>0</v>
      </c>
      <c r="BH156" s="231">
        <f>IF(N156="sníž. přenesená",J156,0)</f>
        <v>0</v>
      </c>
      <c r="BI156" s="231">
        <f>IF(N156="nulová",J156,0)</f>
        <v>0</v>
      </c>
      <c r="BJ156" s="18" t="s">
        <v>84</v>
      </c>
      <c r="BK156" s="231">
        <f>ROUND(I156*H156,2)</f>
        <v>0</v>
      </c>
      <c r="BL156" s="18" t="s">
        <v>182</v>
      </c>
      <c r="BM156" s="230" t="s">
        <v>325</v>
      </c>
    </row>
    <row r="157" s="2" customFormat="1" ht="24.15" customHeight="1">
      <c r="A157" s="39"/>
      <c r="B157" s="40"/>
      <c r="C157" s="219" t="s">
        <v>246</v>
      </c>
      <c r="D157" s="219" t="s">
        <v>177</v>
      </c>
      <c r="E157" s="220" t="s">
        <v>3838</v>
      </c>
      <c r="F157" s="221" t="s">
        <v>3839</v>
      </c>
      <c r="G157" s="222" t="s">
        <v>3835</v>
      </c>
      <c r="H157" s="223">
        <v>131.5</v>
      </c>
      <c r="I157" s="224"/>
      <c r="J157" s="225">
        <f>ROUND(I157*H157,2)</f>
        <v>0</v>
      </c>
      <c r="K157" s="221" t="s">
        <v>1</v>
      </c>
      <c r="L157" s="45"/>
      <c r="M157" s="226" t="s">
        <v>1</v>
      </c>
      <c r="N157" s="227" t="s">
        <v>41</v>
      </c>
      <c r="O157" s="92"/>
      <c r="P157" s="228">
        <f>O157*H157</f>
        <v>0</v>
      </c>
      <c r="Q157" s="228">
        <v>0.35</v>
      </c>
      <c r="R157" s="228">
        <f>Q157*H157</f>
        <v>46.025</v>
      </c>
      <c r="S157" s="228">
        <v>0</v>
      </c>
      <c r="T157" s="229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0" t="s">
        <v>182</v>
      </c>
      <c r="AT157" s="230" t="s">
        <v>177</v>
      </c>
      <c r="AU157" s="230" t="s">
        <v>84</v>
      </c>
      <c r="AY157" s="18" t="s">
        <v>175</v>
      </c>
      <c r="BE157" s="231">
        <f>IF(N157="základní",J157,0)</f>
        <v>0</v>
      </c>
      <c r="BF157" s="231">
        <f>IF(N157="snížená",J157,0)</f>
        <v>0</v>
      </c>
      <c r="BG157" s="231">
        <f>IF(N157="zákl. přenesená",J157,0)</f>
        <v>0</v>
      </c>
      <c r="BH157" s="231">
        <f>IF(N157="sníž. přenesená",J157,0)</f>
        <v>0</v>
      </c>
      <c r="BI157" s="231">
        <f>IF(N157="nulová",J157,0)</f>
        <v>0</v>
      </c>
      <c r="BJ157" s="18" t="s">
        <v>84</v>
      </c>
      <c r="BK157" s="231">
        <f>ROUND(I157*H157,2)</f>
        <v>0</v>
      </c>
      <c r="BL157" s="18" t="s">
        <v>182</v>
      </c>
      <c r="BM157" s="230" t="s">
        <v>334</v>
      </c>
    </row>
    <row r="158" s="2" customFormat="1" ht="24.15" customHeight="1">
      <c r="A158" s="39"/>
      <c r="B158" s="40"/>
      <c r="C158" s="219" t="s">
        <v>252</v>
      </c>
      <c r="D158" s="219" t="s">
        <v>177</v>
      </c>
      <c r="E158" s="220" t="s">
        <v>3840</v>
      </c>
      <c r="F158" s="221" t="s">
        <v>3841</v>
      </c>
      <c r="G158" s="222" t="s">
        <v>3835</v>
      </c>
      <c r="H158" s="223">
        <v>93.5</v>
      </c>
      <c r="I158" s="224"/>
      <c r="J158" s="225">
        <f>ROUND(I158*H158,2)</f>
        <v>0</v>
      </c>
      <c r="K158" s="221" t="s">
        <v>1</v>
      </c>
      <c r="L158" s="45"/>
      <c r="M158" s="226" t="s">
        <v>1</v>
      </c>
      <c r="N158" s="227" t="s">
        <v>41</v>
      </c>
      <c r="O158" s="92"/>
      <c r="P158" s="228">
        <f>O158*H158</f>
        <v>0</v>
      </c>
      <c r="Q158" s="228">
        <v>0.45</v>
      </c>
      <c r="R158" s="228">
        <f>Q158*H158</f>
        <v>42.075</v>
      </c>
      <c r="S158" s="228">
        <v>0</v>
      </c>
      <c r="T158" s="229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0" t="s">
        <v>182</v>
      </c>
      <c r="AT158" s="230" t="s">
        <v>177</v>
      </c>
      <c r="AU158" s="230" t="s">
        <v>84</v>
      </c>
      <c r="AY158" s="18" t="s">
        <v>175</v>
      </c>
      <c r="BE158" s="231">
        <f>IF(N158="základní",J158,0)</f>
        <v>0</v>
      </c>
      <c r="BF158" s="231">
        <f>IF(N158="snížená",J158,0)</f>
        <v>0</v>
      </c>
      <c r="BG158" s="231">
        <f>IF(N158="zákl. přenesená",J158,0)</f>
        <v>0</v>
      </c>
      <c r="BH158" s="231">
        <f>IF(N158="sníž. přenesená",J158,0)</f>
        <v>0</v>
      </c>
      <c r="BI158" s="231">
        <f>IF(N158="nulová",J158,0)</f>
        <v>0</v>
      </c>
      <c r="BJ158" s="18" t="s">
        <v>84</v>
      </c>
      <c r="BK158" s="231">
        <f>ROUND(I158*H158,2)</f>
        <v>0</v>
      </c>
      <c r="BL158" s="18" t="s">
        <v>182</v>
      </c>
      <c r="BM158" s="230" t="s">
        <v>351</v>
      </c>
    </row>
    <row r="159" s="2" customFormat="1" ht="24.15" customHeight="1">
      <c r="A159" s="39"/>
      <c r="B159" s="40"/>
      <c r="C159" s="219" t="s">
        <v>262</v>
      </c>
      <c r="D159" s="219" t="s">
        <v>177</v>
      </c>
      <c r="E159" s="220" t="s">
        <v>3842</v>
      </c>
      <c r="F159" s="221" t="s">
        <v>3843</v>
      </c>
      <c r="G159" s="222" t="s">
        <v>3835</v>
      </c>
      <c r="H159" s="223">
        <v>17</v>
      </c>
      <c r="I159" s="224"/>
      <c r="J159" s="225">
        <f>ROUND(I159*H159,2)</f>
        <v>0</v>
      </c>
      <c r="K159" s="221" t="s">
        <v>1</v>
      </c>
      <c r="L159" s="45"/>
      <c r="M159" s="226" t="s">
        <v>1</v>
      </c>
      <c r="N159" s="227" t="s">
        <v>41</v>
      </c>
      <c r="O159" s="92"/>
      <c r="P159" s="228">
        <f>O159*H159</f>
        <v>0</v>
      </c>
      <c r="Q159" s="228">
        <v>0.55</v>
      </c>
      <c r="R159" s="228">
        <f>Q159*H159</f>
        <v>9.3500000000000016</v>
      </c>
      <c r="S159" s="228">
        <v>0</v>
      </c>
      <c r="T159" s="229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0" t="s">
        <v>182</v>
      </c>
      <c r="AT159" s="230" t="s">
        <v>177</v>
      </c>
      <c r="AU159" s="230" t="s">
        <v>84</v>
      </c>
      <c r="AY159" s="18" t="s">
        <v>175</v>
      </c>
      <c r="BE159" s="231">
        <f>IF(N159="základní",J159,0)</f>
        <v>0</v>
      </c>
      <c r="BF159" s="231">
        <f>IF(N159="snížená",J159,0)</f>
        <v>0</v>
      </c>
      <c r="BG159" s="231">
        <f>IF(N159="zákl. přenesená",J159,0)</f>
        <v>0</v>
      </c>
      <c r="BH159" s="231">
        <f>IF(N159="sníž. přenesená",J159,0)</f>
        <v>0</v>
      </c>
      <c r="BI159" s="231">
        <f>IF(N159="nulová",J159,0)</f>
        <v>0</v>
      </c>
      <c r="BJ159" s="18" t="s">
        <v>84</v>
      </c>
      <c r="BK159" s="231">
        <f>ROUND(I159*H159,2)</f>
        <v>0</v>
      </c>
      <c r="BL159" s="18" t="s">
        <v>182</v>
      </c>
      <c r="BM159" s="230" t="s">
        <v>372</v>
      </c>
    </row>
    <row r="160" s="2" customFormat="1" ht="24.15" customHeight="1">
      <c r="A160" s="39"/>
      <c r="B160" s="40"/>
      <c r="C160" s="219" t="s">
        <v>273</v>
      </c>
      <c r="D160" s="219" t="s">
        <v>177</v>
      </c>
      <c r="E160" s="220" t="s">
        <v>3844</v>
      </c>
      <c r="F160" s="221" t="s">
        <v>3845</v>
      </c>
      <c r="G160" s="222" t="s">
        <v>3835</v>
      </c>
      <c r="H160" s="223">
        <v>19</v>
      </c>
      <c r="I160" s="224"/>
      <c r="J160" s="225">
        <f>ROUND(I160*H160,2)</f>
        <v>0</v>
      </c>
      <c r="K160" s="221" t="s">
        <v>1</v>
      </c>
      <c r="L160" s="45"/>
      <c r="M160" s="226" t="s">
        <v>1</v>
      </c>
      <c r="N160" s="227" t="s">
        <v>41</v>
      </c>
      <c r="O160" s="92"/>
      <c r="P160" s="228">
        <f>O160*H160</f>
        <v>0</v>
      </c>
      <c r="Q160" s="228">
        <v>0.73</v>
      </c>
      <c r="R160" s="228">
        <f>Q160*H160</f>
        <v>13.87</v>
      </c>
      <c r="S160" s="228">
        <v>0</v>
      </c>
      <c r="T160" s="229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0" t="s">
        <v>182</v>
      </c>
      <c r="AT160" s="230" t="s">
        <v>177</v>
      </c>
      <c r="AU160" s="230" t="s">
        <v>84</v>
      </c>
      <c r="AY160" s="18" t="s">
        <v>175</v>
      </c>
      <c r="BE160" s="231">
        <f>IF(N160="základní",J160,0)</f>
        <v>0</v>
      </c>
      <c r="BF160" s="231">
        <f>IF(N160="snížená",J160,0)</f>
        <v>0</v>
      </c>
      <c r="BG160" s="231">
        <f>IF(N160="zákl. přenesená",J160,0)</f>
        <v>0</v>
      </c>
      <c r="BH160" s="231">
        <f>IF(N160="sníž. přenesená",J160,0)</f>
        <v>0</v>
      </c>
      <c r="BI160" s="231">
        <f>IF(N160="nulová",J160,0)</f>
        <v>0</v>
      </c>
      <c r="BJ160" s="18" t="s">
        <v>84</v>
      </c>
      <c r="BK160" s="231">
        <f>ROUND(I160*H160,2)</f>
        <v>0</v>
      </c>
      <c r="BL160" s="18" t="s">
        <v>182</v>
      </c>
      <c r="BM160" s="230" t="s">
        <v>386</v>
      </c>
    </row>
    <row r="161" s="2" customFormat="1" ht="24.15" customHeight="1">
      <c r="A161" s="39"/>
      <c r="B161" s="40"/>
      <c r="C161" s="219" t="s">
        <v>281</v>
      </c>
      <c r="D161" s="219" t="s">
        <v>177</v>
      </c>
      <c r="E161" s="220" t="s">
        <v>3846</v>
      </c>
      <c r="F161" s="221" t="s">
        <v>3847</v>
      </c>
      <c r="G161" s="222" t="s">
        <v>3835</v>
      </c>
      <c r="H161" s="223">
        <v>14</v>
      </c>
      <c r="I161" s="224"/>
      <c r="J161" s="225">
        <f>ROUND(I161*H161,2)</f>
        <v>0</v>
      </c>
      <c r="K161" s="221" t="s">
        <v>1</v>
      </c>
      <c r="L161" s="45"/>
      <c r="M161" s="226" t="s">
        <v>1</v>
      </c>
      <c r="N161" s="227" t="s">
        <v>41</v>
      </c>
      <c r="O161" s="92"/>
      <c r="P161" s="228">
        <f>O161*H161</f>
        <v>0</v>
      </c>
      <c r="Q161" s="228">
        <v>1.175</v>
      </c>
      <c r="R161" s="228">
        <f>Q161*H161</f>
        <v>16.45</v>
      </c>
      <c r="S161" s="228">
        <v>0</v>
      </c>
      <c r="T161" s="229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0" t="s">
        <v>182</v>
      </c>
      <c r="AT161" s="230" t="s">
        <v>177</v>
      </c>
      <c r="AU161" s="230" t="s">
        <v>84</v>
      </c>
      <c r="AY161" s="18" t="s">
        <v>175</v>
      </c>
      <c r="BE161" s="231">
        <f>IF(N161="základní",J161,0)</f>
        <v>0</v>
      </c>
      <c r="BF161" s="231">
        <f>IF(N161="snížená",J161,0)</f>
        <v>0</v>
      </c>
      <c r="BG161" s="231">
        <f>IF(N161="zákl. přenesená",J161,0)</f>
        <v>0</v>
      </c>
      <c r="BH161" s="231">
        <f>IF(N161="sníž. přenesená",J161,0)</f>
        <v>0</v>
      </c>
      <c r="BI161" s="231">
        <f>IF(N161="nulová",J161,0)</f>
        <v>0</v>
      </c>
      <c r="BJ161" s="18" t="s">
        <v>84</v>
      </c>
      <c r="BK161" s="231">
        <f>ROUND(I161*H161,2)</f>
        <v>0</v>
      </c>
      <c r="BL161" s="18" t="s">
        <v>182</v>
      </c>
      <c r="BM161" s="230" t="s">
        <v>430</v>
      </c>
    </row>
    <row r="162" s="2" customFormat="1" ht="24.15" customHeight="1">
      <c r="A162" s="39"/>
      <c r="B162" s="40"/>
      <c r="C162" s="219" t="s">
        <v>289</v>
      </c>
      <c r="D162" s="219" t="s">
        <v>177</v>
      </c>
      <c r="E162" s="220" t="s">
        <v>3848</v>
      </c>
      <c r="F162" s="221" t="s">
        <v>3849</v>
      </c>
      <c r="G162" s="222" t="s">
        <v>3835</v>
      </c>
      <c r="H162" s="223">
        <v>17</v>
      </c>
      <c r="I162" s="224"/>
      <c r="J162" s="225">
        <f>ROUND(I162*H162,2)</f>
        <v>0</v>
      </c>
      <c r="K162" s="221" t="s">
        <v>1</v>
      </c>
      <c r="L162" s="45"/>
      <c r="M162" s="226" t="s">
        <v>1</v>
      </c>
      <c r="N162" s="227" t="s">
        <v>41</v>
      </c>
      <c r="O162" s="92"/>
      <c r="P162" s="228">
        <f>O162*H162</f>
        <v>0</v>
      </c>
      <c r="Q162" s="228">
        <v>1.45</v>
      </c>
      <c r="R162" s="228">
        <f>Q162*H162</f>
        <v>24.65</v>
      </c>
      <c r="S162" s="228">
        <v>0</v>
      </c>
      <c r="T162" s="229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0" t="s">
        <v>182</v>
      </c>
      <c r="AT162" s="230" t="s">
        <v>177</v>
      </c>
      <c r="AU162" s="230" t="s">
        <v>84</v>
      </c>
      <c r="AY162" s="18" t="s">
        <v>175</v>
      </c>
      <c r="BE162" s="231">
        <f>IF(N162="základní",J162,0)</f>
        <v>0</v>
      </c>
      <c r="BF162" s="231">
        <f>IF(N162="snížená",J162,0)</f>
        <v>0</v>
      </c>
      <c r="BG162" s="231">
        <f>IF(N162="zákl. přenesená",J162,0)</f>
        <v>0</v>
      </c>
      <c r="BH162" s="231">
        <f>IF(N162="sníž. přenesená",J162,0)</f>
        <v>0</v>
      </c>
      <c r="BI162" s="231">
        <f>IF(N162="nulová",J162,0)</f>
        <v>0</v>
      </c>
      <c r="BJ162" s="18" t="s">
        <v>84</v>
      </c>
      <c r="BK162" s="231">
        <f>ROUND(I162*H162,2)</f>
        <v>0</v>
      </c>
      <c r="BL162" s="18" t="s">
        <v>182</v>
      </c>
      <c r="BM162" s="230" t="s">
        <v>440</v>
      </c>
    </row>
    <row r="163" s="2" customFormat="1" ht="24.15" customHeight="1">
      <c r="A163" s="39"/>
      <c r="B163" s="40"/>
      <c r="C163" s="219" t="s">
        <v>294</v>
      </c>
      <c r="D163" s="219" t="s">
        <v>177</v>
      </c>
      <c r="E163" s="220" t="s">
        <v>3850</v>
      </c>
      <c r="F163" s="221" t="s">
        <v>3851</v>
      </c>
      <c r="G163" s="222" t="s">
        <v>2238</v>
      </c>
      <c r="H163" s="223">
        <v>21.28</v>
      </c>
      <c r="I163" s="224"/>
      <c r="J163" s="225">
        <f>ROUND(I163*H163,2)</f>
        <v>0</v>
      </c>
      <c r="K163" s="221" t="s">
        <v>1</v>
      </c>
      <c r="L163" s="45"/>
      <c r="M163" s="226" t="s">
        <v>1</v>
      </c>
      <c r="N163" s="227" t="s">
        <v>41</v>
      </c>
      <c r="O163" s="92"/>
      <c r="P163" s="228">
        <f>O163*H163</f>
        <v>0</v>
      </c>
      <c r="Q163" s="228">
        <v>1</v>
      </c>
      <c r="R163" s="228">
        <f>Q163*H163</f>
        <v>21.28</v>
      </c>
      <c r="S163" s="228">
        <v>0</v>
      </c>
      <c r="T163" s="229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0" t="s">
        <v>182</v>
      </c>
      <c r="AT163" s="230" t="s">
        <v>177</v>
      </c>
      <c r="AU163" s="230" t="s">
        <v>84</v>
      </c>
      <c r="AY163" s="18" t="s">
        <v>175</v>
      </c>
      <c r="BE163" s="231">
        <f>IF(N163="základní",J163,0)</f>
        <v>0</v>
      </c>
      <c r="BF163" s="231">
        <f>IF(N163="snížená",J163,0)</f>
        <v>0</v>
      </c>
      <c r="BG163" s="231">
        <f>IF(N163="zákl. přenesená",J163,0)</f>
        <v>0</v>
      </c>
      <c r="BH163" s="231">
        <f>IF(N163="sníž. přenesená",J163,0)</f>
        <v>0</v>
      </c>
      <c r="BI163" s="231">
        <f>IF(N163="nulová",J163,0)</f>
        <v>0</v>
      </c>
      <c r="BJ163" s="18" t="s">
        <v>84</v>
      </c>
      <c r="BK163" s="231">
        <f>ROUND(I163*H163,2)</f>
        <v>0</v>
      </c>
      <c r="BL163" s="18" t="s">
        <v>182</v>
      </c>
      <c r="BM163" s="230" t="s">
        <v>452</v>
      </c>
    </row>
    <row r="164" s="2" customFormat="1" ht="44.25" customHeight="1">
      <c r="A164" s="39"/>
      <c r="B164" s="40"/>
      <c r="C164" s="219" t="s">
        <v>7</v>
      </c>
      <c r="D164" s="219" t="s">
        <v>177</v>
      </c>
      <c r="E164" s="220" t="s">
        <v>3852</v>
      </c>
      <c r="F164" s="221" t="s">
        <v>3853</v>
      </c>
      <c r="G164" s="222" t="s">
        <v>3835</v>
      </c>
      <c r="H164" s="223">
        <v>420</v>
      </c>
      <c r="I164" s="224"/>
      <c r="J164" s="225">
        <f>ROUND(I164*H164,2)</f>
        <v>0</v>
      </c>
      <c r="K164" s="221" t="s">
        <v>1</v>
      </c>
      <c r="L164" s="45"/>
      <c r="M164" s="226" t="s">
        <v>1</v>
      </c>
      <c r="N164" s="227" t="s">
        <v>41</v>
      </c>
      <c r="O164" s="92"/>
      <c r="P164" s="228">
        <f>O164*H164</f>
        <v>0</v>
      </c>
      <c r="Q164" s="228">
        <v>0.1</v>
      </c>
      <c r="R164" s="228">
        <f>Q164*H164</f>
        <v>42</v>
      </c>
      <c r="S164" s="228">
        <v>0</v>
      </c>
      <c r="T164" s="229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0" t="s">
        <v>182</v>
      </c>
      <c r="AT164" s="230" t="s">
        <v>177</v>
      </c>
      <c r="AU164" s="230" t="s">
        <v>84</v>
      </c>
      <c r="AY164" s="18" t="s">
        <v>175</v>
      </c>
      <c r="BE164" s="231">
        <f>IF(N164="základní",J164,0)</f>
        <v>0</v>
      </c>
      <c r="BF164" s="231">
        <f>IF(N164="snížená",J164,0)</f>
        <v>0</v>
      </c>
      <c r="BG164" s="231">
        <f>IF(N164="zákl. přenesená",J164,0)</f>
        <v>0</v>
      </c>
      <c r="BH164" s="231">
        <f>IF(N164="sníž. přenesená",J164,0)</f>
        <v>0</v>
      </c>
      <c r="BI164" s="231">
        <f>IF(N164="nulová",J164,0)</f>
        <v>0</v>
      </c>
      <c r="BJ164" s="18" t="s">
        <v>84</v>
      </c>
      <c r="BK164" s="231">
        <f>ROUND(I164*H164,2)</f>
        <v>0</v>
      </c>
      <c r="BL164" s="18" t="s">
        <v>182</v>
      </c>
      <c r="BM164" s="230" t="s">
        <v>462</v>
      </c>
    </row>
    <row r="165" s="2" customFormat="1" ht="24.15" customHeight="1">
      <c r="A165" s="39"/>
      <c r="B165" s="40"/>
      <c r="C165" s="219" t="s">
        <v>302</v>
      </c>
      <c r="D165" s="219" t="s">
        <v>177</v>
      </c>
      <c r="E165" s="220" t="s">
        <v>3854</v>
      </c>
      <c r="F165" s="221" t="s">
        <v>3855</v>
      </c>
      <c r="G165" s="222" t="s">
        <v>3835</v>
      </c>
      <c r="H165" s="223">
        <v>3.3</v>
      </c>
      <c r="I165" s="224"/>
      <c r="J165" s="225">
        <f>ROUND(I165*H165,2)</f>
        <v>0</v>
      </c>
      <c r="K165" s="221" t="s">
        <v>1</v>
      </c>
      <c r="L165" s="45"/>
      <c r="M165" s="226" t="s">
        <v>1</v>
      </c>
      <c r="N165" s="227" t="s">
        <v>41</v>
      </c>
      <c r="O165" s="92"/>
      <c r="P165" s="228">
        <f>O165*H165</f>
        <v>0</v>
      </c>
      <c r="Q165" s="228">
        <v>1.2</v>
      </c>
      <c r="R165" s="228">
        <f>Q165*H165</f>
        <v>3.9599999999999992</v>
      </c>
      <c r="S165" s="228">
        <v>0</v>
      </c>
      <c r="T165" s="229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0" t="s">
        <v>182</v>
      </c>
      <c r="AT165" s="230" t="s">
        <v>177</v>
      </c>
      <c r="AU165" s="230" t="s">
        <v>84</v>
      </c>
      <c r="AY165" s="18" t="s">
        <v>175</v>
      </c>
      <c r="BE165" s="231">
        <f>IF(N165="základní",J165,0)</f>
        <v>0</v>
      </c>
      <c r="BF165" s="231">
        <f>IF(N165="snížená",J165,0)</f>
        <v>0</v>
      </c>
      <c r="BG165" s="231">
        <f>IF(N165="zákl. přenesená",J165,0)</f>
        <v>0</v>
      </c>
      <c r="BH165" s="231">
        <f>IF(N165="sníž. přenesená",J165,0)</f>
        <v>0</v>
      </c>
      <c r="BI165" s="231">
        <f>IF(N165="nulová",J165,0)</f>
        <v>0</v>
      </c>
      <c r="BJ165" s="18" t="s">
        <v>84</v>
      </c>
      <c r="BK165" s="231">
        <f>ROUND(I165*H165,2)</f>
        <v>0</v>
      </c>
      <c r="BL165" s="18" t="s">
        <v>182</v>
      </c>
      <c r="BM165" s="230" t="s">
        <v>470</v>
      </c>
    </row>
    <row r="166" s="2" customFormat="1">
      <c r="A166" s="39"/>
      <c r="B166" s="40"/>
      <c r="C166" s="41"/>
      <c r="D166" s="234" t="s">
        <v>266</v>
      </c>
      <c r="E166" s="41"/>
      <c r="F166" s="275" t="s">
        <v>3856</v>
      </c>
      <c r="G166" s="41"/>
      <c r="H166" s="41"/>
      <c r="I166" s="276"/>
      <c r="J166" s="41"/>
      <c r="K166" s="41"/>
      <c r="L166" s="45"/>
      <c r="M166" s="277"/>
      <c r="N166" s="278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266</v>
      </c>
      <c r="AU166" s="18" t="s">
        <v>84</v>
      </c>
    </row>
    <row r="167" s="2" customFormat="1" ht="66.75" customHeight="1">
      <c r="A167" s="39"/>
      <c r="B167" s="40"/>
      <c r="C167" s="219" t="s">
        <v>307</v>
      </c>
      <c r="D167" s="219" t="s">
        <v>177</v>
      </c>
      <c r="E167" s="220" t="s">
        <v>3857</v>
      </c>
      <c r="F167" s="221" t="s">
        <v>3858</v>
      </c>
      <c r="G167" s="222" t="s">
        <v>2748</v>
      </c>
      <c r="H167" s="223">
        <v>1</v>
      </c>
      <c r="I167" s="224"/>
      <c r="J167" s="225">
        <f>ROUND(I167*H167,2)</f>
        <v>0</v>
      </c>
      <c r="K167" s="221" t="s">
        <v>1</v>
      </c>
      <c r="L167" s="45"/>
      <c r="M167" s="226" t="s">
        <v>1</v>
      </c>
      <c r="N167" s="227" t="s">
        <v>41</v>
      </c>
      <c r="O167" s="92"/>
      <c r="P167" s="228">
        <f>O167*H167</f>
        <v>0</v>
      </c>
      <c r="Q167" s="228">
        <v>95</v>
      </c>
      <c r="R167" s="228">
        <f>Q167*H167</f>
        <v>95</v>
      </c>
      <c r="S167" s="228">
        <v>0</v>
      </c>
      <c r="T167" s="229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0" t="s">
        <v>182</v>
      </c>
      <c r="AT167" s="230" t="s">
        <v>177</v>
      </c>
      <c r="AU167" s="230" t="s">
        <v>84</v>
      </c>
      <c r="AY167" s="18" t="s">
        <v>175</v>
      </c>
      <c r="BE167" s="231">
        <f>IF(N167="základní",J167,0)</f>
        <v>0</v>
      </c>
      <c r="BF167" s="231">
        <f>IF(N167="snížená",J167,0)</f>
        <v>0</v>
      </c>
      <c r="BG167" s="231">
        <f>IF(N167="zákl. přenesená",J167,0)</f>
        <v>0</v>
      </c>
      <c r="BH167" s="231">
        <f>IF(N167="sníž. přenesená",J167,0)</f>
        <v>0</v>
      </c>
      <c r="BI167" s="231">
        <f>IF(N167="nulová",J167,0)</f>
        <v>0</v>
      </c>
      <c r="BJ167" s="18" t="s">
        <v>84</v>
      </c>
      <c r="BK167" s="231">
        <f>ROUND(I167*H167,2)</f>
        <v>0</v>
      </c>
      <c r="BL167" s="18" t="s">
        <v>182</v>
      </c>
      <c r="BM167" s="230" t="s">
        <v>481</v>
      </c>
    </row>
    <row r="168" s="2" customFormat="1">
      <c r="A168" s="39"/>
      <c r="B168" s="40"/>
      <c r="C168" s="41"/>
      <c r="D168" s="234" t="s">
        <v>266</v>
      </c>
      <c r="E168" s="41"/>
      <c r="F168" s="275" t="s">
        <v>3859</v>
      </c>
      <c r="G168" s="41"/>
      <c r="H168" s="41"/>
      <c r="I168" s="276"/>
      <c r="J168" s="41"/>
      <c r="K168" s="41"/>
      <c r="L168" s="45"/>
      <c r="M168" s="277"/>
      <c r="N168" s="278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266</v>
      </c>
      <c r="AU168" s="18" t="s">
        <v>84</v>
      </c>
    </row>
    <row r="169" s="2" customFormat="1" ht="16.5" customHeight="1">
      <c r="A169" s="39"/>
      <c r="B169" s="40"/>
      <c r="C169" s="219" t="s">
        <v>312</v>
      </c>
      <c r="D169" s="219" t="s">
        <v>177</v>
      </c>
      <c r="E169" s="220" t="s">
        <v>3860</v>
      </c>
      <c r="F169" s="221" t="s">
        <v>3861</v>
      </c>
      <c r="G169" s="222" t="s">
        <v>3862</v>
      </c>
      <c r="H169" s="223">
        <v>1</v>
      </c>
      <c r="I169" s="224"/>
      <c r="J169" s="225">
        <f>ROUND(I169*H169,2)</f>
        <v>0</v>
      </c>
      <c r="K169" s="221" t="s">
        <v>1</v>
      </c>
      <c r="L169" s="45"/>
      <c r="M169" s="226" t="s">
        <v>1</v>
      </c>
      <c r="N169" s="227" t="s">
        <v>41</v>
      </c>
      <c r="O169" s="92"/>
      <c r="P169" s="228">
        <f>O169*H169</f>
        <v>0</v>
      </c>
      <c r="Q169" s="228">
        <v>0</v>
      </c>
      <c r="R169" s="228">
        <f>Q169*H169</f>
        <v>0</v>
      </c>
      <c r="S169" s="228">
        <v>0</v>
      </c>
      <c r="T169" s="229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0" t="s">
        <v>182</v>
      </c>
      <c r="AT169" s="230" t="s">
        <v>177</v>
      </c>
      <c r="AU169" s="230" t="s">
        <v>84</v>
      </c>
      <c r="AY169" s="18" t="s">
        <v>175</v>
      </c>
      <c r="BE169" s="231">
        <f>IF(N169="základní",J169,0)</f>
        <v>0</v>
      </c>
      <c r="BF169" s="231">
        <f>IF(N169="snížená",J169,0)</f>
        <v>0</v>
      </c>
      <c r="BG169" s="231">
        <f>IF(N169="zákl. přenesená",J169,0)</f>
        <v>0</v>
      </c>
      <c r="BH169" s="231">
        <f>IF(N169="sníž. přenesená",J169,0)</f>
        <v>0</v>
      </c>
      <c r="BI169" s="231">
        <f>IF(N169="nulová",J169,0)</f>
        <v>0</v>
      </c>
      <c r="BJ169" s="18" t="s">
        <v>84</v>
      </c>
      <c r="BK169" s="231">
        <f>ROUND(I169*H169,2)</f>
        <v>0</v>
      </c>
      <c r="BL169" s="18" t="s">
        <v>182</v>
      </c>
      <c r="BM169" s="230" t="s">
        <v>491</v>
      </c>
    </row>
    <row r="170" s="2" customFormat="1" ht="24.15" customHeight="1">
      <c r="A170" s="39"/>
      <c r="B170" s="40"/>
      <c r="C170" s="219" t="s">
        <v>320</v>
      </c>
      <c r="D170" s="219" t="s">
        <v>177</v>
      </c>
      <c r="E170" s="220" t="s">
        <v>3863</v>
      </c>
      <c r="F170" s="221" t="s">
        <v>3864</v>
      </c>
      <c r="G170" s="222" t="s">
        <v>3862</v>
      </c>
      <c r="H170" s="223">
        <v>1</v>
      </c>
      <c r="I170" s="224"/>
      <c r="J170" s="225">
        <f>ROUND(I170*H170,2)</f>
        <v>0</v>
      </c>
      <c r="K170" s="221" t="s">
        <v>1</v>
      </c>
      <c r="L170" s="45"/>
      <c r="M170" s="226" t="s">
        <v>1</v>
      </c>
      <c r="N170" s="227" t="s">
        <v>41</v>
      </c>
      <c r="O170" s="92"/>
      <c r="P170" s="228">
        <f>O170*H170</f>
        <v>0</v>
      </c>
      <c r="Q170" s="228">
        <v>0</v>
      </c>
      <c r="R170" s="228">
        <f>Q170*H170</f>
        <v>0</v>
      </c>
      <c r="S170" s="228">
        <v>0</v>
      </c>
      <c r="T170" s="229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0" t="s">
        <v>182</v>
      </c>
      <c r="AT170" s="230" t="s">
        <v>177</v>
      </c>
      <c r="AU170" s="230" t="s">
        <v>84</v>
      </c>
      <c r="AY170" s="18" t="s">
        <v>175</v>
      </c>
      <c r="BE170" s="231">
        <f>IF(N170="základní",J170,0)</f>
        <v>0</v>
      </c>
      <c r="BF170" s="231">
        <f>IF(N170="snížená",J170,0)</f>
        <v>0</v>
      </c>
      <c r="BG170" s="231">
        <f>IF(N170="zákl. přenesená",J170,0)</f>
        <v>0</v>
      </c>
      <c r="BH170" s="231">
        <f>IF(N170="sníž. přenesená",J170,0)</f>
        <v>0</v>
      </c>
      <c r="BI170" s="231">
        <f>IF(N170="nulová",J170,0)</f>
        <v>0</v>
      </c>
      <c r="BJ170" s="18" t="s">
        <v>84</v>
      </c>
      <c r="BK170" s="231">
        <f>ROUND(I170*H170,2)</f>
        <v>0</v>
      </c>
      <c r="BL170" s="18" t="s">
        <v>182</v>
      </c>
      <c r="BM170" s="230" t="s">
        <v>499</v>
      </c>
    </row>
    <row r="171" s="12" customFormat="1" ht="25.92" customHeight="1">
      <c r="A171" s="12"/>
      <c r="B171" s="203"/>
      <c r="C171" s="204"/>
      <c r="D171" s="205" t="s">
        <v>75</v>
      </c>
      <c r="E171" s="206" t="s">
        <v>3865</v>
      </c>
      <c r="F171" s="206" t="s">
        <v>3866</v>
      </c>
      <c r="G171" s="204"/>
      <c r="H171" s="204"/>
      <c r="I171" s="207"/>
      <c r="J171" s="208">
        <f>BK171</f>
        <v>0</v>
      </c>
      <c r="K171" s="204"/>
      <c r="L171" s="209"/>
      <c r="M171" s="210"/>
      <c r="N171" s="211"/>
      <c r="O171" s="211"/>
      <c r="P171" s="212">
        <f>SUM(P172:P219)</f>
        <v>0</v>
      </c>
      <c r="Q171" s="211"/>
      <c r="R171" s="212">
        <f>SUM(R172:R219)</f>
        <v>140.19</v>
      </c>
      <c r="S171" s="211"/>
      <c r="T171" s="213">
        <f>SUM(T172:T219)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4" t="s">
        <v>84</v>
      </c>
      <c r="AT171" s="215" t="s">
        <v>75</v>
      </c>
      <c r="AU171" s="215" t="s">
        <v>76</v>
      </c>
      <c r="AY171" s="214" t="s">
        <v>175</v>
      </c>
      <c r="BK171" s="216">
        <f>SUM(BK172:BK219)</f>
        <v>0</v>
      </c>
    </row>
    <row r="172" s="2" customFormat="1" ht="66.75" customHeight="1">
      <c r="A172" s="39"/>
      <c r="B172" s="40"/>
      <c r="C172" s="219" t="s">
        <v>325</v>
      </c>
      <c r="D172" s="219" t="s">
        <v>177</v>
      </c>
      <c r="E172" s="220" t="s">
        <v>3867</v>
      </c>
      <c r="F172" s="221" t="s">
        <v>3868</v>
      </c>
      <c r="G172" s="222" t="s">
        <v>2748</v>
      </c>
      <c r="H172" s="223">
        <v>1</v>
      </c>
      <c r="I172" s="224"/>
      <c r="J172" s="225">
        <f>ROUND(I172*H172,2)</f>
        <v>0</v>
      </c>
      <c r="K172" s="221" t="s">
        <v>1</v>
      </c>
      <c r="L172" s="45"/>
      <c r="M172" s="226" t="s">
        <v>1</v>
      </c>
      <c r="N172" s="227" t="s">
        <v>41</v>
      </c>
      <c r="O172" s="92"/>
      <c r="P172" s="228">
        <f>O172*H172</f>
        <v>0</v>
      </c>
      <c r="Q172" s="228">
        <v>72</v>
      </c>
      <c r="R172" s="228">
        <f>Q172*H172</f>
        <v>72</v>
      </c>
      <c r="S172" s="228">
        <v>0</v>
      </c>
      <c r="T172" s="229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0" t="s">
        <v>182</v>
      </c>
      <c r="AT172" s="230" t="s">
        <v>177</v>
      </c>
      <c r="AU172" s="230" t="s">
        <v>84</v>
      </c>
      <c r="AY172" s="18" t="s">
        <v>175</v>
      </c>
      <c r="BE172" s="231">
        <f>IF(N172="základní",J172,0)</f>
        <v>0</v>
      </c>
      <c r="BF172" s="231">
        <f>IF(N172="snížená",J172,0)</f>
        <v>0</v>
      </c>
      <c r="BG172" s="231">
        <f>IF(N172="zákl. přenesená",J172,0)</f>
        <v>0</v>
      </c>
      <c r="BH172" s="231">
        <f>IF(N172="sníž. přenesená",J172,0)</f>
        <v>0</v>
      </c>
      <c r="BI172" s="231">
        <f>IF(N172="nulová",J172,0)</f>
        <v>0</v>
      </c>
      <c r="BJ172" s="18" t="s">
        <v>84</v>
      </c>
      <c r="BK172" s="231">
        <f>ROUND(I172*H172,2)</f>
        <v>0</v>
      </c>
      <c r="BL172" s="18" t="s">
        <v>182</v>
      </c>
      <c r="BM172" s="230" t="s">
        <v>519</v>
      </c>
    </row>
    <row r="173" s="2" customFormat="1">
      <c r="A173" s="39"/>
      <c r="B173" s="40"/>
      <c r="C173" s="41"/>
      <c r="D173" s="234" t="s">
        <v>266</v>
      </c>
      <c r="E173" s="41"/>
      <c r="F173" s="275" t="s">
        <v>3869</v>
      </c>
      <c r="G173" s="41"/>
      <c r="H173" s="41"/>
      <c r="I173" s="276"/>
      <c r="J173" s="41"/>
      <c r="K173" s="41"/>
      <c r="L173" s="45"/>
      <c r="M173" s="277"/>
      <c r="N173" s="278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266</v>
      </c>
      <c r="AU173" s="18" t="s">
        <v>84</v>
      </c>
    </row>
    <row r="174" s="2" customFormat="1" ht="16.5" customHeight="1">
      <c r="A174" s="39"/>
      <c r="B174" s="40"/>
      <c r="C174" s="219" t="s">
        <v>329</v>
      </c>
      <c r="D174" s="219" t="s">
        <v>177</v>
      </c>
      <c r="E174" s="220" t="s">
        <v>3870</v>
      </c>
      <c r="F174" s="221" t="s">
        <v>3871</v>
      </c>
      <c r="G174" s="222" t="s">
        <v>2748</v>
      </c>
      <c r="H174" s="223">
        <v>1</v>
      </c>
      <c r="I174" s="224"/>
      <c r="J174" s="225">
        <f>ROUND(I174*H174,2)</f>
        <v>0</v>
      </c>
      <c r="K174" s="221" t="s">
        <v>1</v>
      </c>
      <c r="L174" s="45"/>
      <c r="M174" s="226" t="s">
        <v>1</v>
      </c>
      <c r="N174" s="227" t="s">
        <v>41</v>
      </c>
      <c r="O174" s="92"/>
      <c r="P174" s="228">
        <f>O174*H174</f>
        <v>0</v>
      </c>
      <c r="Q174" s="228">
        <v>0</v>
      </c>
      <c r="R174" s="228">
        <f>Q174*H174</f>
        <v>0</v>
      </c>
      <c r="S174" s="228">
        <v>0</v>
      </c>
      <c r="T174" s="229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0" t="s">
        <v>182</v>
      </c>
      <c r="AT174" s="230" t="s">
        <v>177</v>
      </c>
      <c r="AU174" s="230" t="s">
        <v>84</v>
      </c>
      <c r="AY174" s="18" t="s">
        <v>175</v>
      </c>
      <c r="BE174" s="231">
        <f>IF(N174="základní",J174,0)</f>
        <v>0</v>
      </c>
      <c r="BF174" s="231">
        <f>IF(N174="snížená",J174,0)</f>
        <v>0</v>
      </c>
      <c r="BG174" s="231">
        <f>IF(N174="zákl. přenesená",J174,0)</f>
        <v>0</v>
      </c>
      <c r="BH174" s="231">
        <f>IF(N174="sníž. přenesená",J174,0)</f>
        <v>0</v>
      </c>
      <c r="BI174" s="231">
        <f>IF(N174="nulová",J174,0)</f>
        <v>0</v>
      </c>
      <c r="BJ174" s="18" t="s">
        <v>84</v>
      </c>
      <c r="BK174" s="231">
        <f>ROUND(I174*H174,2)</f>
        <v>0</v>
      </c>
      <c r="BL174" s="18" t="s">
        <v>182</v>
      </c>
      <c r="BM174" s="230" t="s">
        <v>529</v>
      </c>
    </row>
    <row r="175" s="2" customFormat="1" ht="24.15" customHeight="1">
      <c r="A175" s="39"/>
      <c r="B175" s="40"/>
      <c r="C175" s="219" t="s">
        <v>334</v>
      </c>
      <c r="D175" s="219" t="s">
        <v>177</v>
      </c>
      <c r="E175" s="220" t="s">
        <v>3872</v>
      </c>
      <c r="F175" s="221" t="s">
        <v>3873</v>
      </c>
      <c r="G175" s="222" t="s">
        <v>2748</v>
      </c>
      <c r="H175" s="223">
        <v>1</v>
      </c>
      <c r="I175" s="224"/>
      <c r="J175" s="225">
        <f>ROUND(I175*H175,2)</f>
        <v>0</v>
      </c>
      <c r="K175" s="221" t="s">
        <v>1</v>
      </c>
      <c r="L175" s="45"/>
      <c r="M175" s="226" t="s">
        <v>1</v>
      </c>
      <c r="N175" s="227" t="s">
        <v>41</v>
      </c>
      <c r="O175" s="92"/>
      <c r="P175" s="228">
        <f>O175*H175</f>
        <v>0</v>
      </c>
      <c r="Q175" s="228">
        <v>0.5</v>
      </c>
      <c r="R175" s="228">
        <f>Q175*H175</f>
        <v>0.5</v>
      </c>
      <c r="S175" s="228">
        <v>0</v>
      </c>
      <c r="T175" s="229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0" t="s">
        <v>182</v>
      </c>
      <c r="AT175" s="230" t="s">
        <v>177</v>
      </c>
      <c r="AU175" s="230" t="s">
        <v>84</v>
      </c>
      <c r="AY175" s="18" t="s">
        <v>175</v>
      </c>
      <c r="BE175" s="231">
        <f>IF(N175="základní",J175,0)</f>
        <v>0</v>
      </c>
      <c r="BF175" s="231">
        <f>IF(N175="snížená",J175,0)</f>
        <v>0</v>
      </c>
      <c r="BG175" s="231">
        <f>IF(N175="zákl. přenesená",J175,0)</f>
        <v>0</v>
      </c>
      <c r="BH175" s="231">
        <f>IF(N175="sníž. přenesená",J175,0)</f>
        <v>0</v>
      </c>
      <c r="BI175" s="231">
        <f>IF(N175="nulová",J175,0)</f>
        <v>0</v>
      </c>
      <c r="BJ175" s="18" t="s">
        <v>84</v>
      </c>
      <c r="BK175" s="231">
        <f>ROUND(I175*H175,2)</f>
        <v>0</v>
      </c>
      <c r="BL175" s="18" t="s">
        <v>182</v>
      </c>
      <c r="BM175" s="230" t="s">
        <v>538</v>
      </c>
    </row>
    <row r="176" s="2" customFormat="1">
      <c r="A176" s="39"/>
      <c r="B176" s="40"/>
      <c r="C176" s="41"/>
      <c r="D176" s="234" t="s">
        <v>266</v>
      </c>
      <c r="E176" s="41"/>
      <c r="F176" s="275" t="s">
        <v>3874</v>
      </c>
      <c r="G176" s="41"/>
      <c r="H176" s="41"/>
      <c r="I176" s="276"/>
      <c r="J176" s="41"/>
      <c r="K176" s="41"/>
      <c r="L176" s="45"/>
      <c r="M176" s="277"/>
      <c r="N176" s="278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266</v>
      </c>
      <c r="AU176" s="18" t="s">
        <v>84</v>
      </c>
    </row>
    <row r="177" s="2" customFormat="1" ht="16.5" customHeight="1">
      <c r="A177" s="39"/>
      <c r="B177" s="40"/>
      <c r="C177" s="219" t="s">
        <v>339</v>
      </c>
      <c r="D177" s="219" t="s">
        <v>177</v>
      </c>
      <c r="E177" s="220" t="s">
        <v>3875</v>
      </c>
      <c r="F177" s="221" t="s">
        <v>3871</v>
      </c>
      <c r="G177" s="222" t="s">
        <v>2748</v>
      </c>
      <c r="H177" s="223">
        <v>1</v>
      </c>
      <c r="I177" s="224"/>
      <c r="J177" s="225">
        <f>ROUND(I177*H177,2)</f>
        <v>0</v>
      </c>
      <c r="K177" s="221" t="s">
        <v>1</v>
      </c>
      <c r="L177" s="45"/>
      <c r="M177" s="226" t="s">
        <v>1</v>
      </c>
      <c r="N177" s="227" t="s">
        <v>41</v>
      </c>
      <c r="O177" s="92"/>
      <c r="P177" s="228">
        <f>O177*H177</f>
        <v>0</v>
      </c>
      <c r="Q177" s="228">
        <v>0</v>
      </c>
      <c r="R177" s="228">
        <f>Q177*H177</f>
        <v>0</v>
      </c>
      <c r="S177" s="228">
        <v>0</v>
      </c>
      <c r="T177" s="229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0" t="s">
        <v>182</v>
      </c>
      <c r="AT177" s="230" t="s">
        <v>177</v>
      </c>
      <c r="AU177" s="230" t="s">
        <v>84</v>
      </c>
      <c r="AY177" s="18" t="s">
        <v>175</v>
      </c>
      <c r="BE177" s="231">
        <f>IF(N177="základní",J177,0)</f>
        <v>0</v>
      </c>
      <c r="BF177" s="231">
        <f>IF(N177="snížená",J177,0)</f>
        <v>0</v>
      </c>
      <c r="BG177" s="231">
        <f>IF(N177="zákl. přenesená",J177,0)</f>
        <v>0</v>
      </c>
      <c r="BH177" s="231">
        <f>IF(N177="sníž. přenesená",J177,0)</f>
        <v>0</v>
      </c>
      <c r="BI177" s="231">
        <f>IF(N177="nulová",J177,0)</f>
        <v>0</v>
      </c>
      <c r="BJ177" s="18" t="s">
        <v>84</v>
      </c>
      <c r="BK177" s="231">
        <f>ROUND(I177*H177,2)</f>
        <v>0</v>
      </c>
      <c r="BL177" s="18" t="s">
        <v>182</v>
      </c>
      <c r="BM177" s="230" t="s">
        <v>547</v>
      </c>
    </row>
    <row r="178" s="2" customFormat="1" ht="21.75" customHeight="1">
      <c r="A178" s="39"/>
      <c r="B178" s="40"/>
      <c r="C178" s="219" t="s">
        <v>351</v>
      </c>
      <c r="D178" s="219" t="s">
        <v>177</v>
      </c>
      <c r="E178" s="220" t="s">
        <v>3876</v>
      </c>
      <c r="F178" s="221" t="s">
        <v>3877</v>
      </c>
      <c r="G178" s="222" t="s">
        <v>2748</v>
      </c>
      <c r="H178" s="223">
        <v>1</v>
      </c>
      <c r="I178" s="224"/>
      <c r="J178" s="225">
        <f>ROUND(I178*H178,2)</f>
        <v>0</v>
      </c>
      <c r="K178" s="221" t="s">
        <v>1</v>
      </c>
      <c r="L178" s="45"/>
      <c r="M178" s="226" t="s">
        <v>1</v>
      </c>
      <c r="N178" s="227" t="s">
        <v>41</v>
      </c>
      <c r="O178" s="92"/>
      <c r="P178" s="228">
        <f>O178*H178</f>
        <v>0</v>
      </c>
      <c r="Q178" s="228">
        <v>3</v>
      </c>
      <c r="R178" s="228">
        <f>Q178*H178</f>
        <v>3</v>
      </c>
      <c r="S178" s="228">
        <v>0</v>
      </c>
      <c r="T178" s="229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0" t="s">
        <v>182</v>
      </c>
      <c r="AT178" s="230" t="s">
        <v>177</v>
      </c>
      <c r="AU178" s="230" t="s">
        <v>84</v>
      </c>
      <c r="AY178" s="18" t="s">
        <v>175</v>
      </c>
      <c r="BE178" s="231">
        <f>IF(N178="základní",J178,0)</f>
        <v>0</v>
      </c>
      <c r="BF178" s="231">
        <f>IF(N178="snížená",J178,0)</f>
        <v>0</v>
      </c>
      <c r="BG178" s="231">
        <f>IF(N178="zákl. přenesená",J178,0)</f>
        <v>0</v>
      </c>
      <c r="BH178" s="231">
        <f>IF(N178="sníž. přenesená",J178,0)</f>
        <v>0</v>
      </c>
      <c r="BI178" s="231">
        <f>IF(N178="nulová",J178,0)</f>
        <v>0</v>
      </c>
      <c r="BJ178" s="18" t="s">
        <v>84</v>
      </c>
      <c r="BK178" s="231">
        <f>ROUND(I178*H178,2)</f>
        <v>0</v>
      </c>
      <c r="BL178" s="18" t="s">
        <v>182</v>
      </c>
      <c r="BM178" s="230" t="s">
        <v>559</v>
      </c>
    </row>
    <row r="179" s="2" customFormat="1">
      <c r="A179" s="39"/>
      <c r="B179" s="40"/>
      <c r="C179" s="41"/>
      <c r="D179" s="234" t="s">
        <v>266</v>
      </c>
      <c r="E179" s="41"/>
      <c r="F179" s="275" t="s">
        <v>3856</v>
      </c>
      <c r="G179" s="41"/>
      <c r="H179" s="41"/>
      <c r="I179" s="276"/>
      <c r="J179" s="41"/>
      <c r="K179" s="41"/>
      <c r="L179" s="45"/>
      <c r="M179" s="277"/>
      <c r="N179" s="278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266</v>
      </c>
      <c r="AU179" s="18" t="s">
        <v>84</v>
      </c>
    </row>
    <row r="180" s="2" customFormat="1" ht="37.8" customHeight="1">
      <c r="A180" s="39"/>
      <c r="B180" s="40"/>
      <c r="C180" s="219" t="s">
        <v>366</v>
      </c>
      <c r="D180" s="219" t="s">
        <v>177</v>
      </c>
      <c r="E180" s="220" t="s">
        <v>3878</v>
      </c>
      <c r="F180" s="221" t="s">
        <v>3879</v>
      </c>
      <c r="G180" s="222" t="s">
        <v>3835</v>
      </c>
      <c r="H180" s="223">
        <v>20</v>
      </c>
      <c r="I180" s="224"/>
      <c r="J180" s="225">
        <f>ROUND(I180*H180,2)</f>
        <v>0</v>
      </c>
      <c r="K180" s="221" t="s">
        <v>1</v>
      </c>
      <c r="L180" s="45"/>
      <c r="M180" s="226" t="s">
        <v>1</v>
      </c>
      <c r="N180" s="227" t="s">
        <v>41</v>
      </c>
      <c r="O180" s="92"/>
      <c r="P180" s="228">
        <f>O180*H180</f>
        <v>0</v>
      </c>
      <c r="Q180" s="228">
        <v>0.4</v>
      </c>
      <c r="R180" s="228">
        <f>Q180*H180</f>
        <v>8</v>
      </c>
      <c r="S180" s="228">
        <v>0</v>
      </c>
      <c r="T180" s="229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0" t="s">
        <v>182</v>
      </c>
      <c r="AT180" s="230" t="s">
        <v>177</v>
      </c>
      <c r="AU180" s="230" t="s">
        <v>84</v>
      </c>
      <c r="AY180" s="18" t="s">
        <v>175</v>
      </c>
      <c r="BE180" s="231">
        <f>IF(N180="základní",J180,0)</f>
        <v>0</v>
      </c>
      <c r="BF180" s="231">
        <f>IF(N180="snížená",J180,0)</f>
        <v>0</v>
      </c>
      <c r="BG180" s="231">
        <f>IF(N180="zákl. přenesená",J180,0)</f>
        <v>0</v>
      </c>
      <c r="BH180" s="231">
        <f>IF(N180="sníž. přenesená",J180,0)</f>
        <v>0</v>
      </c>
      <c r="BI180" s="231">
        <f>IF(N180="nulová",J180,0)</f>
        <v>0</v>
      </c>
      <c r="BJ180" s="18" t="s">
        <v>84</v>
      </c>
      <c r="BK180" s="231">
        <f>ROUND(I180*H180,2)</f>
        <v>0</v>
      </c>
      <c r="BL180" s="18" t="s">
        <v>182</v>
      </c>
      <c r="BM180" s="230" t="s">
        <v>572</v>
      </c>
    </row>
    <row r="181" s="2" customFormat="1">
      <c r="A181" s="39"/>
      <c r="B181" s="40"/>
      <c r="C181" s="41"/>
      <c r="D181" s="234" t="s">
        <v>266</v>
      </c>
      <c r="E181" s="41"/>
      <c r="F181" s="275" t="s">
        <v>3856</v>
      </c>
      <c r="G181" s="41"/>
      <c r="H181" s="41"/>
      <c r="I181" s="276"/>
      <c r="J181" s="41"/>
      <c r="K181" s="41"/>
      <c r="L181" s="45"/>
      <c r="M181" s="277"/>
      <c r="N181" s="278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266</v>
      </c>
      <c r="AU181" s="18" t="s">
        <v>84</v>
      </c>
    </row>
    <row r="182" s="2" customFormat="1" ht="16.5" customHeight="1">
      <c r="A182" s="39"/>
      <c r="B182" s="40"/>
      <c r="C182" s="219" t="s">
        <v>372</v>
      </c>
      <c r="D182" s="219" t="s">
        <v>177</v>
      </c>
      <c r="E182" s="220" t="s">
        <v>3880</v>
      </c>
      <c r="F182" s="221" t="s">
        <v>3871</v>
      </c>
      <c r="G182" s="222" t="s">
        <v>3835</v>
      </c>
      <c r="H182" s="223">
        <v>20</v>
      </c>
      <c r="I182" s="224"/>
      <c r="J182" s="225">
        <f>ROUND(I182*H182,2)</f>
        <v>0</v>
      </c>
      <c r="K182" s="221" t="s">
        <v>1</v>
      </c>
      <c r="L182" s="45"/>
      <c r="M182" s="226" t="s">
        <v>1</v>
      </c>
      <c r="N182" s="227" t="s">
        <v>41</v>
      </c>
      <c r="O182" s="92"/>
      <c r="P182" s="228">
        <f>O182*H182</f>
        <v>0</v>
      </c>
      <c r="Q182" s="228">
        <v>0</v>
      </c>
      <c r="R182" s="228">
        <f>Q182*H182</f>
        <v>0</v>
      </c>
      <c r="S182" s="228">
        <v>0</v>
      </c>
      <c r="T182" s="229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0" t="s">
        <v>182</v>
      </c>
      <c r="AT182" s="230" t="s">
        <v>177</v>
      </c>
      <c r="AU182" s="230" t="s">
        <v>84</v>
      </c>
      <c r="AY182" s="18" t="s">
        <v>175</v>
      </c>
      <c r="BE182" s="231">
        <f>IF(N182="základní",J182,0)</f>
        <v>0</v>
      </c>
      <c r="BF182" s="231">
        <f>IF(N182="snížená",J182,0)</f>
        <v>0</v>
      </c>
      <c r="BG182" s="231">
        <f>IF(N182="zákl. přenesená",J182,0)</f>
        <v>0</v>
      </c>
      <c r="BH182" s="231">
        <f>IF(N182="sníž. přenesená",J182,0)</f>
        <v>0</v>
      </c>
      <c r="BI182" s="231">
        <f>IF(N182="nulová",J182,0)</f>
        <v>0</v>
      </c>
      <c r="BJ182" s="18" t="s">
        <v>84</v>
      </c>
      <c r="BK182" s="231">
        <f>ROUND(I182*H182,2)</f>
        <v>0</v>
      </c>
      <c r="BL182" s="18" t="s">
        <v>182</v>
      </c>
      <c r="BM182" s="230" t="s">
        <v>583</v>
      </c>
    </row>
    <row r="183" s="2" customFormat="1" ht="21.75" customHeight="1">
      <c r="A183" s="39"/>
      <c r="B183" s="40"/>
      <c r="C183" s="219" t="s">
        <v>381</v>
      </c>
      <c r="D183" s="219" t="s">
        <v>177</v>
      </c>
      <c r="E183" s="220" t="s">
        <v>3881</v>
      </c>
      <c r="F183" s="221" t="s">
        <v>3882</v>
      </c>
      <c r="G183" s="222" t="s">
        <v>2748</v>
      </c>
      <c r="H183" s="223">
        <v>1</v>
      </c>
      <c r="I183" s="224"/>
      <c r="J183" s="225">
        <f>ROUND(I183*H183,2)</f>
        <v>0</v>
      </c>
      <c r="K183" s="221" t="s">
        <v>1</v>
      </c>
      <c r="L183" s="45"/>
      <c r="M183" s="226" t="s">
        <v>1</v>
      </c>
      <c r="N183" s="227" t="s">
        <v>41</v>
      </c>
      <c r="O183" s="92"/>
      <c r="P183" s="228">
        <f>O183*H183</f>
        <v>0</v>
      </c>
      <c r="Q183" s="228">
        <v>0.3</v>
      </c>
      <c r="R183" s="228">
        <f>Q183*H183</f>
        <v>0.3</v>
      </c>
      <c r="S183" s="228">
        <v>0</v>
      </c>
      <c r="T183" s="229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0" t="s">
        <v>182</v>
      </c>
      <c r="AT183" s="230" t="s">
        <v>177</v>
      </c>
      <c r="AU183" s="230" t="s">
        <v>84</v>
      </c>
      <c r="AY183" s="18" t="s">
        <v>175</v>
      </c>
      <c r="BE183" s="231">
        <f>IF(N183="základní",J183,0)</f>
        <v>0</v>
      </c>
      <c r="BF183" s="231">
        <f>IF(N183="snížená",J183,0)</f>
        <v>0</v>
      </c>
      <c r="BG183" s="231">
        <f>IF(N183="zákl. přenesená",J183,0)</f>
        <v>0</v>
      </c>
      <c r="BH183" s="231">
        <f>IF(N183="sníž. přenesená",J183,0)</f>
        <v>0</v>
      </c>
      <c r="BI183" s="231">
        <f>IF(N183="nulová",J183,0)</f>
        <v>0</v>
      </c>
      <c r="BJ183" s="18" t="s">
        <v>84</v>
      </c>
      <c r="BK183" s="231">
        <f>ROUND(I183*H183,2)</f>
        <v>0</v>
      </c>
      <c r="BL183" s="18" t="s">
        <v>182</v>
      </c>
      <c r="BM183" s="230" t="s">
        <v>593</v>
      </c>
    </row>
    <row r="184" s="2" customFormat="1">
      <c r="A184" s="39"/>
      <c r="B184" s="40"/>
      <c r="C184" s="41"/>
      <c r="D184" s="234" t="s">
        <v>266</v>
      </c>
      <c r="E184" s="41"/>
      <c r="F184" s="275" t="s">
        <v>3883</v>
      </c>
      <c r="G184" s="41"/>
      <c r="H184" s="41"/>
      <c r="I184" s="276"/>
      <c r="J184" s="41"/>
      <c r="K184" s="41"/>
      <c r="L184" s="45"/>
      <c r="M184" s="277"/>
      <c r="N184" s="278"/>
      <c r="O184" s="92"/>
      <c r="P184" s="92"/>
      <c r="Q184" s="92"/>
      <c r="R184" s="92"/>
      <c r="S184" s="92"/>
      <c r="T184" s="93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266</v>
      </c>
      <c r="AU184" s="18" t="s">
        <v>84</v>
      </c>
    </row>
    <row r="185" s="2" customFormat="1" ht="16.5" customHeight="1">
      <c r="A185" s="39"/>
      <c r="B185" s="40"/>
      <c r="C185" s="219" t="s">
        <v>386</v>
      </c>
      <c r="D185" s="219" t="s">
        <v>177</v>
      </c>
      <c r="E185" s="220" t="s">
        <v>3884</v>
      </c>
      <c r="F185" s="221" t="s">
        <v>3871</v>
      </c>
      <c r="G185" s="222" t="s">
        <v>2748</v>
      </c>
      <c r="H185" s="223">
        <v>1</v>
      </c>
      <c r="I185" s="224"/>
      <c r="J185" s="225">
        <f>ROUND(I185*H185,2)</f>
        <v>0</v>
      </c>
      <c r="K185" s="221" t="s">
        <v>1</v>
      </c>
      <c r="L185" s="45"/>
      <c r="M185" s="226" t="s">
        <v>1</v>
      </c>
      <c r="N185" s="227" t="s">
        <v>41</v>
      </c>
      <c r="O185" s="92"/>
      <c r="P185" s="228">
        <f>O185*H185</f>
        <v>0</v>
      </c>
      <c r="Q185" s="228">
        <v>0</v>
      </c>
      <c r="R185" s="228">
        <f>Q185*H185</f>
        <v>0</v>
      </c>
      <c r="S185" s="228">
        <v>0</v>
      </c>
      <c r="T185" s="229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0" t="s">
        <v>182</v>
      </c>
      <c r="AT185" s="230" t="s">
        <v>177</v>
      </c>
      <c r="AU185" s="230" t="s">
        <v>84</v>
      </c>
      <c r="AY185" s="18" t="s">
        <v>175</v>
      </c>
      <c r="BE185" s="231">
        <f>IF(N185="základní",J185,0)</f>
        <v>0</v>
      </c>
      <c r="BF185" s="231">
        <f>IF(N185="snížená",J185,0)</f>
        <v>0</v>
      </c>
      <c r="BG185" s="231">
        <f>IF(N185="zákl. přenesená",J185,0)</f>
        <v>0</v>
      </c>
      <c r="BH185" s="231">
        <f>IF(N185="sníž. přenesená",J185,0)</f>
        <v>0</v>
      </c>
      <c r="BI185" s="231">
        <f>IF(N185="nulová",J185,0)</f>
        <v>0</v>
      </c>
      <c r="BJ185" s="18" t="s">
        <v>84</v>
      </c>
      <c r="BK185" s="231">
        <f>ROUND(I185*H185,2)</f>
        <v>0</v>
      </c>
      <c r="BL185" s="18" t="s">
        <v>182</v>
      </c>
      <c r="BM185" s="230" t="s">
        <v>609</v>
      </c>
    </row>
    <row r="186" s="2" customFormat="1" ht="24.15" customHeight="1">
      <c r="A186" s="39"/>
      <c r="B186" s="40"/>
      <c r="C186" s="219" t="s">
        <v>425</v>
      </c>
      <c r="D186" s="219" t="s">
        <v>177</v>
      </c>
      <c r="E186" s="220" t="s">
        <v>3885</v>
      </c>
      <c r="F186" s="221" t="s">
        <v>3886</v>
      </c>
      <c r="G186" s="222" t="s">
        <v>2748</v>
      </c>
      <c r="H186" s="223">
        <v>1</v>
      </c>
      <c r="I186" s="224"/>
      <c r="J186" s="225">
        <f>ROUND(I186*H186,2)</f>
        <v>0</v>
      </c>
      <c r="K186" s="221" t="s">
        <v>1</v>
      </c>
      <c r="L186" s="45"/>
      <c r="M186" s="226" t="s">
        <v>1</v>
      </c>
      <c r="N186" s="227" t="s">
        <v>41</v>
      </c>
      <c r="O186" s="92"/>
      <c r="P186" s="228">
        <f>O186*H186</f>
        <v>0</v>
      </c>
      <c r="Q186" s="228">
        <v>1.6</v>
      </c>
      <c r="R186" s="228">
        <f>Q186*H186</f>
        <v>1.6</v>
      </c>
      <c r="S186" s="228">
        <v>0</v>
      </c>
      <c r="T186" s="229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0" t="s">
        <v>182</v>
      </c>
      <c r="AT186" s="230" t="s">
        <v>177</v>
      </c>
      <c r="AU186" s="230" t="s">
        <v>84</v>
      </c>
      <c r="AY186" s="18" t="s">
        <v>175</v>
      </c>
      <c r="BE186" s="231">
        <f>IF(N186="základní",J186,0)</f>
        <v>0</v>
      </c>
      <c r="BF186" s="231">
        <f>IF(N186="snížená",J186,0)</f>
        <v>0</v>
      </c>
      <c r="BG186" s="231">
        <f>IF(N186="zákl. přenesená",J186,0)</f>
        <v>0</v>
      </c>
      <c r="BH186" s="231">
        <f>IF(N186="sníž. přenesená",J186,0)</f>
        <v>0</v>
      </c>
      <c r="BI186" s="231">
        <f>IF(N186="nulová",J186,0)</f>
        <v>0</v>
      </c>
      <c r="BJ186" s="18" t="s">
        <v>84</v>
      </c>
      <c r="BK186" s="231">
        <f>ROUND(I186*H186,2)</f>
        <v>0</v>
      </c>
      <c r="BL186" s="18" t="s">
        <v>182</v>
      </c>
      <c r="BM186" s="230" t="s">
        <v>634</v>
      </c>
    </row>
    <row r="187" s="2" customFormat="1">
      <c r="A187" s="39"/>
      <c r="B187" s="40"/>
      <c r="C187" s="41"/>
      <c r="D187" s="234" t="s">
        <v>266</v>
      </c>
      <c r="E187" s="41"/>
      <c r="F187" s="275" t="s">
        <v>3887</v>
      </c>
      <c r="G187" s="41"/>
      <c r="H187" s="41"/>
      <c r="I187" s="276"/>
      <c r="J187" s="41"/>
      <c r="K187" s="41"/>
      <c r="L187" s="45"/>
      <c r="M187" s="277"/>
      <c r="N187" s="278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266</v>
      </c>
      <c r="AU187" s="18" t="s">
        <v>84</v>
      </c>
    </row>
    <row r="188" s="2" customFormat="1" ht="16.5" customHeight="1">
      <c r="A188" s="39"/>
      <c r="B188" s="40"/>
      <c r="C188" s="219" t="s">
        <v>430</v>
      </c>
      <c r="D188" s="219" t="s">
        <v>177</v>
      </c>
      <c r="E188" s="220" t="s">
        <v>3888</v>
      </c>
      <c r="F188" s="221" t="s">
        <v>3871</v>
      </c>
      <c r="G188" s="222" t="s">
        <v>2748</v>
      </c>
      <c r="H188" s="223">
        <v>1</v>
      </c>
      <c r="I188" s="224"/>
      <c r="J188" s="225">
        <f>ROUND(I188*H188,2)</f>
        <v>0</v>
      </c>
      <c r="K188" s="221" t="s">
        <v>1</v>
      </c>
      <c r="L188" s="45"/>
      <c r="M188" s="226" t="s">
        <v>1</v>
      </c>
      <c r="N188" s="227" t="s">
        <v>41</v>
      </c>
      <c r="O188" s="92"/>
      <c r="P188" s="228">
        <f>O188*H188</f>
        <v>0</v>
      </c>
      <c r="Q188" s="228">
        <v>0</v>
      </c>
      <c r="R188" s="228">
        <f>Q188*H188</f>
        <v>0</v>
      </c>
      <c r="S188" s="228">
        <v>0</v>
      </c>
      <c r="T188" s="229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0" t="s">
        <v>182</v>
      </c>
      <c r="AT188" s="230" t="s">
        <v>177</v>
      </c>
      <c r="AU188" s="230" t="s">
        <v>84</v>
      </c>
      <c r="AY188" s="18" t="s">
        <v>175</v>
      </c>
      <c r="BE188" s="231">
        <f>IF(N188="základní",J188,0)</f>
        <v>0</v>
      </c>
      <c r="BF188" s="231">
        <f>IF(N188="snížená",J188,0)</f>
        <v>0</v>
      </c>
      <c r="BG188" s="231">
        <f>IF(N188="zákl. přenesená",J188,0)</f>
        <v>0</v>
      </c>
      <c r="BH188" s="231">
        <f>IF(N188="sníž. přenesená",J188,0)</f>
        <v>0</v>
      </c>
      <c r="BI188" s="231">
        <f>IF(N188="nulová",J188,0)</f>
        <v>0</v>
      </c>
      <c r="BJ188" s="18" t="s">
        <v>84</v>
      </c>
      <c r="BK188" s="231">
        <f>ROUND(I188*H188,2)</f>
        <v>0</v>
      </c>
      <c r="BL188" s="18" t="s">
        <v>182</v>
      </c>
      <c r="BM188" s="230" t="s">
        <v>649</v>
      </c>
    </row>
    <row r="189" s="2" customFormat="1" ht="24.15" customHeight="1">
      <c r="A189" s="39"/>
      <c r="B189" s="40"/>
      <c r="C189" s="219" t="s">
        <v>434</v>
      </c>
      <c r="D189" s="219" t="s">
        <v>177</v>
      </c>
      <c r="E189" s="220" t="s">
        <v>3889</v>
      </c>
      <c r="F189" s="221" t="s">
        <v>3890</v>
      </c>
      <c r="G189" s="222" t="s">
        <v>2748</v>
      </c>
      <c r="H189" s="223">
        <v>1</v>
      </c>
      <c r="I189" s="224"/>
      <c r="J189" s="225">
        <f>ROUND(I189*H189,2)</f>
        <v>0</v>
      </c>
      <c r="K189" s="221" t="s">
        <v>1</v>
      </c>
      <c r="L189" s="45"/>
      <c r="M189" s="226" t="s">
        <v>1</v>
      </c>
      <c r="N189" s="227" t="s">
        <v>41</v>
      </c>
      <c r="O189" s="92"/>
      <c r="P189" s="228">
        <f>O189*H189</f>
        <v>0</v>
      </c>
      <c r="Q189" s="228">
        <v>1.1</v>
      </c>
      <c r="R189" s="228">
        <f>Q189*H189</f>
        <v>1.1</v>
      </c>
      <c r="S189" s="228">
        <v>0</v>
      </c>
      <c r="T189" s="229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0" t="s">
        <v>182</v>
      </c>
      <c r="AT189" s="230" t="s">
        <v>177</v>
      </c>
      <c r="AU189" s="230" t="s">
        <v>84</v>
      </c>
      <c r="AY189" s="18" t="s">
        <v>175</v>
      </c>
      <c r="BE189" s="231">
        <f>IF(N189="základní",J189,0)</f>
        <v>0</v>
      </c>
      <c r="BF189" s="231">
        <f>IF(N189="snížená",J189,0)</f>
        <v>0</v>
      </c>
      <c r="BG189" s="231">
        <f>IF(N189="zákl. přenesená",J189,0)</f>
        <v>0</v>
      </c>
      <c r="BH189" s="231">
        <f>IF(N189="sníž. přenesená",J189,0)</f>
        <v>0</v>
      </c>
      <c r="BI189" s="231">
        <f>IF(N189="nulová",J189,0)</f>
        <v>0</v>
      </c>
      <c r="BJ189" s="18" t="s">
        <v>84</v>
      </c>
      <c r="BK189" s="231">
        <f>ROUND(I189*H189,2)</f>
        <v>0</v>
      </c>
      <c r="BL189" s="18" t="s">
        <v>182</v>
      </c>
      <c r="BM189" s="230" t="s">
        <v>664</v>
      </c>
    </row>
    <row r="190" s="2" customFormat="1">
      <c r="A190" s="39"/>
      <c r="B190" s="40"/>
      <c r="C190" s="41"/>
      <c r="D190" s="234" t="s">
        <v>266</v>
      </c>
      <c r="E190" s="41"/>
      <c r="F190" s="275" t="s">
        <v>3891</v>
      </c>
      <c r="G190" s="41"/>
      <c r="H190" s="41"/>
      <c r="I190" s="276"/>
      <c r="J190" s="41"/>
      <c r="K190" s="41"/>
      <c r="L190" s="45"/>
      <c r="M190" s="277"/>
      <c r="N190" s="278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266</v>
      </c>
      <c r="AU190" s="18" t="s">
        <v>84</v>
      </c>
    </row>
    <row r="191" s="2" customFormat="1" ht="16.5" customHeight="1">
      <c r="A191" s="39"/>
      <c r="B191" s="40"/>
      <c r="C191" s="219" t="s">
        <v>440</v>
      </c>
      <c r="D191" s="219" t="s">
        <v>177</v>
      </c>
      <c r="E191" s="220" t="s">
        <v>3892</v>
      </c>
      <c r="F191" s="221" t="s">
        <v>3871</v>
      </c>
      <c r="G191" s="222" t="s">
        <v>2748</v>
      </c>
      <c r="H191" s="223">
        <v>1</v>
      </c>
      <c r="I191" s="224"/>
      <c r="J191" s="225">
        <f>ROUND(I191*H191,2)</f>
        <v>0</v>
      </c>
      <c r="K191" s="221" t="s">
        <v>1</v>
      </c>
      <c r="L191" s="45"/>
      <c r="M191" s="226" t="s">
        <v>1</v>
      </c>
      <c r="N191" s="227" t="s">
        <v>41</v>
      </c>
      <c r="O191" s="92"/>
      <c r="P191" s="228">
        <f>O191*H191</f>
        <v>0</v>
      </c>
      <c r="Q191" s="228">
        <v>0</v>
      </c>
      <c r="R191" s="228">
        <f>Q191*H191</f>
        <v>0</v>
      </c>
      <c r="S191" s="228">
        <v>0</v>
      </c>
      <c r="T191" s="229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0" t="s">
        <v>182</v>
      </c>
      <c r="AT191" s="230" t="s">
        <v>177</v>
      </c>
      <c r="AU191" s="230" t="s">
        <v>84</v>
      </c>
      <c r="AY191" s="18" t="s">
        <v>175</v>
      </c>
      <c r="BE191" s="231">
        <f>IF(N191="základní",J191,0)</f>
        <v>0</v>
      </c>
      <c r="BF191" s="231">
        <f>IF(N191="snížená",J191,0)</f>
        <v>0</v>
      </c>
      <c r="BG191" s="231">
        <f>IF(N191="zákl. přenesená",J191,0)</f>
        <v>0</v>
      </c>
      <c r="BH191" s="231">
        <f>IF(N191="sníž. přenesená",J191,0)</f>
        <v>0</v>
      </c>
      <c r="BI191" s="231">
        <f>IF(N191="nulová",J191,0)</f>
        <v>0</v>
      </c>
      <c r="BJ191" s="18" t="s">
        <v>84</v>
      </c>
      <c r="BK191" s="231">
        <f>ROUND(I191*H191,2)</f>
        <v>0</v>
      </c>
      <c r="BL191" s="18" t="s">
        <v>182</v>
      </c>
      <c r="BM191" s="230" t="s">
        <v>676</v>
      </c>
    </row>
    <row r="192" s="2" customFormat="1" ht="33" customHeight="1">
      <c r="A192" s="39"/>
      <c r="B192" s="40"/>
      <c r="C192" s="219" t="s">
        <v>447</v>
      </c>
      <c r="D192" s="219" t="s">
        <v>177</v>
      </c>
      <c r="E192" s="220" t="s">
        <v>3893</v>
      </c>
      <c r="F192" s="221" t="s">
        <v>3894</v>
      </c>
      <c r="G192" s="222" t="s">
        <v>2748</v>
      </c>
      <c r="H192" s="223">
        <v>1</v>
      </c>
      <c r="I192" s="224"/>
      <c r="J192" s="225">
        <f>ROUND(I192*H192,2)</f>
        <v>0</v>
      </c>
      <c r="K192" s="221" t="s">
        <v>1</v>
      </c>
      <c r="L192" s="45"/>
      <c r="M192" s="226" t="s">
        <v>1</v>
      </c>
      <c r="N192" s="227" t="s">
        <v>41</v>
      </c>
      <c r="O192" s="92"/>
      <c r="P192" s="228">
        <f>O192*H192</f>
        <v>0</v>
      </c>
      <c r="Q192" s="228">
        <v>2.9</v>
      </c>
      <c r="R192" s="228">
        <f>Q192*H192</f>
        <v>2.9</v>
      </c>
      <c r="S192" s="228">
        <v>0</v>
      </c>
      <c r="T192" s="229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0" t="s">
        <v>182</v>
      </c>
      <c r="AT192" s="230" t="s">
        <v>177</v>
      </c>
      <c r="AU192" s="230" t="s">
        <v>84</v>
      </c>
      <c r="AY192" s="18" t="s">
        <v>175</v>
      </c>
      <c r="BE192" s="231">
        <f>IF(N192="základní",J192,0)</f>
        <v>0</v>
      </c>
      <c r="BF192" s="231">
        <f>IF(N192="snížená",J192,0)</f>
        <v>0</v>
      </c>
      <c r="BG192" s="231">
        <f>IF(N192="zákl. přenesená",J192,0)</f>
        <v>0</v>
      </c>
      <c r="BH192" s="231">
        <f>IF(N192="sníž. přenesená",J192,0)</f>
        <v>0</v>
      </c>
      <c r="BI192" s="231">
        <f>IF(N192="nulová",J192,0)</f>
        <v>0</v>
      </c>
      <c r="BJ192" s="18" t="s">
        <v>84</v>
      </c>
      <c r="BK192" s="231">
        <f>ROUND(I192*H192,2)</f>
        <v>0</v>
      </c>
      <c r="BL192" s="18" t="s">
        <v>182</v>
      </c>
      <c r="BM192" s="230" t="s">
        <v>685</v>
      </c>
    </row>
    <row r="193" s="2" customFormat="1">
      <c r="A193" s="39"/>
      <c r="B193" s="40"/>
      <c r="C193" s="41"/>
      <c r="D193" s="234" t="s">
        <v>266</v>
      </c>
      <c r="E193" s="41"/>
      <c r="F193" s="275" t="s">
        <v>3895</v>
      </c>
      <c r="G193" s="41"/>
      <c r="H193" s="41"/>
      <c r="I193" s="276"/>
      <c r="J193" s="41"/>
      <c r="K193" s="41"/>
      <c r="L193" s="45"/>
      <c r="M193" s="277"/>
      <c r="N193" s="278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266</v>
      </c>
      <c r="AU193" s="18" t="s">
        <v>84</v>
      </c>
    </row>
    <row r="194" s="2" customFormat="1" ht="16.5" customHeight="1">
      <c r="A194" s="39"/>
      <c r="B194" s="40"/>
      <c r="C194" s="219" t="s">
        <v>452</v>
      </c>
      <c r="D194" s="219" t="s">
        <v>177</v>
      </c>
      <c r="E194" s="220" t="s">
        <v>3896</v>
      </c>
      <c r="F194" s="221" t="s">
        <v>3871</v>
      </c>
      <c r="G194" s="222" t="s">
        <v>2748</v>
      </c>
      <c r="H194" s="223">
        <v>1</v>
      </c>
      <c r="I194" s="224"/>
      <c r="J194" s="225">
        <f>ROUND(I194*H194,2)</f>
        <v>0</v>
      </c>
      <c r="K194" s="221" t="s">
        <v>1</v>
      </c>
      <c r="L194" s="45"/>
      <c r="M194" s="226" t="s">
        <v>1</v>
      </c>
      <c r="N194" s="227" t="s">
        <v>41</v>
      </c>
      <c r="O194" s="92"/>
      <c r="P194" s="228">
        <f>O194*H194</f>
        <v>0</v>
      </c>
      <c r="Q194" s="228">
        <v>0</v>
      </c>
      <c r="R194" s="228">
        <f>Q194*H194</f>
        <v>0</v>
      </c>
      <c r="S194" s="228">
        <v>0</v>
      </c>
      <c r="T194" s="229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0" t="s">
        <v>182</v>
      </c>
      <c r="AT194" s="230" t="s">
        <v>177</v>
      </c>
      <c r="AU194" s="230" t="s">
        <v>84</v>
      </c>
      <c r="AY194" s="18" t="s">
        <v>175</v>
      </c>
      <c r="BE194" s="231">
        <f>IF(N194="základní",J194,0)</f>
        <v>0</v>
      </c>
      <c r="BF194" s="231">
        <f>IF(N194="snížená",J194,0)</f>
        <v>0</v>
      </c>
      <c r="BG194" s="231">
        <f>IF(N194="zákl. přenesená",J194,0)</f>
        <v>0</v>
      </c>
      <c r="BH194" s="231">
        <f>IF(N194="sníž. přenesená",J194,0)</f>
        <v>0</v>
      </c>
      <c r="BI194" s="231">
        <f>IF(N194="nulová",J194,0)</f>
        <v>0</v>
      </c>
      <c r="BJ194" s="18" t="s">
        <v>84</v>
      </c>
      <c r="BK194" s="231">
        <f>ROUND(I194*H194,2)</f>
        <v>0</v>
      </c>
      <c r="BL194" s="18" t="s">
        <v>182</v>
      </c>
      <c r="BM194" s="230" t="s">
        <v>697</v>
      </c>
    </row>
    <row r="195" s="2" customFormat="1" ht="24.15" customHeight="1">
      <c r="A195" s="39"/>
      <c r="B195" s="40"/>
      <c r="C195" s="219" t="s">
        <v>456</v>
      </c>
      <c r="D195" s="219" t="s">
        <v>177</v>
      </c>
      <c r="E195" s="220" t="s">
        <v>3897</v>
      </c>
      <c r="F195" s="221" t="s">
        <v>3898</v>
      </c>
      <c r="G195" s="222" t="s">
        <v>2748</v>
      </c>
      <c r="H195" s="223">
        <v>1</v>
      </c>
      <c r="I195" s="224"/>
      <c r="J195" s="225">
        <f>ROUND(I195*H195,2)</f>
        <v>0</v>
      </c>
      <c r="K195" s="221" t="s">
        <v>1</v>
      </c>
      <c r="L195" s="45"/>
      <c r="M195" s="226" t="s">
        <v>1</v>
      </c>
      <c r="N195" s="227" t="s">
        <v>41</v>
      </c>
      <c r="O195" s="92"/>
      <c r="P195" s="228">
        <f>O195*H195</f>
        <v>0</v>
      </c>
      <c r="Q195" s="228">
        <v>2.8</v>
      </c>
      <c r="R195" s="228">
        <f>Q195*H195</f>
        <v>2.8</v>
      </c>
      <c r="S195" s="228">
        <v>0</v>
      </c>
      <c r="T195" s="229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0" t="s">
        <v>182</v>
      </c>
      <c r="AT195" s="230" t="s">
        <v>177</v>
      </c>
      <c r="AU195" s="230" t="s">
        <v>84</v>
      </c>
      <c r="AY195" s="18" t="s">
        <v>175</v>
      </c>
      <c r="BE195" s="231">
        <f>IF(N195="základní",J195,0)</f>
        <v>0</v>
      </c>
      <c r="BF195" s="231">
        <f>IF(N195="snížená",J195,0)</f>
        <v>0</v>
      </c>
      <c r="BG195" s="231">
        <f>IF(N195="zákl. přenesená",J195,0)</f>
        <v>0</v>
      </c>
      <c r="BH195" s="231">
        <f>IF(N195="sníž. přenesená",J195,0)</f>
        <v>0</v>
      </c>
      <c r="BI195" s="231">
        <f>IF(N195="nulová",J195,0)</f>
        <v>0</v>
      </c>
      <c r="BJ195" s="18" t="s">
        <v>84</v>
      </c>
      <c r="BK195" s="231">
        <f>ROUND(I195*H195,2)</f>
        <v>0</v>
      </c>
      <c r="BL195" s="18" t="s">
        <v>182</v>
      </c>
      <c r="BM195" s="230" t="s">
        <v>706</v>
      </c>
    </row>
    <row r="196" s="2" customFormat="1">
      <c r="A196" s="39"/>
      <c r="B196" s="40"/>
      <c r="C196" s="41"/>
      <c r="D196" s="234" t="s">
        <v>266</v>
      </c>
      <c r="E196" s="41"/>
      <c r="F196" s="275" t="s">
        <v>3899</v>
      </c>
      <c r="G196" s="41"/>
      <c r="H196" s="41"/>
      <c r="I196" s="276"/>
      <c r="J196" s="41"/>
      <c r="K196" s="41"/>
      <c r="L196" s="45"/>
      <c r="M196" s="277"/>
      <c r="N196" s="278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266</v>
      </c>
      <c r="AU196" s="18" t="s">
        <v>84</v>
      </c>
    </row>
    <row r="197" s="2" customFormat="1" ht="16.5" customHeight="1">
      <c r="A197" s="39"/>
      <c r="B197" s="40"/>
      <c r="C197" s="219" t="s">
        <v>462</v>
      </c>
      <c r="D197" s="219" t="s">
        <v>177</v>
      </c>
      <c r="E197" s="220" t="s">
        <v>3900</v>
      </c>
      <c r="F197" s="221" t="s">
        <v>3871</v>
      </c>
      <c r="G197" s="222" t="s">
        <v>2748</v>
      </c>
      <c r="H197" s="223">
        <v>1</v>
      </c>
      <c r="I197" s="224"/>
      <c r="J197" s="225">
        <f>ROUND(I197*H197,2)</f>
        <v>0</v>
      </c>
      <c r="K197" s="221" t="s">
        <v>1</v>
      </c>
      <c r="L197" s="45"/>
      <c r="M197" s="226" t="s">
        <v>1</v>
      </c>
      <c r="N197" s="227" t="s">
        <v>41</v>
      </c>
      <c r="O197" s="92"/>
      <c r="P197" s="228">
        <f>O197*H197</f>
        <v>0</v>
      </c>
      <c r="Q197" s="228">
        <v>0</v>
      </c>
      <c r="R197" s="228">
        <f>Q197*H197</f>
        <v>0</v>
      </c>
      <c r="S197" s="228">
        <v>0</v>
      </c>
      <c r="T197" s="229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0" t="s">
        <v>182</v>
      </c>
      <c r="AT197" s="230" t="s">
        <v>177</v>
      </c>
      <c r="AU197" s="230" t="s">
        <v>84</v>
      </c>
      <c r="AY197" s="18" t="s">
        <v>175</v>
      </c>
      <c r="BE197" s="231">
        <f>IF(N197="základní",J197,0)</f>
        <v>0</v>
      </c>
      <c r="BF197" s="231">
        <f>IF(N197="snížená",J197,0)</f>
        <v>0</v>
      </c>
      <c r="BG197" s="231">
        <f>IF(N197="zákl. přenesená",J197,0)</f>
        <v>0</v>
      </c>
      <c r="BH197" s="231">
        <f>IF(N197="sníž. přenesená",J197,0)</f>
        <v>0</v>
      </c>
      <c r="BI197" s="231">
        <f>IF(N197="nulová",J197,0)</f>
        <v>0</v>
      </c>
      <c r="BJ197" s="18" t="s">
        <v>84</v>
      </c>
      <c r="BK197" s="231">
        <f>ROUND(I197*H197,2)</f>
        <v>0</v>
      </c>
      <c r="BL197" s="18" t="s">
        <v>182</v>
      </c>
      <c r="BM197" s="230" t="s">
        <v>730</v>
      </c>
    </row>
    <row r="198" s="2" customFormat="1" ht="24.15" customHeight="1">
      <c r="A198" s="39"/>
      <c r="B198" s="40"/>
      <c r="C198" s="219" t="s">
        <v>466</v>
      </c>
      <c r="D198" s="219" t="s">
        <v>177</v>
      </c>
      <c r="E198" s="220" t="s">
        <v>3901</v>
      </c>
      <c r="F198" s="221" t="s">
        <v>3902</v>
      </c>
      <c r="G198" s="222" t="s">
        <v>2748</v>
      </c>
      <c r="H198" s="223">
        <v>1</v>
      </c>
      <c r="I198" s="224"/>
      <c r="J198" s="225">
        <f>ROUND(I198*H198,2)</f>
        <v>0</v>
      </c>
      <c r="K198" s="221" t="s">
        <v>1</v>
      </c>
      <c r="L198" s="45"/>
      <c r="M198" s="226" t="s">
        <v>1</v>
      </c>
      <c r="N198" s="227" t="s">
        <v>41</v>
      </c>
      <c r="O198" s="92"/>
      <c r="P198" s="228">
        <f>O198*H198</f>
        <v>0</v>
      </c>
      <c r="Q198" s="228">
        <v>1.6</v>
      </c>
      <c r="R198" s="228">
        <f>Q198*H198</f>
        <v>1.6</v>
      </c>
      <c r="S198" s="228">
        <v>0</v>
      </c>
      <c r="T198" s="229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0" t="s">
        <v>182</v>
      </c>
      <c r="AT198" s="230" t="s">
        <v>177</v>
      </c>
      <c r="AU198" s="230" t="s">
        <v>84</v>
      </c>
      <c r="AY198" s="18" t="s">
        <v>175</v>
      </c>
      <c r="BE198" s="231">
        <f>IF(N198="základní",J198,0)</f>
        <v>0</v>
      </c>
      <c r="BF198" s="231">
        <f>IF(N198="snížená",J198,0)</f>
        <v>0</v>
      </c>
      <c r="BG198" s="231">
        <f>IF(N198="zákl. přenesená",J198,0)</f>
        <v>0</v>
      </c>
      <c r="BH198" s="231">
        <f>IF(N198="sníž. přenesená",J198,0)</f>
        <v>0</v>
      </c>
      <c r="BI198" s="231">
        <f>IF(N198="nulová",J198,0)</f>
        <v>0</v>
      </c>
      <c r="BJ198" s="18" t="s">
        <v>84</v>
      </c>
      <c r="BK198" s="231">
        <f>ROUND(I198*H198,2)</f>
        <v>0</v>
      </c>
      <c r="BL198" s="18" t="s">
        <v>182</v>
      </c>
      <c r="BM198" s="230" t="s">
        <v>741</v>
      </c>
    </row>
    <row r="199" s="2" customFormat="1">
      <c r="A199" s="39"/>
      <c r="B199" s="40"/>
      <c r="C199" s="41"/>
      <c r="D199" s="234" t="s">
        <v>266</v>
      </c>
      <c r="E199" s="41"/>
      <c r="F199" s="275" t="s">
        <v>3903</v>
      </c>
      <c r="G199" s="41"/>
      <c r="H199" s="41"/>
      <c r="I199" s="276"/>
      <c r="J199" s="41"/>
      <c r="K199" s="41"/>
      <c r="L199" s="45"/>
      <c r="M199" s="277"/>
      <c r="N199" s="278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266</v>
      </c>
      <c r="AU199" s="18" t="s">
        <v>84</v>
      </c>
    </row>
    <row r="200" s="2" customFormat="1" ht="16.5" customHeight="1">
      <c r="A200" s="39"/>
      <c r="B200" s="40"/>
      <c r="C200" s="219" t="s">
        <v>470</v>
      </c>
      <c r="D200" s="219" t="s">
        <v>177</v>
      </c>
      <c r="E200" s="220" t="s">
        <v>3904</v>
      </c>
      <c r="F200" s="221" t="s">
        <v>3871</v>
      </c>
      <c r="G200" s="222" t="s">
        <v>2748</v>
      </c>
      <c r="H200" s="223">
        <v>1</v>
      </c>
      <c r="I200" s="224"/>
      <c r="J200" s="225">
        <f>ROUND(I200*H200,2)</f>
        <v>0</v>
      </c>
      <c r="K200" s="221" t="s">
        <v>1</v>
      </c>
      <c r="L200" s="45"/>
      <c r="M200" s="226" t="s">
        <v>1</v>
      </c>
      <c r="N200" s="227" t="s">
        <v>41</v>
      </c>
      <c r="O200" s="92"/>
      <c r="P200" s="228">
        <f>O200*H200</f>
        <v>0</v>
      </c>
      <c r="Q200" s="228">
        <v>0</v>
      </c>
      <c r="R200" s="228">
        <f>Q200*H200</f>
        <v>0</v>
      </c>
      <c r="S200" s="228">
        <v>0</v>
      </c>
      <c r="T200" s="229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0" t="s">
        <v>182</v>
      </c>
      <c r="AT200" s="230" t="s">
        <v>177</v>
      </c>
      <c r="AU200" s="230" t="s">
        <v>84</v>
      </c>
      <c r="AY200" s="18" t="s">
        <v>175</v>
      </c>
      <c r="BE200" s="231">
        <f>IF(N200="základní",J200,0)</f>
        <v>0</v>
      </c>
      <c r="BF200" s="231">
        <f>IF(N200="snížená",J200,0)</f>
        <v>0</v>
      </c>
      <c r="BG200" s="231">
        <f>IF(N200="zákl. přenesená",J200,0)</f>
        <v>0</v>
      </c>
      <c r="BH200" s="231">
        <f>IF(N200="sníž. přenesená",J200,0)</f>
        <v>0</v>
      </c>
      <c r="BI200" s="231">
        <f>IF(N200="nulová",J200,0)</f>
        <v>0</v>
      </c>
      <c r="BJ200" s="18" t="s">
        <v>84</v>
      </c>
      <c r="BK200" s="231">
        <f>ROUND(I200*H200,2)</f>
        <v>0</v>
      </c>
      <c r="BL200" s="18" t="s">
        <v>182</v>
      </c>
      <c r="BM200" s="230" t="s">
        <v>749</v>
      </c>
    </row>
    <row r="201" s="2" customFormat="1" ht="24.15" customHeight="1">
      <c r="A201" s="39"/>
      <c r="B201" s="40"/>
      <c r="C201" s="219" t="s">
        <v>476</v>
      </c>
      <c r="D201" s="219" t="s">
        <v>177</v>
      </c>
      <c r="E201" s="220" t="s">
        <v>3905</v>
      </c>
      <c r="F201" s="221" t="s">
        <v>3906</v>
      </c>
      <c r="G201" s="222" t="s">
        <v>2748</v>
      </c>
      <c r="H201" s="223">
        <v>3</v>
      </c>
      <c r="I201" s="224"/>
      <c r="J201" s="225">
        <f>ROUND(I201*H201,2)</f>
        <v>0</v>
      </c>
      <c r="K201" s="221" t="s">
        <v>1</v>
      </c>
      <c r="L201" s="45"/>
      <c r="M201" s="226" t="s">
        <v>1</v>
      </c>
      <c r="N201" s="227" t="s">
        <v>41</v>
      </c>
      <c r="O201" s="92"/>
      <c r="P201" s="228">
        <f>O201*H201</f>
        <v>0</v>
      </c>
      <c r="Q201" s="228">
        <v>7.8</v>
      </c>
      <c r="R201" s="228">
        <f>Q201*H201</f>
        <v>23.4</v>
      </c>
      <c r="S201" s="228">
        <v>0</v>
      </c>
      <c r="T201" s="229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0" t="s">
        <v>182</v>
      </c>
      <c r="AT201" s="230" t="s">
        <v>177</v>
      </c>
      <c r="AU201" s="230" t="s">
        <v>84</v>
      </c>
      <c r="AY201" s="18" t="s">
        <v>175</v>
      </c>
      <c r="BE201" s="231">
        <f>IF(N201="základní",J201,0)</f>
        <v>0</v>
      </c>
      <c r="BF201" s="231">
        <f>IF(N201="snížená",J201,0)</f>
        <v>0</v>
      </c>
      <c r="BG201" s="231">
        <f>IF(N201="zákl. přenesená",J201,0)</f>
        <v>0</v>
      </c>
      <c r="BH201" s="231">
        <f>IF(N201="sníž. přenesená",J201,0)</f>
        <v>0</v>
      </c>
      <c r="BI201" s="231">
        <f>IF(N201="nulová",J201,0)</f>
        <v>0</v>
      </c>
      <c r="BJ201" s="18" t="s">
        <v>84</v>
      </c>
      <c r="BK201" s="231">
        <f>ROUND(I201*H201,2)</f>
        <v>0</v>
      </c>
      <c r="BL201" s="18" t="s">
        <v>182</v>
      </c>
      <c r="BM201" s="230" t="s">
        <v>758</v>
      </c>
    </row>
    <row r="202" s="2" customFormat="1">
      <c r="A202" s="39"/>
      <c r="B202" s="40"/>
      <c r="C202" s="41"/>
      <c r="D202" s="234" t="s">
        <v>266</v>
      </c>
      <c r="E202" s="41"/>
      <c r="F202" s="275" t="s">
        <v>3907</v>
      </c>
      <c r="G202" s="41"/>
      <c r="H202" s="41"/>
      <c r="I202" s="276"/>
      <c r="J202" s="41"/>
      <c r="K202" s="41"/>
      <c r="L202" s="45"/>
      <c r="M202" s="277"/>
      <c r="N202" s="278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266</v>
      </c>
      <c r="AU202" s="18" t="s">
        <v>84</v>
      </c>
    </row>
    <row r="203" s="2" customFormat="1" ht="16.5" customHeight="1">
      <c r="A203" s="39"/>
      <c r="B203" s="40"/>
      <c r="C203" s="219" t="s">
        <v>481</v>
      </c>
      <c r="D203" s="219" t="s">
        <v>177</v>
      </c>
      <c r="E203" s="220" t="s">
        <v>3908</v>
      </c>
      <c r="F203" s="221" t="s">
        <v>3871</v>
      </c>
      <c r="G203" s="222" t="s">
        <v>2748</v>
      </c>
      <c r="H203" s="223">
        <v>3</v>
      </c>
      <c r="I203" s="224"/>
      <c r="J203" s="225">
        <f>ROUND(I203*H203,2)</f>
        <v>0</v>
      </c>
      <c r="K203" s="221" t="s">
        <v>1</v>
      </c>
      <c r="L203" s="45"/>
      <c r="M203" s="226" t="s">
        <v>1</v>
      </c>
      <c r="N203" s="227" t="s">
        <v>41</v>
      </c>
      <c r="O203" s="92"/>
      <c r="P203" s="228">
        <f>O203*H203</f>
        <v>0</v>
      </c>
      <c r="Q203" s="228">
        <v>0</v>
      </c>
      <c r="R203" s="228">
        <f>Q203*H203</f>
        <v>0</v>
      </c>
      <c r="S203" s="228">
        <v>0</v>
      </c>
      <c r="T203" s="229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0" t="s">
        <v>182</v>
      </c>
      <c r="AT203" s="230" t="s">
        <v>177</v>
      </c>
      <c r="AU203" s="230" t="s">
        <v>84</v>
      </c>
      <c r="AY203" s="18" t="s">
        <v>175</v>
      </c>
      <c r="BE203" s="231">
        <f>IF(N203="základní",J203,0)</f>
        <v>0</v>
      </c>
      <c r="BF203" s="231">
        <f>IF(N203="snížená",J203,0)</f>
        <v>0</v>
      </c>
      <c r="BG203" s="231">
        <f>IF(N203="zákl. přenesená",J203,0)</f>
        <v>0</v>
      </c>
      <c r="BH203" s="231">
        <f>IF(N203="sníž. přenesená",J203,0)</f>
        <v>0</v>
      </c>
      <c r="BI203" s="231">
        <f>IF(N203="nulová",J203,0)</f>
        <v>0</v>
      </c>
      <c r="BJ203" s="18" t="s">
        <v>84</v>
      </c>
      <c r="BK203" s="231">
        <f>ROUND(I203*H203,2)</f>
        <v>0</v>
      </c>
      <c r="BL203" s="18" t="s">
        <v>182</v>
      </c>
      <c r="BM203" s="230" t="s">
        <v>775</v>
      </c>
    </row>
    <row r="204" s="2" customFormat="1">
      <c r="A204" s="39"/>
      <c r="B204" s="40"/>
      <c r="C204" s="41"/>
      <c r="D204" s="234" t="s">
        <v>266</v>
      </c>
      <c r="E204" s="41"/>
      <c r="F204" s="275" t="s">
        <v>3909</v>
      </c>
      <c r="G204" s="41"/>
      <c r="H204" s="41"/>
      <c r="I204" s="276"/>
      <c r="J204" s="41"/>
      <c r="K204" s="41"/>
      <c r="L204" s="45"/>
      <c r="M204" s="277"/>
      <c r="N204" s="278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266</v>
      </c>
      <c r="AU204" s="18" t="s">
        <v>84</v>
      </c>
    </row>
    <row r="205" s="2" customFormat="1" ht="37.8" customHeight="1">
      <c r="A205" s="39"/>
      <c r="B205" s="40"/>
      <c r="C205" s="219" t="s">
        <v>486</v>
      </c>
      <c r="D205" s="219" t="s">
        <v>177</v>
      </c>
      <c r="E205" s="220" t="s">
        <v>3910</v>
      </c>
      <c r="F205" s="221" t="s">
        <v>3911</v>
      </c>
      <c r="G205" s="222" t="s">
        <v>2748</v>
      </c>
      <c r="H205" s="223">
        <v>3</v>
      </c>
      <c r="I205" s="224"/>
      <c r="J205" s="225">
        <f>ROUND(I205*H205,2)</f>
        <v>0</v>
      </c>
      <c r="K205" s="221" t="s">
        <v>1</v>
      </c>
      <c r="L205" s="45"/>
      <c r="M205" s="226" t="s">
        <v>1</v>
      </c>
      <c r="N205" s="227" t="s">
        <v>41</v>
      </c>
      <c r="O205" s="92"/>
      <c r="P205" s="228">
        <f>O205*H205</f>
        <v>0</v>
      </c>
      <c r="Q205" s="228">
        <v>2.8</v>
      </c>
      <c r="R205" s="228">
        <f>Q205*H205</f>
        <v>8.3999999999999984</v>
      </c>
      <c r="S205" s="228">
        <v>0</v>
      </c>
      <c r="T205" s="229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0" t="s">
        <v>182</v>
      </c>
      <c r="AT205" s="230" t="s">
        <v>177</v>
      </c>
      <c r="AU205" s="230" t="s">
        <v>84</v>
      </c>
      <c r="AY205" s="18" t="s">
        <v>175</v>
      </c>
      <c r="BE205" s="231">
        <f>IF(N205="základní",J205,0)</f>
        <v>0</v>
      </c>
      <c r="BF205" s="231">
        <f>IF(N205="snížená",J205,0)</f>
        <v>0</v>
      </c>
      <c r="BG205" s="231">
        <f>IF(N205="zákl. přenesená",J205,0)</f>
        <v>0</v>
      </c>
      <c r="BH205" s="231">
        <f>IF(N205="sníž. přenesená",J205,0)</f>
        <v>0</v>
      </c>
      <c r="BI205" s="231">
        <f>IF(N205="nulová",J205,0)</f>
        <v>0</v>
      </c>
      <c r="BJ205" s="18" t="s">
        <v>84</v>
      </c>
      <c r="BK205" s="231">
        <f>ROUND(I205*H205,2)</f>
        <v>0</v>
      </c>
      <c r="BL205" s="18" t="s">
        <v>182</v>
      </c>
      <c r="BM205" s="230" t="s">
        <v>792</v>
      </c>
    </row>
    <row r="206" s="2" customFormat="1">
      <c r="A206" s="39"/>
      <c r="B206" s="40"/>
      <c r="C206" s="41"/>
      <c r="D206" s="234" t="s">
        <v>266</v>
      </c>
      <c r="E206" s="41"/>
      <c r="F206" s="275" t="s">
        <v>3912</v>
      </c>
      <c r="G206" s="41"/>
      <c r="H206" s="41"/>
      <c r="I206" s="276"/>
      <c r="J206" s="41"/>
      <c r="K206" s="41"/>
      <c r="L206" s="45"/>
      <c r="M206" s="277"/>
      <c r="N206" s="278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266</v>
      </c>
      <c r="AU206" s="18" t="s">
        <v>84</v>
      </c>
    </row>
    <row r="207" s="2" customFormat="1" ht="16.5" customHeight="1">
      <c r="A207" s="39"/>
      <c r="B207" s="40"/>
      <c r="C207" s="219" t="s">
        <v>491</v>
      </c>
      <c r="D207" s="219" t="s">
        <v>177</v>
      </c>
      <c r="E207" s="220" t="s">
        <v>3913</v>
      </c>
      <c r="F207" s="221" t="s">
        <v>3871</v>
      </c>
      <c r="G207" s="222" t="s">
        <v>2748</v>
      </c>
      <c r="H207" s="223">
        <v>3</v>
      </c>
      <c r="I207" s="224"/>
      <c r="J207" s="225">
        <f>ROUND(I207*H207,2)</f>
        <v>0</v>
      </c>
      <c r="K207" s="221" t="s">
        <v>1</v>
      </c>
      <c r="L207" s="45"/>
      <c r="M207" s="226" t="s">
        <v>1</v>
      </c>
      <c r="N207" s="227" t="s">
        <v>41</v>
      </c>
      <c r="O207" s="92"/>
      <c r="P207" s="228">
        <f>O207*H207</f>
        <v>0</v>
      </c>
      <c r="Q207" s="228">
        <v>0</v>
      </c>
      <c r="R207" s="228">
        <f>Q207*H207</f>
        <v>0</v>
      </c>
      <c r="S207" s="228">
        <v>0</v>
      </c>
      <c r="T207" s="229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0" t="s">
        <v>182</v>
      </c>
      <c r="AT207" s="230" t="s">
        <v>177</v>
      </c>
      <c r="AU207" s="230" t="s">
        <v>84</v>
      </c>
      <c r="AY207" s="18" t="s">
        <v>175</v>
      </c>
      <c r="BE207" s="231">
        <f>IF(N207="základní",J207,0)</f>
        <v>0</v>
      </c>
      <c r="BF207" s="231">
        <f>IF(N207="snížená",J207,0)</f>
        <v>0</v>
      </c>
      <c r="BG207" s="231">
        <f>IF(N207="zákl. přenesená",J207,0)</f>
        <v>0</v>
      </c>
      <c r="BH207" s="231">
        <f>IF(N207="sníž. přenesená",J207,0)</f>
        <v>0</v>
      </c>
      <c r="BI207" s="231">
        <f>IF(N207="nulová",J207,0)</f>
        <v>0</v>
      </c>
      <c r="BJ207" s="18" t="s">
        <v>84</v>
      </c>
      <c r="BK207" s="231">
        <f>ROUND(I207*H207,2)</f>
        <v>0</v>
      </c>
      <c r="BL207" s="18" t="s">
        <v>182</v>
      </c>
      <c r="BM207" s="230" t="s">
        <v>810</v>
      </c>
    </row>
    <row r="208" s="2" customFormat="1" ht="24.15" customHeight="1">
      <c r="A208" s="39"/>
      <c r="B208" s="40"/>
      <c r="C208" s="219" t="s">
        <v>495</v>
      </c>
      <c r="D208" s="219" t="s">
        <v>177</v>
      </c>
      <c r="E208" s="220" t="s">
        <v>3914</v>
      </c>
      <c r="F208" s="221" t="s">
        <v>3915</v>
      </c>
      <c r="G208" s="222" t="s">
        <v>2748</v>
      </c>
      <c r="H208" s="223">
        <v>1</v>
      </c>
      <c r="I208" s="224"/>
      <c r="J208" s="225">
        <f>ROUND(I208*H208,2)</f>
        <v>0</v>
      </c>
      <c r="K208" s="221" t="s">
        <v>1</v>
      </c>
      <c r="L208" s="45"/>
      <c r="M208" s="226" t="s">
        <v>1</v>
      </c>
      <c r="N208" s="227" t="s">
        <v>41</v>
      </c>
      <c r="O208" s="92"/>
      <c r="P208" s="228">
        <f>O208*H208</f>
        <v>0</v>
      </c>
      <c r="Q208" s="228">
        <v>2.2</v>
      </c>
      <c r="R208" s="228">
        <f>Q208*H208</f>
        <v>2.2</v>
      </c>
      <c r="S208" s="228">
        <v>0</v>
      </c>
      <c r="T208" s="229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0" t="s">
        <v>182</v>
      </c>
      <c r="AT208" s="230" t="s">
        <v>177</v>
      </c>
      <c r="AU208" s="230" t="s">
        <v>84</v>
      </c>
      <c r="AY208" s="18" t="s">
        <v>175</v>
      </c>
      <c r="BE208" s="231">
        <f>IF(N208="základní",J208,0)</f>
        <v>0</v>
      </c>
      <c r="BF208" s="231">
        <f>IF(N208="snížená",J208,0)</f>
        <v>0</v>
      </c>
      <c r="BG208" s="231">
        <f>IF(N208="zákl. přenesená",J208,0)</f>
        <v>0</v>
      </c>
      <c r="BH208" s="231">
        <f>IF(N208="sníž. přenesená",J208,0)</f>
        <v>0</v>
      </c>
      <c r="BI208" s="231">
        <f>IF(N208="nulová",J208,0)</f>
        <v>0</v>
      </c>
      <c r="BJ208" s="18" t="s">
        <v>84</v>
      </c>
      <c r="BK208" s="231">
        <f>ROUND(I208*H208,2)</f>
        <v>0</v>
      </c>
      <c r="BL208" s="18" t="s">
        <v>182</v>
      </c>
      <c r="BM208" s="230" t="s">
        <v>819</v>
      </c>
    </row>
    <row r="209" s="2" customFormat="1">
      <c r="A209" s="39"/>
      <c r="B209" s="40"/>
      <c r="C209" s="41"/>
      <c r="D209" s="234" t="s">
        <v>266</v>
      </c>
      <c r="E209" s="41"/>
      <c r="F209" s="275" t="s">
        <v>3916</v>
      </c>
      <c r="G209" s="41"/>
      <c r="H209" s="41"/>
      <c r="I209" s="276"/>
      <c r="J209" s="41"/>
      <c r="K209" s="41"/>
      <c r="L209" s="45"/>
      <c r="M209" s="277"/>
      <c r="N209" s="278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266</v>
      </c>
      <c r="AU209" s="18" t="s">
        <v>84</v>
      </c>
    </row>
    <row r="210" s="2" customFormat="1" ht="16.5" customHeight="1">
      <c r="A210" s="39"/>
      <c r="B210" s="40"/>
      <c r="C210" s="219" t="s">
        <v>499</v>
      </c>
      <c r="D210" s="219" t="s">
        <v>177</v>
      </c>
      <c r="E210" s="220" t="s">
        <v>3917</v>
      </c>
      <c r="F210" s="221" t="s">
        <v>3871</v>
      </c>
      <c r="G210" s="222" t="s">
        <v>2748</v>
      </c>
      <c r="H210" s="223">
        <v>1</v>
      </c>
      <c r="I210" s="224"/>
      <c r="J210" s="225">
        <f>ROUND(I210*H210,2)</f>
        <v>0</v>
      </c>
      <c r="K210" s="221" t="s">
        <v>1</v>
      </c>
      <c r="L210" s="45"/>
      <c r="M210" s="226" t="s">
        <v>1</v>
      </c>
      <c r="N210" s="227" t="s">
        <v>41</v>
      </c>
      <c r="O210" s="92"/>
      <c r="P210" s="228">
        <f>O210*H210</f>
        <v>0</v>
      </c>
      <c r="Q210" s="228">
        <v>0</v>
      </c>
      <c r="R210" s="228">
        <f>Q210*H210</f>
        <v>0</v>
      </c>
      <c r="S210" s="228">
        <v>0</v>
      </c>
      <c r="T210" s="229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0" t="s">
        <v>182</v>
      </c>
      <c r="AT210" s="230" t="s">
        <v>177</v>
      </c>
      <c r="AU210" s="230" t="s">
        <v>84</v>
      </c>
      <c r="AY210" s="18" t="s">
        <v>175</v>
      </c>
      <c r="BE210" s="231">
        <f>IF(N210="základní",J210,0)</f>
        <v>0</v>
      </c>
      <c r="BF210" s="231">
        <f>IF(N210="snížená",J210,0)</f>
        <v>0</v>
      </c>
      <c r="BG210" s="231">
        <f>IF(N210="zákl. přenesená",J210,0)</f>
        <v>0</v>
      </c>
      <c r="BH210" s="231">
        <f>IF(N210="sníž. přenesená",J210,0)</f>
        <v>0</v>
      </c>
      <c r="BI210" s="231">
        <f>IF(N210="nulová",J210,0)</f>
        <v>0</v>
      </c>
      <c r="BJ210" s="18" t="s">
        <v>84</v>
      </c>
      <c r="BK210" s="231">
        <f>ROUND(I210*H210,2)</f>
        <v>0</v>
      </c>
      <c r="BL210" s="18" t="s">
        <v>182</v>
      </c>
      <c r="BM210" s="230" t="s">
        <v>830</v>
      </c>
    </row>
    <row r="211" s="2" customFormat="1" ht="24.15" customHeight="1">
      <c r="A211" s="39"/>
      <c r="B211" s="40"/>
      <c r="C211" s="219" t="s">
        <v>507</v>
      </c>
      <c r="D211" s="219" t="s">
        <v>177</v>
      </c>
      <c r="E211" s="220" t="s">
        <v>3918</v>
      </c>
      <c r="F211" s="221" t="s">
        <v>3919</v>
      </c>
      <c r="G211" s="222" t="s">
        <v>2748</v>
      </c>
      <c r="H211" s="223">
        <v>1</v>
      </c>
      <c r="I211" s="224"/>
      <c r="J211" s="225">
        <f>ROUND(I211*H211,2)</f>
        <v>0</v>
      </c>
      <c r="K211" s="221" t="s">
        <v>1</v>
      </c>
      <c r="L211" s="45"/>
      <c r="M211" s="226" t="s">
        <v>1</v>
      </c>
      <c r="N211" s="227" t="s">
        <v>41</v>
      </c>
      <c r="O211" s="92"/>
      <c r="P211" s="228">
        <f>O211*H211</f>
        <v>0</v>
      </c>
      <c r="Q211" s="228">
        <v>0.55</v>
      </c>
      <c r="R211" s="228">
        <f>Q211*H211</f>
        <v>0.55</v>
      </c>
      <c r="S211" s="228">
        <v>0</v>
      </c>
      <c r="T211" s="229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0" t="s">
        <v>182</v>
      </c>
      <c r="AT211" s="230" t="s">
        <v>177</v>
      </c>
      <c r="AU211" s="230" t="s">
        <v>84</v>
      </c>
      <c r="AY211" s="18" t="s">
        <v>175</v>
      </c>
      <c r="BE211" s="231">
        <f>IF(N211="základní",J211,0)</f>
        <v>0</v>
      </c>
      <c r="BF211" s="231">
        <f>IF(N211="snížená",J211,0)</f>
        <v>0</v>
      </c>
      <c r="BG211" s="231">
        <f>IF(N211="zákl. přenesená",J211,0)</f>
        <v>0</v>
      </c>
      <c r="BH211" s="231">
        <f>IF(N211="sníž. přenesená",J211,0)</f>
        <v>0</v>
      </c>
      <c r="BI211" s="231">
        <f>IF(N211="nulová",J211,0)</f>
        <v>0</v>
      </c>
      <c r="BJ211" s="18" t="s">
        <v>84</v>
      </c>
      <c r="BK211" s="231">
        <f>ROUND(I211*H211,2)</f>
        <v>0</v>
      </c>
      <c r="BL211" s="18" t="s">
        <v>182</v>
      </c>
      <c r="BM211" s="230" t="s">
        <v>840</v>
      </c>
    </row>
    <row r="212" s="2" customFormat="1">
      <c r="A212" s="39"/>
      <c r="B212" s="40"/>
      <c r="C212" s="41"/>
      <c r="D212" s="234" t="s">
        <v>266</v>
      </c>
      <c r="E212" s="41"/>
      <c r="F212" s="275" t="s">
        <v>3920</v>
      </c>
      <c r="G212" s="41"/>
      <c r="H212" s="41"/>
      <c r="I212" s="276"/>
      <c r="J212" s="41"/>
      <c r="K212" s="41"/>
      <c r="L212" s="45"/>
      <c r="M212" s="277"/>
      <c r="N212" s="278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266</v>
      </c>
      <c r="AU212" s="18" t="s">
        <v>84</v>
      </c>
    </row>
    <row r="213" s="2" customFormat="1" ht="16.5" customHeight="1">
      <c r="A213" s="39"/>
      <c r="B213" s="40"/>
      <c r="C213" s="219" t="s">
        <v>519</v>
      </c>
      <c r="D213" s="219" t="s">
        <v>177</v>
      </c>
      <c r="E213" s="220" t="s">
        <v>3921</v>
      </c>
      <c r="F213" s="221" t="s">
        <v>3871</v>
      </c>
      <c r="G213" s="222" t="s">
        <v>2748</v>
      </c>
      <c r="H213" s="223">
        <v>1</v>
      </c>
      <c r="I213" s="224"/>
      <c r="J213" s="225">
        <f>ROUND(I213*H213,2)</f>
        <v>0</v>
      </c>
      <c r="K213" s="221" t="s">
        <v>1</v>
      </c>
      <c r="L213" s="45"/>
      <c r="M213" s="226" t="s">
        <v>1</v>
      </c>
      <c r="N213" s="227" t="s">
        <v>41</v>
      </c>
      <c r="O213" s="92"/>
      <c r="P213" s="228">
        <f>O213*H213</f>
        <v>0</v>
      </c>
      <c r="Q213" s="228">
        <v>0</v>
      </c>
      <c r="R213" s="228">
        <f>Q213*H213</f>
        <v>0</v>
      </c>
      <c r="S213" s="228">
        <v>0</v>
      </c>
      <c r="T213" s="229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0" t="s">
        <v>182</v>
      </c>
      <c r="AT213" s="230" t="s">
        <v>177</v>
      </c>
      <c r="AU213" s="230" t="s">
        <v>84</v>
      </c>
      <c r="AY213" s="18" t="s">
        <v>175</v>
      </c>
      <c r="BE213" s="231">
        <f>IF(N213="základní",J213,0)</f>
        <v>0</v>
      </c>
      <c r="BF213" s="231">
        <f>IF(N213="snížená",J213,0)</f>
        <v>0</v>
      </c>
      <c r="BG213" s="231">
        <f>IF(N213="zákl. přenesená",J213,0)</f>
        <v>0</v>
      </c>
      <c r="BH213" s="231">
        <f>IF(N213="sníž. přenesená",J213,0)</f>
        <v>0</v>
      </c>
      <c r="BI213" s="231">
        <f>IF(N213="nulová",J213,0)</f>
        <v>0</v>
      </c>
      <c r="BJ213" s="18" t="s">
        <v>84</v>
      </c>
      <c r="BK213" s="231">
        <f>ROUND(I213*H213,2)</f>
        <v>0</v>
      </c>
      <c r="BL213" s="18" t="s">
        <v>182</v>
      </c>
      <c r="BM213" s="230" t="s">
        <v>852</v>
      </c>
    </row>
    <row r="214" s="2" customFormat="1" ht="24.15" customHeight="1">
      <c r="A214" s="39"/>
      <c r="B214" s="40"/>
      <c r="C214" s="219" t="s">
        <v>524</v>
      </c>
      <c r="D214" s="219" t="s">
        <v>177</v>
      </c>
      <c r="E214" s="220" t="s">
        <v>3922</v>
      </c>
      <c r="F214" s="221" t="s">
        <v>3923</v>
      </c>
      <c r="G214" s="222" t="s">
        <v>2748</v>
      </c>
      <c r="H214" s="223">
        <v>2</v>
      </c>
      <c r="I214" s="224"/>
      <c r="J214" s="225">
        <f>ROUND(I214*H214,2)</f>
        <v>0</v>
      </c>
      <c r="K214" s="221" t="s">
        <v>1</v>
      </c>
      <c r="L214" s="45"/>
      <c r="M214" s="226" t="s">
        <v>1</v>
      </c>
      <c r="N214" s="227" t="s">
        <v>41</v>
      </c>
      <c r="O214" s="92"/>
      <c r="P214" s="228">
        <f>O214*H214</f>
        <v>0</v>
      </c>
      <c r="Q214" s="228">
        <v>0.4</v>
      </c>
      <c r="R214" s="228">
        <f>Q214*H214</f>
        <v>0.8</v>
      </c>
      <c r="S214" s="228">
        <v>0</v>
      </c>
      <c r="T214" s="229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0" t="s">
        <v>182</v>
      </c>
      <c r="AT214" s="230" t="s">
        <v>177</v>
      </c>
      <c r="AU214" s="230" t="s">
        <v>84</v>
      </c>
      <c r="AY214" s="18" t="s">
        <v>175</v>
      </c>
      <c r="BE214" s="231">
        <f>IF(N214="základní",J214,0)</f>
        <v>0</v>
      </c>
      <c r="BF214" s="231">
        <f>IF(N214="snížená",J214,0)</f>
        <v>0</v>
      </c>
      <c r="BG214" s="231">
        <f>IF(N214="zákl. přenesená",J214,0)</f>
        <v>0</v>
      </c>
      <c r="BH214" s="231">
        <f>IF(N214="sníž. přenesená",J214,0)</f>
        <v>0</v>
      </c>
      <c r="BI214" s="231">
        <f>IF(N214="nulová",J214,0)</f>
        <v>0</v>
      </c>
      <c r="BJ214" s="18" t="s">
        <v>84</v>
      </c>
      <c r="BK214" s="231">
        <f>ROUND(I214*H214,2)</f>
        <v>0</v>
      </c>
      <c r="BL214" s="18" t="s">
        <v>182</v>
      </c>
      <c r="BM214" s="230" t="s">
        <v>861</v>
      </c>
    </row>
    <row r="215" s="2" customFormat="1">
      <c r="A215" s="39"/>
      <c r="B215" s="40"/>
      <c r="C215" s="41"/>
      <c r="D215" s="234" t="s">
        <v>266</v>
      </c>
      <c r="E215" s="41"/>
      <c r="F215" s="275" t="s">
        <v>3924</v>
      </c>
      <c r="G215" s="41"/>
      <c r="H215" s="41"/>
      <c r="I215" s="276"/>
      <c r="J215" s="41"/>
      <c r="K215" s="41"/>
      <c r="L215" s="45"/>
      <c r="M215" s="277"/>
      <c r="N215" s="278"/>
      <c r="O215" s="92"/>
      <c r="P215" s="92"/>
      <c r="Q215" s="92"/>
      <c r="R215" s="92"/>
      <c r="S215" s="92"/>
      <c r="T215" s="93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266</v>
      </c>
      <c r="AU215" s="18" t="s">
        <v>84</v>
      </c>
    </row>
    <row r="216" s="2" customFormat="1" ht="16.5" customHeight="1">
      <c r="A216" s="39"/>
      <c r="B216" s="40"/>
      <c r="C216" s="219" t="s">
        <v>529</v>
      </c>
      <c r="D216" s="219" t="s">
        <v>177</v>
      </c>
      <c r="E216" s="220" t="s">
        <v>3925</v>
      </c>
      <c r="F216" s="221" t="s">
        <v>3871</v>
      </c>
      <c r="G216" s="222" t="s">
        <v>2748</v>
      </c>
      <c r="H216" s="223">
        <v>2</v>
      </c>
      <c r="I216" s="224"/>
      <c r="J216" s="225">
        <f>ROUND(I216*H216,2)</f>
        <v>0</v>
      </c>
      <c r="K216" s="221" t="s">
        <v>1</v>
      </c>
      <c r="L216" s="45"/>
      <c r="M216" s="226" t="s">
        <v>1</v>
      </c>
      <c r="N216" s="227" t="s">
        <v>41</v>
      </c>
      <c r="O216" s="92"/>
      <c r="P216" s="228">
        <f>O216*H216</f>
        <v>0</v>
      </c>
      <c r="Q216" s="228">
        <v>0</v>
      </c>
      <c r="R216" s="228">
        <f>Q216*H216</f>
        <v>0</v>
      </c>
      <c r="S216" s="228">
        <v>0</v>
      </c>
      <c r="T216" s="229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0" t="s">
        <v>182</v>
      </c>
      <c r="AT216" s="230" t="s">
        <v>177</v>
      </c>
      <c r="AU216" s="230" t="s">
        <v>84</v>
      </c>
      <c r="AY216" s="18" t="s">
        <v>175</v>
      </c>
      <c r="BE216" s="231">
        <f>IF(N216="základní",J216,0)</f>
        <v>0</v>
      </c>
      <c r="BF216" s="231">
        <f>IF(N216="snížená",J216,0)</f>
        <v>0</v>
      </c>
      <c r="BG216" s="231">
        <f>IF(N216="zákl. přenesená",J216,0)</f>
        <v>0</v>
      </c>
      <c r="BH216" s="231">
        <f>IF(N216="sníž. přenesená",J216,0)</f>
        <v>0</v>
      </c>
      <c r="BI216" s="231">
        <f>IF(N216="nulová",J216,0)</f>
        <v>0</v>
      </c>
      <c r="BJ216" s="18" t="s">
        <v>84</v>
      </c>
      <c r="BK216" s="231">
        <f>ROUND(I216*H216,2)</f>
        <v>0</v>
      </c>
      <c r="BL216" s="18" t="s">
        <v>182</v>
      </c>
      <c r="BM216" s="230" t="s">
        <v>873</v>
      </c>
    </row>
    <row r="217" s="2" customFormat="1" ht="24.15" customHeight="1">
      <c r="A217" s="39"/>
      <c r="B217" s="40"/>
      <c r="C217" s="219" t="s">
        <v>533</v>
      </c>
      <c r="D217" s="219" t="s">
        <v>177</v>
      </c>
      <c r="E217" s="220" t="s">
        <v>3926</v>
      </c>
      <c r="F217" s="221" t="s">
        <v>3927</v>
      </c>
      <c r="G217" s="222" t="s">
        <v>3835</v>
      </c>
      <c r="H217" s="223">
        <v>8</v>
      </c>
      <c r="I217" s="224"/>
      <c r="J217" s="225">
        <f>ROUND(I217*H217,2)</f>
        <v>0</v>
      </c>
      <c r="K217" s="221" t="s">
        <v>1</v>
      </c>
      <c r="L217" s="45"/>
      <c r="M217" s="226" t="s">
        <v>1</v>
      </c>
      <c r="N217" s="227" t="s">
        <v>41</v>
      </c>
      <c r="O217" s="92"/>
      <c r="P217" s="228">
        <f>O217*H217</f>
        <v>0</v>
      </c>
      <c r="Q217" s="228">
        <v>1.3799999999999998</v>
      </c>
      <c r="R217" s="228">
        <f>Q217*H217</f>
        <v>11.039999999999998</v>
      </c>
      <c r="S217" s="228">
        <v>0</v>
      </c>
      <c r="T217" s="229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0" t="s">
        <v>182</v>
      </c>
      <c r="AT217" s="230" t="s">
        <v>177</v>
      </c>
      <c r="AU217" s="230" t="s">
        <v>84</v>
      </c>
      <c r="AY217" s="18" t="s">
        <v>175</v>
      </c>
      <c r="BE217" s="231">
        <f>IF(N217="základní",J217,0)</f>
        <v>0</v>
      </c>
      <c r="BF217" s="231">
        <f>IF(N217="snížená",J217,0)</f>
        <v>0</v>
      </c>
      <c r="BG217" s="231">
        <f>IF(N217="zákl. přenesená",J217,0)</f>
        <v>0</v>
      </c>
      <c r="BH217" s="231">
        <f>IF(N217="sníž. přenesená",J217,0)</f>
        <v>0</v>
      </c>
      <c r="BI217" s="231">
        <f>IF(N217="nulová",J217,0)</f>
        <v>0</v>
      </c>
      <c r="BJ217" s="18" t="s">
        <v>84</v>
      </c>
      <c r="BK217" s="231">
        <f>ROUND(I217*H217,2)</f>
        <v>0</v>
      </c>
      <c r="BL217" s="18" t="s">
        <v>182</v>
      </c>
      <c r="BM217" s="230" t="s">
        <v>883</v>
      </c>
    </row>
    <row r="218" s="2" customFormat="1">
      <c r="A218" s="39"/>
      <c r="B218" s="40"/>
      <c r="C218" s="41"/>
      <c r="D218" s="234" t="s">
        <v>266</v>
      </c>
      <c r="E218" s="41"/>
      <c r="F218" s="275" t="s">
        <v>3928</v>
      </c>
      <c r="G218" s="41"/>
      <c r="H218" s="41"/>
      <c r="I218" s="276"/>
      <c r="J218" s="41"/>
      <c r="K218" s="41"/>
      <c r="L218" s="45"/>
      <c r="M218" s="277"/>
      <c r="N218" s="278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266</v>
      </c>
      <c r="AU218" s="18" t="s">
        <v>84</v>
      </c>
    </row>
    <row r="219" s="2" customFormat="1" ht="16.5" customHeight="1">
      <c r="A219" s="39"/>
      <c r="B219" s="40"/>
      <c r="C219" s="219" t="s">
        <v>538</v>
      </c>
      <c r="D219" s="219" t="s">
        <v>177</v>
      </c>
      <c r="E219" s="220" t="s">
        <v>3929</v>
      </c>
      <c r="F219" s="221" t="s">
        <v>3871</v>
      </c>
      <c r="G219" s="222" t="s">
        <v>3835</v>
      </c>
      <c r="H219" s="223">
        <v>8</v>
      </c>
      <c r="I219" s="224"/>
      <c r="J219" s="225">
        <f>ROUND(I219*H219,2)</f>
        <v>0</v>
      </c>
      <c r="K219" s="221" t="s">
        <v>1</v>
      </c>
      <c r="L219" s="45"/>
      <c r="M219" s="226" t="s">
        <v>1</v>
      </c>
      <c r="N219" s="227" t="s">
        <v>41</v>
      </c>
      <c r="O219" s="92"/>
      <c r="P219" s="228">
        <f>O219*H219</f>
        <v>0</v>
      </c>
      <c r="Q219" s="228">
        <v>0</v>
      </c>
      <c r="R219" s="228">
        <f>Q219*H219</f>
        <v>0</v>
      </c>
      <c r="S219" s="228">
        <v>0</v>
      </c>
      <c r="T219" s="229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0" t="s">
        <v>182</v>
      </c>
      <c r="AT219" s="230" t="s">
        <v>177</v>
      </c>
      <c r="AU219" s="230" t="s">
        <v>84</v>
      </c>
      <c r="AY219" s="18" t="s">
        <v>175</v>
      </c>
      <c r="BE219" s="231">
        <f>IF(N219="základní",J219,0)</f>
        <v>0</v>
      </c>
      <c r="BF219" s="231">
        <f>IF(N219="snížená",J219,0)</f>
        <v>0</v>
      </c>
      <c r="BG219" s="231">
        <f>IF(N219="zákl. přenesená",J219,0)</f>
        <v>0</v>
      </c>
      <c r="BH219" s="231">
        <f>IF(N219="sníž. přenesená",J219,0)</f>
        <v>0</v>
      </c>
      <c r="BI219" s="231">
        <f>IF(N219="nulová",J219,0)</f>
        <v>0</v>
      </c>
      <c r="BJ219" s="18" t="s">
        <v>84</v>
      </c>
      <c r="BK219" s="231">
        <f>ROUND(I219*H219,2)</f>
        <v>0</v>
      </c>
      <c r="BL219" s="18" t="s">
        <v>182</v>
      </c>
      <c r="BM219" s="230" t="s">
        <v>892</v>
      </c>
    </row>
    <row r="220" s="12" customFormat="1" ht="25.92" customHeight="1">
      <c r="A220" s="12"/>
      <c r="B220" s="203"/>
      <c r="C220" s="204"/>
      <c r="D220" s="205" t="s">
        <v>75</v>
      </c>
      <c r="E220" s="206" t="s">
        <v>3930</v>
      </c>
      <c r="F220" s="206" t="s">
        <v>3931</v>
      </c>
      <c r="G220" s="204"/>
      <c r="H220" s="204"/>
      <c r="I220" s="207"/>
      <c r="J220" s="208">
        <f>BK220</f>
        <v>0</v>
      </c>
      <c r="K220" s="204"/>
      <c r="L220" s="209"/>
      <c r="M220" s="210"/>
      <c r="N220" s="211"/>
      <c r="O220" s="211"/>
      <c r="P220" s="212">
        <f>SUM(P221:P258)</f>
        <v>0</v>
      </c>
      <c r="Q220" s="211"/>
      <c r="R220" s="212">
        <f>SUM(R221:R258)</f>
        <v>310.95999999999996</v>
      </c>
      <c r="S220" s="211"/>
      <c r="T220" s="213">
        <f>SUM(T221:T258)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4" t="s">
        <v>84</v>
      </c>
      <c r="AT220" s="215" t="s">
        <v>75</v>
      </c>
      <c r="AU220" s="215" t="s">
        <v>76</v>
      </c>
      <c r="AY220" s="214" t="s">
        <v>175</v>
      </c>
      <c r="BK220" s="216">
        <f>SUM(BK221:BK258)</f>
        <v>0</v>
      </c>
    </row>
    <row r="221" s="2" customFormat="1" ht="66.75" customHeight="1">
      <c r="A221" s="39"/>
      <c r="B221" s="40"/>
      <c r="C221" s="219" t="s">
        <v>542</v>
      </c>
      <c r="D221" s="219" t="s">
        <v>177</v>
      </c>
      <c r="E221" s="220" t="s">
        <v>3932</v>
      </c>
      <c r="F221" s="221" t="s">
        <v>3933</v>
      </c>
      <c r="G221" s="222" t="s">
        <v>2748</v>
      </c>
      <c r="H221" s="223">
        <v>1</v>
      </c>
      <c r="I221" s="224"/>
      <c r="J221" s="225">
        <f>ROUND(I221*H221,2)</f>
        <v>0</v>
      </c>
      <c r="K221" s="221" t="s">
        <v>1</v>
      </c>
      <c r="L221" s="45"/>
      <c r="M221" s="226" t="s">
        <v>1</v>
      </c>
      <c r="N221" s="227" t="s">
        <v>41</v>
      </c>
      <c r="O221" s="92"/>
      <c r="P221" s="228">
        <f>O221*H221</f>
        <v>0</v>
      </c>
      <c r="Q221" s="228">
        <v>214</v>
      </c>
      <c r="R221" s="228">
        <f>Q221*H221</f>
        <v>214</v>
      </c>
      <c r="S221" s="228">
        <v>0</v>
      </c>
      <c r="T221" s="229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0" t="s">
        <v>182</v>
      </c>
      <c r="AT221" s="230" t="s">
        <v>177</v>
      </c>
      <c r="AU221" s="230" t="s">
        <v>84</v>
      </c>
      <c r="AY221" s="18" t="s">
        <v>175</v>
      </c>
      <c r="BE221" s="231">
        <f>IF(N221="základní",J221,0)</f>
        <v>0</v>
      </c>
      <c r="BF221" s="231">
        <f>IF(N221="snížená",J221,0)</f>
        <v>0</v>
      </c>
      <c r="BG221" s="231">
        <f>IF(N221="zákl. přenesená",J221,0)</f>
        <v>0</v>
      </c>
      <c r="BH221" s="231">
        <f>IF(N221="sníž. přenesená",J221,0)</f>
        <v>0</v>
      </c>
      <c r="BI221" s="231">
        <f>IF(N221="nulová",J221,0)</f>
        <v>0</v>
      </c>
      <c r="BJ221" s="18" t="s">
        <v>84</v>
      </c>
      <c r="BK221" s="231">
        <f>ROUND(I221*H221,2)</f>
        <v>0</v>
      </c>
      <c r="BL221" s="18" t="s">
        <v>182</v>
      </c>
      <c r="BM221" s="230" t="s">
        <v>901</v>
      </c>
    </row>
    <row r="222" s="2" customFormat="1">
      <c r="A222" s="39"/>
      <c r="B222" s="40"/>
      <c r="C222" s="41"/>
      <c r="D222" s="234" t="s">
        <v>266</v>
      </c>
      <c r="E222" s="41"/>
      <c r="F222" s="275" t="s">
        <v>3934</v>
      </c>
      <c r="G222" s="41"/>
      <c r="H222" s="41"/>
      <c r="I222" s="276"/>
      <c r="J222" s="41"/>
      <c r="K222" s="41"/>
      <c r="L222" s="45"/>
      <c r="M222" s="277"/>
      <c r="N222" s="278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266</v>
      </c>
      <c r="AU222" s="18" t="s">
        <v>84</v>
      </c>
    </row>
    <row r="223" s="2" customFormat="1" ht="16.5" customHeight="1">
      <c r="A223" s="39"/>
      <c r="B223" s="40"/>
      <c r="C223" s="219" t="s">
        <v>547</v>
      </c>
      <c r="D223" s="219" t="s">
        <v>177</v>
      </c>
      <c r="E223" s="220" t="s">
        <v>3935</v>
      </c>
      <c r="F223" s="221" t="s">
        <v>3871</v>
      </c>
      <c r="G223" s="222" t="s">
        <v>2748</v>
      </c>
      <c r="H223" s="223">
        <v>1</v>
      </c>
      <c r="I223" s="224"/>
      <c r="J223" s="225">
        <f>ROUND(I223*H223,2)</f>
        <v>0</v>
      </c>
      <c r="K223" s="221" t="s">
        <v>1</v>
      </c>
      <c r="L223" s="45"/>
      <c r="M223" s="226" t="s">
        <v>1</v>
      </c>
      <c r="N223" s="227" t="s">
        <v>41</v>
      </c>
      <c r="O223" s="92"/>
      <c r="P223" s="228">
        <f>O223*H223</f>
        <v>0</v>
      </c>
      <c r="Q223" s="228">
        <v>0</v>
      </c>
      <c r="R223" s="228">
        <f>Q223*H223</f>
        <v>0</v>
      </c>
      <c r="S223" s="228">
        <v>0</v>
      </c>
      <c r="T223" s="229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0" t="s">
        <v>182</v>
      </c>
      <c r="AT223" s="230" t="s">
        <v>177</v>
      </c>
      <c r="AU223" s="230" t="s">
        <v>84</v>
      </c>
      <c r="AY223" s="18" t="s">
        <v>175</v>
      </c>
      <c r="BE223" s="231">
        <f>IF(N223="základní",J223,0)</f>
        <v>0</v>
      </c>
      <c r="BF223" s="231">
        <f>IF(N223="snížená",J223,0)</f>
        <v>0</v>
      </c>
      <c r="BG223" s="231">
        <f>IF(N223="zákl. přenesená",J223,0)</f>
        <v>0</v>
      </c>
      <c r="BH223" s="231">
        <f>IF(N223="sníž. přenesená",J223,0)</f>
        <v>0</v>
      </c>
      <c r="BI223" s="231">
        <f>IF(N223="nulová",J223,0)</f>
        <v>0</v>
      </c>
      <c r="BJ223" s="18" t="s">
        <v>84</v>
      </c>
      <c r="BK223" s="231">
        <f>ROUND(I223*H223,2)</f>
        <v>0</v>
      </c>
      <c r="BL223" s="18" t="s">
        <v>182</v>
      </c>
      <c r="BM223" s="230" t="s">
        <v>910</v>
      </c>
    </row>
    <row r="224" s="2" customFormat="1" ht="16.5" customHeight="1">
      <c r="A224" s="39"/>
      <c r="B224" s="40"/>
      <c r="C224" s="219" t="s">
        <v>553</v>
      </c>
      <c r="D224" s="219" t="s">
        <v>177</v>
      </c>
      <c r="E224" s="220" t="s">
        <v>3936</v>
      </c>
      <c r="F224" s="221" t="s">
        <v>3937</v>
      </c>
      <c r="G224" s="222" t="s">
        <v>2748</v>
      </c>
      <c r="H224" s="223">
        <v>4</v>
      </c>
      <c r="I224" s="224"/>
      <c r="J224" s="225">
        <f>ROUND(I224*H224,2)</f>
        <v>0</v>
      </c>
      <c r="K224" s="221" t="s">
        <v>1</v>
      </c>
      <c r="L224" s="45"/>
      <c r="M224" s="226" t="s">
        <v>1</v>
      </c>
      <c r="N224" s="227" t="s">
        <v>41</v>
      </c>
      <c r="O224" s="92"/>
      <c r="P224" s="228">
        <f>O224*H224</f>
        <v>0</v>
      </c>
      <c r="Q224" s="228">
        <v>1.3</v>
      </c>
      <c r="R224" s="228">
        <f>Q224*H224</f>
        <v>5.2</v>
      </c>
      <c r="S224" s="228">
        <v>0</v>
      </c>
      <c r="T224" s="229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0" t="s">
        <v>182</v>
      </c>
      <c r="AT224" s="230" t="s">
        <v>177</v>
      </c>
      <c r="AU224" s="230" t="s">
        <v>84</v>
      </c>
      <c r="AY224" s="18" t="s">
        <v>175</v>
      </c>
      <c r="BE224" s="231">
        <f>IF(N224="základní",J224,0)</f>
        <v>0</v>
      </c>
      <c r="BF224" s="231">
        <f>IF(N224="snížená",J224,0)</f>
        <v>0</v>
      </c>
      <c r="BG224" s="231">
        <f>IF(N224="zákl. přenesená",J224,0)</f>
        <v>0</v>
      </c>
      <c r="BH224" s="231">
        <f>IF(N224="sníž. přenesená",J224,0)</f>
        <v>0</v>
      </c>
      <c r="BI224" s="231">
        <f>IF(N224="nulová",J224,0)</f>
        <v>0</v>
      </c>
      <c r="BJ224" s="18" t="s">
        <v>84</v>
      </c>
      <c r="BK224" s="231">
        <f>ROUND(I224*H224,2)</f>
        <v>0</v>
      </c>
      <c r="BL224" s="18" t="s">
        <v>182</v>
      </c>
      <c r="BM224" s="230" t="s">
        <v>921</v>
      </c>
    </row>
    <row r="225" s="2" customFormat="1">
      <c r="A225" s="39"/>
      <c r="B225" s="40"/>
      <c r="C225" s="41"/>
      <c r="D225" s="234" t="s">
        <v>266</v>
      </c>
      <c r="E225" s="41"/>
      <c r="F225" s="275" t="s">
        <v>3938</v>
      </c>
      <c r="G225" s="41"/>
      <c r="H225" s="41"/>
      <c r="I225" s="276"/>
      <c r="J225" s="41"/>
      <c r="K225" s="41"/>
      <c r="L225" s="45"/>
      <c r="M225" s="277"/>
      <c r="N225" s="278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266</v>
      </c>
      <c r="AU225" s="18" t="s">
        <v>84</v>
      </c>
    </row>
    <row r="226" s="2" customFormat="1" ht="16.5" customHeight="1">
      <c r="A226" s="39"/>
      <c r="B226" s="40"/>
      <c r="C226" s="219" t="s">
        <v>559</v>
      </c>
      <c r="D226" s="219" t="s">
        <v>177</v>
      </c>
      <c r="E226" s="220" t="s">
        <v>3939</v>
      </c>
      <c r="F226" s="221" t="s">
        <v>3871</v>
      </c>
      <c r="G226" s="222" t="s">
        <v>2748</v>
      </c>
      <c r="H226" s="223">
        <v>4</v>
      </c>
      <c r="I226" s="224"/>
      <c r="J226" s="225">
        <f>ROUND(I226*H226,2)</f>
        <v>0</v>
      </c>
      <c r="K226" s="221" t="s">
        <v>1</v>
      </c>
      <c r="L226" s="45"/>
      <c r="M226" s="226" t="s">
        <v>1</v>
      </c>
      <c r="N226" s="227" t="s">
        <v>41</v>
      </c>
      <c r="O226" s="92"/>
      <c r="P226" s="228">
        <f>O226*H226</f>
        <v>0</v>
      </c>
      <c r="Q226" s="228">
        <v>0</v>
      </c>
      <c r="R226" s="228">
        <f>Q226*H226</f>
        <v>0</v>
      </c>
      <c r="S226" s="228">
        <v>0</v>
      </c>
      <c r="T226" s="229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0" t="s">
        <v>182</v>
      </c>
      <c r="AT226" s="230" t="s">
        <v>177</v>
      </c>
      <c r="AU226" s="230" t="s">
        <v>84</v>
      </c>
      <c r="AY226" s="18" t="s">
        <v>175</v>
      </c>
      <c r="BE226" s="231">
        <f>IF(N226="základní",J226,0)</f>
        <v>0</v>
      </c>
      <c r="BF226" s="231">
        <f>IF(N226="snížená",J226,0)</f>
        <v>0</v>
      </c>
      <c r="BG226" s="231">
        <f>IF(N226="zákl. přenesená",J226,0)</f>
        <v>0</v>
      </c>
      <c r="BH226" s="231">
        <f>IF(N226="sníž. přenesená",J226,0)</f>
        <v>0</v>
      </c>
      <c r="BI226" s="231">
        <f>IF(N226="nulová",J226,0)</f>
        <v>0</v>
      </c>
      <c r="BJ226" s="18" t="s">
        <v>84</v>
      </c>
      <c r="BK226" s="231">
        <f>ROUND(I226*H226,2)</f>
        <v>0</v>
      </c>
      <c r="BL226" s="18" t="s">
        <v>182</v>
      </c>
      <c r="BM226" s="230" t="s">
        <v>943</v>
      </c>
    </row>
    <row r="227" s="2" customFormat="1" ht="24.15" customHeight="1">
      <c r="A227" s="39"/>
      <c r="B227" s="40"/>
      <c r="C227" s="219" t="s">
        <v>566</v>
      </c>
      <c r="D227" s="219" t="s">
        <v>177</v>
      </c>
      <c r="E227" s="220" t="s">
        <v>3940</v>
      </c>
      <c r="F227" s="221" t="s">
        <v>3941</v>
      </c>
      <c r="G227" s="222" t="s">
        <v>2748</v>
      </c>
      <c r="H227" s="223">
        <v>2</v>
      </c>
      <c r="I227" s="224"/>
      <c r="J227" s="225">
        <f>ROUND(I227*H227,2)</f>
        <v>0</v>
      </c>
      <c r="K227" s="221" t="s">
        <v>1</v>
      </c>
      <c r="L227" s="45"/>
      <c r="M227" s="226" t="s">
        <v>1</v>
      </c>
      <c r="N227" s="227" t="s">
        <v>41</v>
      </c>
      <c r="O227" s="92"/>
      <c r="P227" s="228">
        <f>O227*H227</f>
        <v>0</v>
      </c>
      <c r="Q227" s="228">
        <v>4.3</v>
      </c>
      <c r="R227" s="228">
        <f>Q227*H227</f>
        <v>8.6</v>
      </c>
      <c r="S227" s="228">
        <v>0</v>
      </c>
      <c r="T227" s="229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0" t="s">
        <v>182</v>
      </c>
      <c r="AT227" s="230" t="s">
        <v>177</v>
      </c>
      <c r="AU227" s="230" t="s">
        <v>84</v>
      </c>
      <c r="AY227" s="18" t="s">
        <v>175</v>
      </c>
      <c r="BE227" s="231">
        <f>IF(N227="základní",J227,0)</f>
        <v>0</v>
      </c>
      <c r="BF227" s="231">
        <f>IF(N227="snížená",J227,0)</f>
        <v>0</v>
      </c>
      <c r="BG227" s="231">
        <f>IF(N227="zákl. přenesená",J227,0)</f>
        <v>0</v>
      </c>
      <c r="BH227" s="231">
        <f>IF(N227="sníž. přenesená",J227,0)</f>
        <v>0</v>
      </c>
      <c r="BI227" s="231">
        <f>IF(N227="nulová",J227,0)</f>
        <v>0</v>
      </c>
      <c r="BJ227" s="18" t="s">
        <v>84</v>
      </c>
      <c r="BK227" s="231">
        <f>ROUND(I227*H227,2)</f>
        <v>0</v>
      </c>
      <c r="BL227" s="18" t="s">
        <v>182</v>
      </c>
      <c r="BM227" s="230" t="s">
        <v>953</v>
      </c>
    </row>
    <row r="228" s="2" customFormat="1">
      <c r="A228" s="39"/>
      <c r="B228" s="40"/>
      <c r="C228" s="41"/>
      <c r="D228" s="234" t="s">
        <v>266</v>
      </c>
      <c r="E228" s="41"/>
      <c r="F228" s="275" t="s">
        <v>3942</v>
      </c>
      <c r="G228" s="41"/>
      <c r="H228" s="41"/>
      <c r="I228" s="276"/>
      <c r="J228" s="41"/>
      <c r="K228" s="41"/>
      <c r="L228" s="45"/>
      <c r="M228" s="277"/>
      <c r="N228" s="278"/>
      <c r="O228" s="92"/>
      <c r="P228" s="92"/>
      <c r="Q228" s="92"/>
      <c r="R228" s="92"/>
      <c r="S228" s="92"/>
      <c r="T228" s="93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266</v>
      </c>
      <c r="AU228" s="18" t="s">
        <v>84</v>
      </c>
    </row>
    <row r="229" s="2" customFormat="1" ht="16.5" customHeight="1">
      <c r="A229" s="39"/>
      <c r="B229" s="40"/>
      <c r="C229" s="219" t="s">
        <v>572</v>
      </c>
      <c r="D229" s="219" t="s">
        <v>177</v>
      </c>
      <c r="E229" s="220" t="s">
        <v>3943</v>
      </c>
      <c r="F229" s="221" t="s">
        <v>3871</v>
      </c>
      <c r="G229" s="222" t="s">
        <v>2748</v>
      </c>
      <c r="H229" s="223">
        <v>2</v>
      </c>
      <c r="I229" s="224"/>
      <c r="J229" s="225">
        <f>ROUND(I229*H229,2)</f>
        <v>0</v>
      </c>
      <c r="K229" s="221" t="s">
        <v>1</v>
      </c>
      <c r="L229" s="45"/>
      <c r="M229" s="226" t="s">
        <v>1</v>
      </c>
      <c r="N229" s="227" t="s">
        <v>41</v>
      </c>
      <c r="O229" s="92"/>
      <c r="P229" s="228">
        <f>O229*H229</f>
        <v>0</v>
      </c>
      <c r="Q229" s="228">
        <v>0</v>
      </c>
      <c r="R229" s="228">
        <f>Q229*H229</f>
        <v>0</v>
      </c>
      <c r="S229" s="228">
        <v>0</v>
      </c>
      <c r="T229" s="229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0" t="s">
        <v>182</v>
      </c>
      <c r="AT229" s="230" t="s">
        <v>177</v>
      </c>
      <c r="AU229" s="230" t="s">
        <v>84</v>
      </c>
      <c r="AY229" s="18" t="s">
        <v>175</v>
      </c>
      <c r="BE229" s="231">
        <f>IF(N229="základní",J229,0)</f>
        <v>0</v>
      </c>
      <c r="BF229" s="231">
        <f>IF(N229="snížená",J229,0)</f>
        <v>0</v>
      </c>
      <c r="BG229" s="231">
        <f>IF(N229="zákl. přenesená",J229,0)</f>
        <v>0</v>
      </c>
      <c r="BH229" s="231">
        <f>IF(N229="sníž. přenesená",J229,0)</f>
        <v>0</v>
      </c>
      <c r="BI229" s="231">
        <f>IF(N229="nulová",J229,0)</f>
        <v>0</v>
      </c>
      <c r="BJ229" s="18" t="s">
        <v>84</v>
      </c>
      <c r="BK229" s="231">
        <f>ROUND(I229*H229,2)</f>
        <v>0</v>
      </c>
      <c r="BL229" s="18" t="s">
        <v>182</v>
      </c>
      <c r="BM229" s="230" t="s">
        <v>965</v>
      </c>
    </row>
    <row r="230" s="2" customFormat="1" ht="21.75" customHeight="1">
      <c r="A230" s="39"/>
      <c r="B230" s="40"/>
      <c r="C230" s="219" t="s">
        <v>578</v>
      </c>
      <c r="D230" s="219" t="s">
        <v>177</v>
      </c>
      <c r="E230" s="220" t="s">
        <v>3881</v>
      </c>
      <c r="F230" s="221" t="s">
        <v>3882</v>
      </c>
      <c r="G230" s="222" t="s">
        <v>2748</v>
      </c>
      <c r="H230" s="223">
        <v>1</v>
      </c>
      <c r="I230" s="224"/>
      <c r="J230" s="225">
        <f>ROUND(I230*H230,2)</f>
        <v>0</v>
      </c>
      <c r="K230" s="221" t="s">
        <v>1</v>
      </c>
      <c r="L230" s="45"/>
      <c r="M230" s="226" t="s">
        <v>1</v>
      </c>
      <c r="N230" s="227" t="s">
        <v>41</v>
      </c>
      <c r="O230" s="92"/>
      <c r="P230" s="228">
        <f>O230*H230</f>
        <v>0</v>
      </c>
      <c r="Q230" s="228">
        <v>0.3</v>
      </c>
      <c r="R230" s="228">
        <f>Q230*H230</f>
        <v>0.3</v>
      </c>
      <c r="S230" s="228">
        <v>0</v>
      </c>
      <c r="T230" s="229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0" t="s">
        <v>182</v>
      </c>
      <c r="AT230" s="230" t="s">
        <v>177</v>
      </c>
      <c r="AU230" s="230" t="s">
        <v>84</v>
      </c>
      <c r="AY230" s="18" t="s">
        <v>175</v>
      </c>
      <c r="BE230" s="231">
        <f>IF(N230="základní",J230,0)</f>
        <v>0</v>
      </c>
      <c r="BF230" s="231">
        <f>IF(N230="snížená",J230,0)</f>
        <v>0</v>
      </c>
      <c r="BG230" s="231">
        <f>IF(N230="zákl. přenesená",J230,0)</f>
        <v>0</v>
      </c>
      <c r="BH230" s="231">
        <f>IF(N230="sníž. přenesená",J230,0)</f>
        <v>0</v>
      </c>
      <c r="BI230" s="231">
        <f>IF(N230="nulová",J230,0)</f>
        <v>0</v>
      </c>
      <c r="BJ230" s="18" t="s">
        <v>84</v>
      </c>
      <c r="BK230" s="231">
        <f>ROUND(I230*H230,2)</f>
        <v>0</v>
      </c>
      <c r="BL230" s="18" t="s">
        <v>182</v>
      </c>
      <c r="BM230" s="230" t="s">
        <v>979</v>
      </c>
    </row>
    <row r="231" s="2" customFormat="1">
      <c r="A231" s="39"/>
      <c r="B231" s="40"/>
      <c r="C231" s="41"/>
      <c r="D231" s="234" t="s">
        <v>266</v>
      </c>
      <c r="E231" s="41"/>
      <c r="F231" s="275" t="s">
        <v>3944</v>
      </c>
      <c r="G231" s="41"/>
      <c r="H231" s="41"/>
      <c r="I231" s="276"/>
      <c r="J231" s="41"/>
      <c r="K231" s="41"/>
      <c r="L231" s="45"/>
      <c r="M231" s="277"/>
      <c r="N231" s="278"/>
      <c r="O231" s="92"/>
      <c r="P231" s="92"/>
      <c r="Q231" s="92"/>
      <c r="R231" s="92"/>
      <c r="S231" s="92"/>
      <c r="T231" s="93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266</v>
      </c>
      <c r="AU231" s="18" t="s">
        <v>84</v>
      </c>
    </row>
    <row r="232" s="2" customFormat="1" ht="16.5" customHeight="1">
      <c r="A232" s="39"/>
      <c r="B232" s="40"/>
      <c r="C232" s="219" t="s">
        <v>583</v>
      </c>
      <c r="D232" s="219" t="s">
        <v>177</v>
      </c>
      <c r="E232" s="220" t="s">
        <v>3884</v>
      </c>
      <c r="F232" s="221" t="s">
        <v>3871</v>
      </c>
      <c r="G232" s="222" t="s">
        <v>2748</v>
      </c>
      <c r="H232" s="223">
        <v>1</v>
      </c>
      <c r="I232" s="224"/>
      <c r="J232" s="225">
        <f>ROUND(I232*H232,2)</f>
        <v>0</v>
      </c>
      <c r="K232" s="221" t="s">
        <v>1</v>
      </c>
      <c r="L232" s="45"/>
      <c r="M232" s="226" t="s">
        <v>1</v>
      </c>
      <c r="N232" s="227" t="s">
        <v>41</v>
      </c>
      <c r="O232" s="92"/>
      <c r="P232" s="228">
        <f>O232*H232</f>
        <v>0</v>
      </c>
      <c r="Q232" s="228">
        <v>0</v>
      </c>
      <c r="R232" s="228">
        <f>Q232*H232</f>
        <v>0</v>
      </c>
      <c r="S232" s="228">
        <v>0</v>
      </c>
      <c r="T232" s="229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0" t="s">
        <v>182</v>
      </c>
      <c r="AT232" s="230" t="s">
        <v>177</v>
      </c>
      <c r="AU232" s="230" t="s">
        <v>84</v>
      </c>
      <c r="AY232" s="18" t="s">
        <v>175</v>
      </c>
      <c r="BE232" s="231">
        <f>IF(N232="základní",J232,0)</f>
        <v>0</v>
      </c>
      <c r="BF232" s="231">
        <f>IF(N232="snížená",J232,0)</f>
        <v>0</v>
      </c>
      <c r="BG232" s="231">
        <f>IF(N232="zákl. přenesená",J232,0)</f>
        <v>0</v>
      </c>
      <c r="BH232" s="231">
        <f>IF(N232="sníž. přenesená",J232,0)</f>
        <v>0</v>
      </c>
      <c r="BI232" s="231">
        <f>IF(N232="nulová",J232,0)</f>
        <v>0</v>
      </c>
      <c r="BJ232" s="18" t="s">
        <v>84</v>
      </c>
      <c r="BK232" s="231">
        <f>ROUND(I232*H232,2)</f>
        <v>0</v>
      </c>
      <c r="BL232" s="18" t="s">
        <v>182</v>
      </c>
      <c r="BM232" s="230" t="s">
        <v>999</v>
      </c>
    </row>
    <row r="233" s="2" customFormat="1" ht="33" customHeight="1">
      <c r="A233" s="39"/>
      <c r="B233" s="40"/>
      <c r="C233" s="219" t="s">
        <v>588</v>
      </c>
      <c r="D233" s="219" t="s">
        <v>177</v>
      </c>
      <c r="E233" s="220" t="s">
        <v>3945</v>
      </c>
      <c r="F233" s="221" t="s">
        <v>3946</v>
      </c>
      <c r="G233" s="222" t="s">
        <v>3835</v>
      </c>
      <c r="H233" s="223">
        <v>20</v>
      </c>
      <c r="I233" s="224"/>
      <c r="J233" s="225">
        <f>ROUND(I233*H233,2)</f>
        <v>0</v>
      </c>
      <c r="K233" s="221" t="s">
        <v>1</v>
      </c>
      <c r="L233" s="45"/>
      <c r="M233" s="226" t="s">
        <v>1</v>
      </c>
      <c r="N233" s="227" t="s">
        <v>41</v>
      </c>
      <c r="O233" s="92"/>
      <c r="P233" s="228">
        <f>O233*H233</f>
        <v>0</v>
      </c>
      <c r="Q233" s="228">
        <v>0.5</v>
      </c>
      <c r="R233" s="228">
        <f>Q233*H233</f>
        <v>10</v>
      </c>
      <c r="S233" s="228">
        <v>0</v>
      </c>
      <c r="T233" s="229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0" t="s">
        <v>182</v>
      </c>
      <c r="AT233" s="230" t="s">
        <v>177</v>
      </c>
      <c r="AU233" s="230" t="s">
        <v>84</v>
      </c>
      <c r="AY233" s="18" t="s">
        <v>175</v>
      </c>
      <c r="BE233" s="231">
        <f>IF(N233="základní",J233,0)</f>
        <v>0</v>
      </c>
      <c r="BF233" s="231">
        <f>IF(N233="snížená",J233,0)</f>
        <v>0</v>
      </c>
      <c r="BG233" s="231">
        <f>IF(N233="zákl. přenesená",J233,0)</f>
        <v>0</v>
      </c>
      <c r="BH233" s="231">
        <f>IF(N233="sníž. přenesená",J233,0)</f>
        <v>0</v>
      </c>
      <c r="BI233" s="231">
        <f>IF(N233="nulová",J233,0)</f>
        <v>0</v>
      </c>
      <c r="BJ233" s="18" t="s">
        <v>84</v>
      </c>
      <c r="BK233" s="231">
        <f>ROUND(I233*H233,2)</f>
        <v>0</v>
      </c>
      <c r="BL233" s="18" t="s">
        <v>182</v>
      </c>
      <c r="BM233" s="230" t="s">
        <v>1020</v>
      </c>
    </row>
    <row r="234" s="2" customFormat="1" ht="16.5" customHeight="1">
      <c r="A234" s="39"/>
      <c r="B234" s="40"/>
      <c r="C234" s="219" t="s">
        <v>593</v>
      </c>
      <c r="D234" s="219" t="s">
        <v>177</v>
      </c>
      <c r="E234" s="220" t="s">
        <v>3947</v>
      </c>
      <c r="F234" s="221" t="s">
        <v>3871</v>
      </c>
      <c r="G234" s="222" t="s">
        <v>3835</v>
      </c>
      <c r="H234" s="223">
        <v>20</v>
      </c>
      <c r="I234" s="224"/>
      <c r="J234" s="225">
        <f>ROUND(I234*H234,2)</f>
        <v>0</v>
      </c>
      <c r="K234" s="221" t="s">
        <v>1</v>
      </c>
      <c r="L234" s="45"/>
      <c r="M234" s="226" t="s">
        <v>1</v>
      </c>
      <c r="N234" s="227" t="s">
        <v>41</v>
      </c>
      <c r="O234" s="92"/>
      <c r="P234" s="228">
        <f>O234*H234</f>
        <v>0</v>
      </c>
      <c r="Q234" s="228">
        <v>0</v>
      </c>
      <c r="R234" s="228">
        <f>Q234*H234</f>
        <v>0</v>
      </c>
      <c r="S234" s="228">
        <v>0</v>
      </c>
      <c r="T234" s="229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0" t="s">
        <v>182</v>
      </c>
      <c r="AT234" s="230" t="s">
        <v>177</v>
      </c>
      <c r="AU234" s="230" t="s">
        <v>84</v>
      </c>
      <c r="AY234" s="18" t="s">
        <v>175</v>
      </c>
      <c r="BE234" s="231">
        <f>IF(N234="základní",J234,0)</f>
        <v>0</v>
      </c>
      <c r="BF234" s="231">
        <f>IF(N234="snížená",J234,0)</f>
        <v>0</v>
      </c>
      <c r="BG234" s="231">
        <f>IF(N234="zákl. přenesená",J234,0)</f>
        <v>0</v>
      </c>
      <c r="BH234" s="231">
        <f>IF(N234="sníž. přenesená",J234,0)</f>
        <v>0</v>
      </c>
      <c r="BI234" s="231">
        <f>IF(N234="nulová",J234,0)</f>
        <v>0</v>
      </c>
      <c r="BJ234" s="18" t="s">
        <v>84</v>
      </c>
      <c r="BK234" s="231">
        <f>ROUND(I234*H234,2)</f>
        <v>0</v>
      </c>
      <c r="BL234" s="18" t="s">
        <v>182</v>
      </c>
      <c r="BM234" s="230" t="s">
        <v>1054</v>
      </c>
    </row>
    <row r="235" s="2" customFormat="1" ht="37.8" customHeight="1">
      <c r="A235" s="39"/>
      <c r="B235" s="40"/>
      <c r="C235" s="219" t="s">
        <v>598</v>
      </c>
      <c r="D235" s="219" t="s">
        <v>177</v>
      </c>
      <c r="E235" s="220" t="s">
        <v>3878</v>
      </c>
      <c r="F235" s="221" t="s">
        <v>3879</v>
      </c>
      <c r="G235" s="222" t="s">
        <v>3835</v>
      </c>
      <c r="H235" s="223">
        <v>20</v>
      </c>
      <c r="I235" s="224"/>
      <c r="J235" s="225">
        <f>ROUND(I235*H235,2)</f>
        <v>0</v>
      </c>
      <c r="K235" s="221" t="s">
        <v>1</v>
      </c>
      <c r="L235" s="45"/>
      <c r="M235" s="226" t="s">
        <v>1</v>
      </c>
      <c r="N235" s="227" t="s">
        <v>41</v>
      </c>
      <c r="O235" s="92"/>
      <c r="P235" s="228">
        <f>O235*H235</f>
        <v>0</v>
      </c>
      <c r="Q235" s="228">
        <v>0.4</v>
      </c>
      <c r="R235" s="228">
        <f>Q235*H235</f>
        <v>8</v>
      </c>
      <c r="S235" s="228">
        <v>0</v>
      </c>
      <c r="T235" s="229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0" t="s">
        <v>182</v>
      </c>
      <c r="AT235" s="230" t="s">
        <v>177</v>
      </c>
      <c r="AU235" s="230" t="s">
        <v>84</v>
      </c>
      <c r="AY235" s="18" t="s">
        <v>175</v>
      </c>
      <c r="BE235" s="231">
        <f>IF(N235="základní",J235,0)</f>
        <v>0</v>
      </c>
      <c r="BF235" s="231">
        <f>IF(N235="snížená",J235,0)</f>
        <v>0</v>
      </c>
      <c r="BG235" s="231">
        <f>IF(N235="zákl. přenesená",J235,0)</f>
        <v>0</v>
      </c>
      <c r="BH235" s="231">
        <f>IF(N235="sníž. přenesená",J235,0)</f>
        <v>0</v>
      </c>
      <c r="BI235" s="231">
        <f>IF(N235="nulová",J235,0)</f>
        <v>0</v>
      </c>
      <c r="BJ235" s="18" t="s">
        <v>84</v>
      </c>
      <c r="BK235" s="231">
        <f>ROUND(I235*H235,2)</f>
        <v>0</v>
      </c>
      <c r="BL235" s="18" t="s">
        <v>182</v>
      </c>
      <c r="BM235" s="230" t="s">
        <v>1070</v>
      </c>
    </row>
    <row r="236" s="2" customFormat="1" ht="16.5" customHeight="1">
      <c r="A236" s="39"/>
      <c r="B236" s="40"/>
      <c r="C236" s="219" t="s">
        <v>609</v>
      </c>
      <c r="D236" s="219" t="s">
        <v>177</v>
      </c>
      <c r="E236" s="220" t="s">
        <v>3880</v>
      </c>
      <c r="F236" s="221" t="s">
        <v>3871</v>
      </c>
      <c r="G236" s="222" t="s">
        <v>3835</v>
      </c>
      <c r="H236" s="223">
        <v>20</v>
      </c>
      <c r="I236" s="224"/>
      <c r="J236" s="225">
        <f>ROUND(I236*H236,2)</f>
        <v>0</v>
      </c>
      <c r="K236" s="221" t="s">
        <v>1</v>
      </c>
      <c r="L236" s="45"/>
      <c r="M236" s="226" t="s">
        <v>1</v>
      </c>
      <c r="N236" s="227" t="s">
        <v>41</v>
      </c>
      <c r="O236" s="92"/>
      <c r="P236" s="228">
        <f>O236*H236</f>
        <v>0</v>
      </c>
      <c r="Q236" s="228">
        <v>0</v>
      </c>
      <c r="R236" s="228">
        <f>Q236*H236</f>
        <v>0</v>
      </c>
      <c r="S236" s="228">
        <v>0</v>
      </c>
      <c r="T236" s="229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0" t="s">
        <v>182</v>
      </c>
      <c r="AT236" s="230" t="s">
        <v>177</v>
      </c>
      <c r="AU236" s="230" t="s">
        <v>84</v>
      </c>
      <c r="AY236" s="18" t="s">
        <v>175</v>
      </c>
      <c r="BE236" s="231">
        <f>IF(N236="základní",J236,0)</f>
        <v>0</v>
      </c>
      <c r="BF236" s="231">
        <f>IF(N236="snížená",J236,0)</f>
        <v>0</v>
      </c>
      <c r="BG236" s="231">
        <f>IF(N236="zákl. přenesená",J236,0)</f>
        <v>0</v>
      </c>
      <c r="BH236" s="231">
        <f>IF(N236="sníž. přenesená",J236,0)</f>
        <v>0</v>
      </c>
      <c r="BI236" s="231">
        <f>IF(N236="nulová",J236,0)</f>
        <v>0</v>
      </c>
      <c r="BJ236" s="18" t="s">
        <v>84</v>
      </c>
      <c r="BK236" s="231">
        <f>ROUND(I236*H236,2)</f>
        <v>0</v>
      </c>
      <c r="BL236" s="18" t="s">
        <v>182</v>
      </c>
      <c r="BM236" s="230" t="s">
        <v>1089</v>
      </c>
    </row>
    <row r="237" s="2" customFormat="1" ht="16.5" customHeight="1">
      <c r="A237" s="39"/>
      <c r="B237" s="40"/>
      <c r="C237" s="219" t="s">
        <v>623</v>
      </c>
      <c r="D237" s="219" t="s">
        <v>177</v>
      </c>
      <c r="E237" s="220" t="s">
        <v>3948</v>
      </c>
      <c r="F237" s="221" t="s">
        <v>3949</v>
      </c>
      <c r="G237" s="222" t="s">
        <v>2748</v>
      </c>
      <c r="H237" s="223">
        <v>1</v>
      </c>
      <c r="I237" s="224"/>
      <c r="J237" s="225">
        <f>ROUND(I237*H237,2)</f>
        <v>0</v>
      </c>
      <c r="K237" s="221" t="s">
        <v>1</v>
      </c>
      <c r="L237" s="45"/>
      <c r="M237" s="226" t="s">
        <v>1</v>
      </c>
      <c r="N237" s="227" t="s">
        <v>41</v>
      </c>
      <c r="O237" s="92"/>
      <c r="P237" s="228">
        <f>O237*H237</f>
        <v>0</v>
      </c>
      <c r="Q237" s="228">
        <v>0</v>
      </c>
      <c r="R237" s="228">
        <f>Q237*H237</f>
        <v>0</v>
      </c>
      <c r="S237" s="228">
        <v>0</v>
      </c>
      <c r="T237" s="229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0" t="s">
        <v>182</v>
      </c>
      <c r="AT237" s="230" t="s">
        <v>177</v>
      </c>
      <c r="AU237" s="230" t="s">
        <v>84</v>
      </c>
      <c r="AY237" s="18" t="s">
        <v>175</v>
      </c>
      <c r="BE237" s="231">
        <f>IF(N237="základní",J237,0)</f>
        <v>0</v>
      </c>
      <c r="BF237" s="231">
        <f>IF(N237="snížená",J237,0)</f>
        <v>0</v>
      </c>
      <c r="BG237" s="231">
        <f>IF(N237="zákl. přenesená",J237,0)</f>
        <v>0</v>
      </c>
      <c r="BH237" s="231">
        <f>IF(N237="sníž. přenesená",J237,0)</f>
        <v>0</v>
      </c>
      <c r="BI237" s="231">
        <f>IF(N237="nulová",J237,0)</f>
        <v>0</v>
      </c>
      <c r="BJ237" s="18" t="s">
        <v>84</v>
      </c>
      <c r="BK237" s="231">
        <f>ROUND(I237*H237,2)</f>
        <v>0</v>
      </c>
      <c r="BL237" s="18" t="s">
        <v>182</v>
      </c>
      <c r="BM237" s="230" t="s">
        <v>1107</v>
      </c>
    </row>
    <row r="238" s="2" customFormat="1" ht="24.15" customHeight="1">
      <c r="A238" s="39"/>
      <c r="B238" s="40"/>
      <c r="C238" s="219" t="s">
        <v>634</v>
      </c>
      <c r="D238" s="219" t="s">
        <v>177</v>
      </c>
      <c r="E238" s="220" t="s">
        <v>3950</v>
      </c>
      <c r="F238" s="221" t="s">
        <v>3951</v>
      </c>
      <c r="G238" s="222" t="s">
        <v>2748</v>
      </c>
      <c r="H238" s="223">
        <v>1</v>
      </c>
      <c r="I238" s="224"/>
      <c r="J238" s="225">
        <f>ROUND(I238*H238,2)</f>
        <v>0</v>
      </c>
      <c r="K238" s="221" t="s">
        <v>1</v>
      </c>
      <c r="L238" s="45"/>
      <c r="M238" s="226" t="s">
        <v>1</v>
      </c>
      <c r="N238" s="227" t="s">
        <v>41</v>
      </c>
      <c r="O238" s="92"/>
      <c r="P238" s="228">
        <f>O238*H238</f>
        <v>0</v>
      </c>
      <c r="Q238" s="228">
        <v>7.3</v>
      </c>
      <c r="R238" s="228">
        <f>Q238*H238</f>
        <v>7.3</v>
      </c>
      <c r="S238" s="228">
        <v>0</v>
      </c>
      <c r="T238" s="229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0" t="s">
        <v>182</v>
      </c>
      <c r="AT238" s="230" t="s">
        <v>177</v>
      </c>
      <c r="AU238" s="230" t="s">
        <v>84</v>
      </c>
      <c r="AY238" s="18" t="s">
        <v>175</v>
      </c>
      <c r="BE238" s="231">
        <f>IF(N238="základní",J238,0)</f>
        <v>0</v>
      </c>
      <c r="BF238" s="231">
        <f>IF(N238="snížená",J238,0)</f>
        <v>0</v>
      </c>
      <c r="BG238" s="231">
        <f>IF(N238="zákl. přenesená",J238,0)</f>
        <v>0</v>
      </c>
      <c r="BH238" s="231">
        <f>IF(N238="sníž. přenesená",J238,0)</f>
        <v>0</v>
      </c>
      <c r="BI238" s="231">
        <f>IF(N238="nulová",J238,0)</f>
        <v>0</v>
      </c>
      <c r="BJ238" s="18" t="s">
        <v>84</v>
      </c>
      <c r="BK238" s="231">
        <f>ROUND(I238*H238,2)</f>
        <v>0</v>
      </c>
      <c r="BL238" s="18" t="s">
        <v>182</v>
      </c>
      <c r="BM238" s="230" t="s">
        <v>1133</v>
      </c>
    </row>
    <row r="239" s="2" customFormat="1">
      <c r="A239" s="39"/>
      <c r="B239" s="40"/>
      <c r="C239" s="41"/>
      <c r="D239" s="234" t="s">
        <v>266</v>
      </c>
      <c r="E239" s="41"/>
      <c r="F239" s="275" t="s">
        <v>3952</v>
      </c>
      <c r="G239" s="41"/>
      <c r="H239" s="41"/>
      <c r="I239" s="276"/>
      <c r="J239" s="41"/>
      <c r="K239" s="41"/>
      <c r="L239" s="45"/>
      <c r="M239" s="277"/>
      <c r="N239" s="278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266</v>
      </c>
      <c r="AU239" s="18" t="s">
        <v>84</v>
      </c>
    </row>
    <row r="240" s="2" customFormat="1" ht="16.5" customHeight="1">
      <c r="A240" s="39"/>
      <c r="B240" s="40"/>
      <c r="C240" s="219" t="s">
        <v>638</v>
      </c>
      <c r="D240" s="219" t="s">
        <v>177</v>
      </c>
      <c r="E240" s="220" t="s">
        <v>3953</v>
      </c>
      <c r="F240" s="221" t="s">
        <v>3871</v>
      </c>
      <c r="G240" s="222" t="s">
        <v>2748</v>
      </c>
      <c r="H240" s="223">
        <v>1</v>
      </c>
      <c r="I240" s="224"/>
      <c r="J240" s="225">
        <f>ROUND(I240*H240,2)</f>
        <v>0</v>
      </c>
      <c r="K240" s="221" t="s">
        <v>1</v>
      </c>
      <c r="L240" s="45"/>
      <c r="M240" s="226" t="s">
        <v>1</v>
      </c>
      <c r="N240" s="227" t="s">
        <v>41</v>
      </c>
      <c r="O240" s="92"/>
      <c r="P240" s="228">
        <f>O240*H240</f>
        <v>0</v>
      </c>
      <c r="Q240" s="228">
        <v>0</v>
      </c>
      <c r="R240" s="228">
        <f>Q240*H240</f>
        <v>0</v>
      </c>
      <c r="S240" s="228">
        <v>0</v>
      </c>
      <c r="T240" s="229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0" t="s">
        <v>182</v>
      </c>
      <c r="AT240" s="230" t="s">
        <v>177</v>
      </c>
      <c r="AU240" s="230" t="s">
        <v>84</v>
      </c>
      <c r="AY240" s="18" t="s">
        <v>175</v>
      </c>
      <c r="BE240" s="231">
        <f>IF(N240="základní",J240,0)</f>
        <v>0</v>
      </c>
      <c r="BF240" s="231">
        <f>IF(N240="snížená",J240,0)</f>
        <v>0</v>
      </c>
      <c r="BG240" s="231">
        <f>IF(N240="zákl. přenesená",J240,0)</f>
        <v>0</v>
      </c>
      <c r="BH240" s="231">
        <f>IF(N240="sníž. přenesená",J240,0)</f>
        <v>0</v>
      </c>
      <c r="BI240" s="231">
        <f>IF(N240="nulová",J240,0)</f>
        <v>0</v>
      </c>
      <c r="BJ240" s="18" t="s">
        <v>84</v>
      </c>
      <c r="BK240" s="231">
        <f>ROUND(I240*H240,2)</f>
        <v>0</v>
      </c>
      <c r="BL240" s="18" t="s">
        <v>182</v>
      </c>
      <c r="BM240" s="230" t="s">
        <v>1143</v>
      </c>
    </row>
    <row r="241" s="2" customFormat="1" ht="24.15" customHeight="1">
      <c r="A241" s="39"/>
      <c r="B241" s="40"/>
      <c r="C241" s="219" t="s">
        <v>649</v>
      </c>
      <c r="D241" s="219" t="s">
        <v>177</v>
      </c>
      <c r="E241" s="220" t="s">
        <v>3954</v>
      </c>
      <c r="F241" s="221" t="s">
        <v>3955</v>
      </c>
      <c r="G241" s="222" t="s">
        <v>2748</v>
      </c>
      <c r="H241" s="223">
        <v>1</v>
      </c>
      <c r="I241" s="224"/>
      <c r="J241" s="225">
        <f>ROUND(I241*H241,2)</f>
        <v>0</v>
      </c>
      <c r="K241" s="221" t="s">
        <v>1</v>
      </c>
      <c r="L241" s="45"/>
      <c r="M241" s="226" t="s">
        <v>1</v>
      </c>
      <c r="N241" s="227" t="s">
        <v>41</v>
      </c>
      <c r="O241" s="92"/>
      <c r="P241" s="228">
        <f>O241*H241</f>
        <v>0</v>
      </c>
      <c r="Q241" s="228">
        <v>2.8</v>
      </c>
      <c r="R241" s="228">
        <f>Q241*H241</f>
        <v>2.8</v>
      </c>
      <c r="S241" s="228">
        <v>0</v>
      </c>
      <c r="T241" s="229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0" t="s">
        <v>182</v>
      </c>
      <c r="AT241" s="230" t="s">
        <v>177</v>
      </c>
      <c r="AU241" s="230" t="s">
        <v>84</v>
      </c>
      <c r="AY241" s="18" t="s">
        <v>175</v>
      </c>
      <c r="BE241" s="231">
        <f>IF(N241="základní",J241,0)</f>
        <v>0</v>
      </c>
      <c r="BF241" s="231">
        <f>IF(N241="snížená",J241,0)</f>
        <v>0</v>
      </c>
      <c r="BG241" s="231">
        <f>IF(N241="zákl. přenesená",J241,0)</f>
        <v>0</v>
      </c>
      <c r="BH241" s="231">
        <f>IF(N241="sníž. přenesená",J241,0)</f>
        <v>0</v>
      </c>
      <c r="BI241" s="231">
        <f>IF(N241="nulová",J241,0)</f>
        <v>0</v>
      </c>
      <c r="BJ241" s="18" t="s">
        <v>84</v>
      </c>
      <c r="BK241" s="231">
        <f>ROUND(I241*H241,2)</f>
        <v>0</v>
      </c>
      <c r="BL241" s="18" t="s">
        <v>182</v>
      </c>
      <c r="BM241" s="230" t="s">
        <v>1152</v>
      </c>
    </row>
    <row r="242" s="2" customFormat="1">
      <c r="A242" s="39"/>
      <c r="B242" s="40"/>
      <c r="C242" s="41"/>
      <c r="D242" s="234" t="s">
        <v>266</v>
      </c>
      <c r="E242" s="41"/>
      <c r="F242" s="275" t="s">
        <v>3956</v>
      </c>
      <c r="G242" s="41"/>
      <c r="H242" s="41"/>
      <c r="I242" s="276"/>
      <c r="J242" s="41"/>
      <c r="K242" s="41"/>
      <c r="L242" s="45"/>
      <c r="M242" s="277"/>
      <c r="N242" s="278"/>
      <c r="O242" s="92"/>
      <c r="P242" s="92"/>
      <c r="Q242" s="92"/>
      <c r="R242" s="92"/>
      <c r="S242" s="92"/>
      <c r="T242" s="93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266</v>
      </c>
      <c r="AU242" s="18" t="s">
        <v>84</v>
      </c>
    </row>
    <row r="243" s="2" customFormat="1" ht="16.5" customHeight="1">
      <c r="A243" s="39"/>
      <c r="B243" s="40"/>
      <c r="C243" s="219" t="s">
        <v>654</v>
      </c>
      <c r="D243" s="219" t="s">
        <v>177</v>
      </c>
      <c r="E243" s="220" t="s">
        <v>3957</v>
      </c>
      <c r="F243" s="221" t="s">
        <v>3871</v>
      </c>
      <c r="G243" s="222" t="s">
        <v>2748</v>
      </c>
      <c r="H243" s="223">
        <v>1</v>
      </c>
      <c r="I243" s="224"/>
      <c r="J243" s="225">
        <f>ROUND(I243*H243,2)</f>
        <v>0</v>
      </c>
      <c r="K243" s="221" t="s">
        <v>1</v>
      </c>
      <c r="L243" s="45"/>
      <c r="M243" s="226" t="s">
        <v>1</v>
      </c>
      <c r="N243" s="227" t="s">
        <v>41</v>
      </c>
      <c r="O243" s="92"/>
      <c r="P243" s="228">
        <f>O243*H243</f>
        <v>0</v>
      </c>
      <c r="Q243" s="228">
        <v>0</v>
      </c>
      <c r="R243" s="228">
        <f>Q243*H243</f>
        <v>0</v>
      </c>
      <c r="S243" s="228">
        <v>0</v>
      </c>
      <c r="T243" s="229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0" t="s">
        <v>182</v>
      </c>
      <c r="AT243" s="230" t="s">
        <v>177</v>
      </c>
      <c r="AU243" s="230" t="s">
        <v>84</v>
      </c>
      <c r="AY243" s="18" t="s">
        <v>175</v>
      </c>
      <c r="BE243" s="231">
        <f>IF(N243="základní",J243,0)</f>
        <v>0</v>
      </c>
      <c r="BF243" s="231">
        <f>IF(N243="snížená",J243,0)</f>
        <v>0</v>
      </c>
      <c r="BG243" s="231">
        <f>IF(N243="zákl. přenesená",J243,0)</f>
        <v>0</v>
      </c>
      <c r="BH243" s="231">
        <f>IF(N243="sníž. přenesená",J243,0)</f>
        <v>0</v>
      </c>
      <c r="BI243" s="231">
        <f>IF(N243="nulová",J243,0)</f>
        <v>0</v>
      </c>
      <c r="BJ243" s="18" t="s">
        <v>84</v>
      </c>
      <c r="BK243" s="231">
        <f>ROUND(I243*H243,2)</f>
        <v>0</v>
      </c>
      <c r="BL243" s="18" t="s">
        <v>182</v>
      </c>
      <c r="BM243" s="230" t="s">
        <v>1169</v>
      </c>
    </row>
    <row r="244" s="2" customFormat="1" ht="44.25" customHeight="1">
      <c r="A244" s="39"/>
      <c r="B244" s="40"/>
      <c r="C244" s="219" t="s">
        <v>664</v>
      </c>
      <c r="D244" s="219" t="s">
        <v>177</v>
      </c>
      <c r="E244" s="220" t="s">
        <v>3958</v>
      </c>
      <c r="F244" s="221" t="s">
        <v>3959</v>
      </c>
      <c r="G244" s="222" t="s">
        <v>2748</v>
      </c>
      <c r="H244" s="223">
        <v>2</v>
      </c>
      <c r="I244" s="224"/>
      <c r="J244" s="225">
        <f>ROUND(I244*H244,2)</f>
        <v>0</v>
      </c>
      <c r="K244" s="221" t="s">
        <v>1</v>
      </c>
      <c r="L244" s="45"/>
      <c r="M244" s="226" t="s">
        <v>1</v>
      </c>
      <c r="N244" s="227" t="s">
        <v>41</v>
      </c>
      <c r="O244" s="92"/>
      <c r="P244" s="228">
        <f>O244*H244</f>
        <v>0</v>
      </c>
      <c r="Q244" s="228">
        <v>10</v>
      </c>
      <c r="R244" s="228">
        <f>Q244*H244</f>
        <v>20</v>
      </c>
      <c r="S244" s="228">
        <v>0</v>
      </c>
      <c r="T244" s="229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0" t="s">
        <v>182</v>
      </c>
      <c r="AT244" s="230" t="s">
        <v>177</v>
      </c>
      <c r="AU244" s="230" t="s">
        <v>84</v>
      </c>
      <c r="AY244" s="18" t="s">
        <v>175</v>
      </c>
      <c r="BE244" s="231">
        <f>IF(N244="základní",J244,0)</f>
        <v>0</v>
      </c>
      <c r="BF244" s="231">
        <f>IF(N244="snížená",J244,0)</f>
        <v>0</v>
      </c>
      <c r="BG244" s="231">
        <f>IF(N244="zákl. přenesená",J244,0)</f>
        <v>0</v>
      </c>
      <c r="BH244" s="231">
        <f>IF(N244="sníž. přenesená",J244,0)</f>
        <v>0</v>
      </c>
      <c r="BI244" s="231">
        <f>IF(N244="nulová",J244,0)</f>
        <v>0</v>
      </c>
      <c r="BJ244" s="18" t="s">
        <v>84</v>
      </c>
      <c r="BK244" s="231">
        <f>ROUND(I244*H244,2)</f>
        <v>0</v>
      </c>
      <c r="BL244" s="18" t="s">
        <v>182</v>
      </c>
      <c r="BM244" s="230" t="s">
        <v>1184</v>
      </c>
    </row>
    <row r="245" s="2" customFormat="1">
      <c r="A245" s="39"/>
      <c r="B245" s="40"/>
      <c r="C245" s="41"/>
      <c r="D245" s="234" t="s">
        <v>266</v>
      </c>
      <c r="E245" s="41"/>
      <c r="F245" s="275" t="s">
        <v>3960</v>
      </c>
      <c r="G245" s="41"/>
      <c r="H245" s="41"/>
      <c r="I245" s="276"/>
      <c r="J245" s="41"/>
      <c r="K245" s="41"/>
      <c r="L245" s="45"/>
      <c r="M245" s="277"/>
      <c r="N245" s="278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266</v>
      </c>
      <c r="AU245" s="18" t="s">
        <v>84</v>
      </c>
    </row>
    <row r="246" s="2" customFormat="1" ht="16.5" customHeight="1">
      <c r="A246" s="39"/>
      <c r="B246" s="40"/>
      <c r="C246" s="219" t="s">
        <v>672</v>
      </c>
      <c r="D246" s="219" t="s">
        <v>177</v>
      </c>
      <c r="E246" s="220" t="s">
        <v>3961</v>
      </c>
      <c r="F246" s="221" t="s">
        <v>3871</v>
      </c>
      <c r="G246" s="222" t="s">
        <v>2748</v>
      </c>
      <c r="H246" s="223">
        <v>2</v>
      </c>
      <c r="I246" s="224"/>
      <c r="J246" s="225">
        <f>ROUND(I246*H246,2)</f>
        <v>0</v>
      </c>
      <c r="K246" s="221" t="s">
        <v>1</v>
      </c>
      <c r="L246" s="45"/>
      <c r="M246" s="226" t="s">
        <v>1</v>
      </c>
      <c r="N246" s="227" t="s">
        <v>41</v>
      </c>
      <c r="O246" s="92"/>
      <c r="P246" s="228">
        <f>O246*H246</f>
        <v>0</v>
      </c>
      <c r="Q246" s="228">
        <v>0</v>
      </c>
      <c r="R246" s="228">
        <f>Q246*H246</f>
        <v>0</v>
      </c>
      <c r="S246" s="228">
        <v>0</v>
      </c>
      <c r="T246" s="229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0" t="s">
        <v>182</v>
      </c>
      <c r="AT246" s="230" t="s">
        <v>177</v>
      </c>
      <c r="AU246" s="230" t="s">
        <v>84</v>
      </c>
      <c r="AY246" s="18" t="s">
        <v>175</v>
      </c>
      <c r="BE246" s="231">
        <f>IF(N246="základní",J246,0)</f>
        <v>0</v>
      </c>
      <c r="BF246" s="231">
        <f>IF(N246="snížená",J246,0)</f>
        <v>0</v>
      </c>
      <c r="BG246" s="231">
        <f>IF(N246="zákl. přenesená",J246,0)</f>
        <v>0</v>
      </c>
      <c r="BH246" s="231">
        <f>IF(N246="sníž. přenesená",J246,0)</f>
        <v>0</v>
      </c>
      <c r="BI246" s="231">
        <f>IF(N246="nulová",J246,0)</f>
        <v>0</v>
      </c>
      <c r="BJ246" s="18" t="s">
        <v>84</v>
      </c>
      <c r="BK246" s="231">
        <f>ROUND(I246*H246,2)</f>
        <v>0</v>
      </c>
      <c r="BL246" s="18" t="s">
        <v>182</v>
      </c>
      <c r="BM246" s="230" t="s">
        <v>1193</v>
      </c>
    </row>
    <row r="247" s="2" customFormat="1" ht="37.8" customHeight="1">
      <c r="A247" s="39"/>
      <c r="B247" s="40"/>
      <c r="C247" s="219" t="s">
        <v>676</v>
      </c>
      <c r="D247" s="219" t="s">
        <v>177</v>
      </c>
      <c r="E247" s="220" t="s">
        <v>3962</v>
      </c>
      <c r="F247" s="221" t="s">
        <v>3963</v>
      </c>
      <c r="G247" s="222" t="s">
        <v>2748</v>
      </c>
      <c r="H247" s="223">
        <v>1</v>
      </c>
      <c r="I247" s="224"/>
      <c r="J247" s="225">
        <f>ROUND(I247*H247,2)</f>
        <v>0</v>
      </c>
      <c r="K247" s="221" t="s">
        <v>1</v>
      </c>
      <c r="L247" s="45"/>
      <c r="M247" s="226" t="s">
        <v>1</v>
      </c>
      <c r="N247" s="227" t="s">
        <v>41</v>
      </c>
      <c r="O247" s="92"/>
      <c r="P247" s="228">
        <f>O247*H247</f>
        <v>0</v>
      </c>
      <c r="Q247" s="228">
        <v>15</v>
      </c>
      <c r="R247" s="228">
        <f>Q247*H247</f>
        <v>15</v>
      </c>
      <c r="S247" s="228">
        <v>0</v>
      </c>
      <c r="T247" s="229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0" t="s">
        <v>182</v>
      </c>
      <c r="AT247" s="230" t="s">
        <v>177</v>
      </c>
      <c r="AU247" s="230" t="s">
        <v>84</v>
      </c>
      <c r="AY247" s="18" t="s">
        <v>175</v>
      </c>
      <c r="BE247" s="231">
        <f>IF(N247="základní",J247,0)</f>
        <v>0</v>
      </c>
      <c r="BF247" s="231">
        <f>IF(N247="snížená",J247,0)</f>
        <v>0</v>
      </c>
      <c r="BG247" s="231">
        <f>IF(N247="zákl. přenesená",J247,0)</f>
        <v>0</v>
      </c>
      <c r="BH247" s="231">
        <f>IF(N247="sníž. přenesená",J247,0)</f>
        <v>0</v>
      </c>
      <c r="BI247" s="231">
        <f>IF(N247="nulová",J247,0)</f>
        <v>0</v>
      </c>
      <c r="BJ247" s="18" t="s">
        <v>84</v>
      </c>
      <c r="BK247" s="231">
        <f>ROUND(I247*H247,2)</f>
        <v>0</v>
      </c>
      <c r="BL247" s="18" t="s">
        <v>182</v>
      </c>
      <c r="BM247" s="230" t="s">
        <v>1201</v>
      </c>
    </row>
    <row r="248" s="2" customFormat="1">
      <c r="A248" s="39"/>
      <c r="B248" s="40"/>
      <c r="C248" s="41"/>
      <c r="D248" s="234" t="s">
        <v>266</v>
      </c>
      <c r="E248" s="41"/>
      <c r="F248" s="275" t="s">
        <v>3964</v>
      </c>
      <c r="G248" s="41"/>
      <c r="H248" s="41"/>
      <c r="I248" s="276"/>
      <c r="J248" s="41"/>
      <c r="K248" s="41"/>
      <c r="L248" s="45"/>
      <c r="M248" s="277"/>
      <c r="N248" s="278"/>
      <c r="O248" s="92"/>
      <c r="P248" s="92"/>
      <c r="Q248" s="92"/>
      <c r="R248" s="92"/>
      <c r="S248" s="92"/>
      <c r="T248" s="93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266</v>
      </c>
      <c r="AU248" s="18" t="s">
        <v>84</v>
      </c>
    </row>
    <row r="249" s="2" customFormat="1" ht="16.5" customHeight="1">
      <c r="A249" s="39"/>
      <c r="B249" s="40"/>
      <c r="C249" s="219" t="s">
        <v>681</v>
      </c>
      <c r="D249" s="219" t="s">
        <v>177</v>
      </c>
      <c r="E249" s="220" t="s">
        <v>3965</v>
      </c>
      <c r="F249" s="221" t="s">
        <v>3871</v>
      </c>
      <c r="G249" s="222" t="s">
        <v>2748</v>
      </c>
      <c r="H249" s="223">
        <v>1</v>
      </c>
      <c r="I249" s="224"/>
      <c r="J249" s="225">
        <f>ROUND(I249*H249,2)</f>
        <v>0</v>
      </c>
      <c r="K249" s="221" t="s">
        <v>1</v>
      </c>
      <c r="L249" s="45"/>
      <c r="M249" s="226" t="s">
        <v>1</v>
      </c>
      <c r="N249" s="227" t="s">
        <v>41</v>
      </c>
      <c r="O249" s="92"/>
      <c r="P249" s="228">
        <f>O249*H249</f>
        <v>0</v>
      </c>
      <c r="Q249" s="228">
        <v>0</v>
      </c>
      <c r="R249" s="228">
        <f>Q249*H249</f>
        <v>0</v>
      </c>
      <c r="S249" s="228">
        <v>0</v>
      </c>
      <c r="T249" s="229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0" t="s">
        <v>182</v>
      </c>
      <c r="AT249" s="230" t="s">
        <v>177</v>
      </c>
      <c r="AU249" s="230" t="s">
        <v>84</v>
      </c>
      <c r="AY249" s="18" t="s">
        <v>175</v>
      </c>
      <c r="BE249" s="231">
        <f>IF(N249="základní",J249,0)</f>
        <v>0</v>
      </c>
      <c r="BF249" s="231">
        <f>IF(N249="snížená",J249,0)</f>
        <v>0</v>
      </c>
      <c r="BG249" s="231">
        <f>IF(N249="zákl. přenesená",J249,0)</f>
        <v>0</v>
      </c>
      <c r="BH249" s="231">
        <f>IF(N249="sníž. přenesená",J249,0)</f>
        <v>0</v>
      </c>
      <c r="BI249" s="231">
        <f>IF(N249="nulová",J249,0)</f>
        <v>0</v>
      </c>
      <c r="BJ249" s="18" t="s">
        <v>84</v>
      </c>
      <c r="BK249" s="231">
        <f>ROUND(I249*H249,2)</f>
        <v>0</v>
      </c>
      <c r="BL249" s="18" t="s">
        <v>182</v>
      </c>
      <c r="BM249" s="230" t="s">
        <v>1211</v>
      </c>
    </row>
    <row r="250" s="2" customFormat="1" ht="24.15" customHeight="1">
      <c r="A250" s="39"/>
      <c r="B250" s="40"/>
      <c r="C250" s="219" t="s">
        <v>685</v>
      </c>
      <c r="D250" s="219" t="s">
        <v>177</v>
      </c>
      <c r="E250" s="220" t="s">
        <v>3966</v>
      </c>
      <c r="F250" s="221" t="s">
        <v>3967</v>
      </c>
      <c r="G250" s="222" t="s">
        <v>2748</v>
      </c>
      <c r="H250" s="223">
        <v>7</v>
      </c>
      <c r="I250" s="224"/>
      <c r="J250" s="225">
        <f>ROUND(I250*H250,2)</f>
        <v>0</v>
      </c>
      <c r="K250" s="221" t="s">
        <v>1</v>
      </c>
      <c r="L250" s="45"/>
      <c r="M250" s="226" t="s">
        <v>1</v>
      </c>
      <c r="N250" s="227" t="s">
        <v>41</v>
      </c>
      <c r="O250" s="92"/>
      <c r="P250" s="228">
        <f>O250*H250</f>
        <v>0</v>
      </c>
      <c r="Q250" s="228">
        <v>1.78</v>
      </c>
      <c r="R250" s="228">
        <f>Q250*H250</f>
        <v>12.460000000000002</v>
      </c>
      <c r="S250" s="228">
        <v>0</v>
      </c>
      <c r="T250" s="229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0" t="s">
        <v>182</v>
      </c>
      <c r="AT250" s="230" t="s">
        <v>177</v>
      </c>
      <c r="AU250" s="230" t="s">
        <v>84</v>
      </c>
      <c r="AY250" s="18" t="s">
        <v>175</v>
      </c>
      <c r="BE250" s="231">
        <f>IF(N250="základní",J250,0)</f>
        <v>0</v>
      </c>
      <c r="BF250" s="231">
        <f>IF(N250="snížená",J250,0)</f>
        <v>0</v>
      </c>
      <c r="BG250" s="231">
        <f>IF(N250="zákl. přenesená",J250,0)</f>
        <v>0</v>
      </c>
      <c r="BH250" s="231">
        <f>IF(N250="sníž. přenesená",J250,0)</f>
        <v>0</v>
      </c>
      <c r="BI250" s="231">
        <f>IF(N250="nulová",J250,0)</f>
        <v>0</v>
      </c>
      <c r="BJ250" s="18" t="s">
        <v>84</v>
      </c>
      <c r="BK250" s="231">
        <f>ROUND(I250*H250,2)</f>
        <v>0</v>
      </c>
      <c r="BL250" s="18" t="s">
        <v>182</v>
      </c>
      <c r="BM250" s="230" t="s">
        <v>1219</v>
      </c>
    </row>
    <row r="251" s="2" customFormat="1">
      <c r="A251" s="39"/>
      <c r="B251" s="40"/>
      <c r="C251" s="41"/>
      <c r="D251" s="234" t="s">
        <v>266</v>
      </c>
      <c r="E251" s="41"/>
      <c r="F251" s="275" t="s">
        <v>3968</v>
      </c>
      <c r="G251" s="41"/>
      <c r="H251" s="41"/>
      <c r="I251" s="276"/>
      <c r="J251" s="41"/>
      <c r="K251" s="41"/>
      <c r="L251" s="45"/>
      <c r="M251" s="277"/>
      <c r="N251" s="278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266</v>
      </c>
      <c r="AU251" s="18" t="s">
        <v>84</v>
      </c>
    </row>
    <row r="252" s="2" customFormat="1" ht="16.5" customHeight="1">
      <c r="A252" s="39"/>
      <c r="B252" s="40"/>
      <c r="C252" s="219" t="s">
        <v>692</v>
      </c>
      <c r="D252" s="219" t="s">
        <v>177</v>
      </c>
      <c r="E252" s="220" t="s">
        <v>3969</v>
      </c>
      <c r="F252" s="221" t="s">
        <v>3871</v>
      </c>
      <c r="G252" s="222" t="s">
        <v>2748</v>
      </c>
      <c r="H252" s="223">
        <v>7</v>
      </c>
      <c r="I252" s="224"/>
      <c r="J252" s="225">
        <f>ROUND(I252*H252,2)</f>
        <v>0</v>
      </c>
      <c r="K252" s="221" t="s">
        <v>1</v>
      </c>
      <c r="L252" s="45"/>
      <c r="M252" s="226" t="s">
        <v>1</v>
      </c>
      <c r="N252" s="227" t="s">
        <v>41</v>
      </c>
      <c r="O252" s="92"/>
      <c r="P252" s="228">
        <f>O252*H252</f>
        <v>0</v>
      </c>
      <c r="Q252" s="228">
        <v>0</v>
      </c>
      <c r="R252" s="228">
        <f>Q252*H252</f>
        <v>0</v>
      </c>
      <c r="S252" s="228">
        <v>0</v>
      </c>
      <c r="T252" s="229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0" t="s">
        <v>182</v>
      </c>
      <c r="AT252" s="230" t="s">
        <v>177</v>
      </c>
      <c r="AU252" s="230" t="s">
        <v>84</v>
      </c>
      <c r="AY252" s="18" t="s">
        <v>175</v>
      </c>
      <c r="BE252" s="231">
        <f>IF(N252="základní",J252,0)</f>
        <v>0</v>
      </c>
      <c r="BF252" s="231">
        <f>IF(N252="snížená",J252,0)</f>
        <v>0</v>
      </c>
      <c r="BG252" s="231">
        <f>IF(N252="zákl. přenesená",J252,0)</f>
        <v>0</v>
      </c>
      <c r="BH252" s="231">
        <f>IF(N252="sníž. přenesená",J252,0)</f>
        <v>0</v>
      </c>
      <c r="BI252" s="231">
        <f>IF(N252="nulová",J252,0)</f>
        <v>0</v>
      </c>
      <c r="BJ252" s="18" t="s">
        <v>84</v>
      </c>
      <c r="BK252" s="231">
        <f>ROUND(I252*H252,2)</f>
        <v>0</v>
      </c>
      <c r="BL252" s="18" t="s">
        <v>182</v>
      </c>
      <c r="BM252" s="230" t="s">
        <v>1228</v>
      </c>
    </row>
    <row r="253" s="2" customFormat="1" ht="24.15" customHeight="1">
      <c r="A253" s="39"/>
      <c r="B253" s="40"/>
      <c r="C253" s="219" t="s">
        <v>697</v>
      </c>
      <c r="D253" s="219" t="s">
        <v>177</v>
      </c>
      <c r="E253" s="220" t="s">
        <v>3970</v>
      </c>
      <c r="F253" s="221" t="s">
        <v>3971</v>
      </c>
      <c r="G253" s="222" t="s">
        <v>2748</v>
      </c>
      <c r="H253" s="223">
        <v>3</v>
      </c>
      <c r="I253" s="224"/>
      <c r="J253" s="225">
        <f>ROUND(I253*H253,2)</f>
        <v>0</v>
      </c>
      <c r="K253" s="221" t="s">
        <v>1</v>
      </c>
      <c r="L253" s="45"/>
      <c r="M253" s="226" t="s">
        <v>1</v>
      </c>
      <c r="N253" s="227" t="s">
        <v>41</v>
      </c>
      <c r="O253" s="92"/>
      <c r="P253" s="228">
        <f>O253*H253</f>
        <v>0</v>
      </c>
      <c r="Q253" s="228">
        <v>1.1</v>
      </c>
      <c r="R253" s="228">
        <f>Q253*H253</f>
        <v>3.3000000000000004</v>
      </c>
      <c r="S253" s="228">
        <v>0</v>
      </c>
      <c r="T253" s="229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0" t="s">
        <v>182</v>
      </c>
      <c r="AT253" s="230" t="s">
        <v>177</v>
      </c>
      <c r="AU253" s="230" t="s">
        <v>84</v>
      </c>
      <c r="AY253" s="18" t="s">
        <v>175</v>
      </c>
      <c r="BE253" s="231">
        <f>IF(N253="základní",J253,0)</f>
        <v>0</v>
      </c>
      <c r="BF253" s="231">
        <f>IF(N253="snížená",J253,0)</f>
        <v>0</v>
      </c>
      <c r="BG253" s="231">
        <f>IF(N253="zákl. přenesená",J253,0)</f>
        <v>0</v>
      </c>
      <c r="BH253" s="231">
        <f>IF(N253="sníž. přenesená",J253,0)</f>
        <v>0</v>
      </c>
      <c r="BI253" s="231">
        <f>IF(N253="nulová",J253,0)</f>
        <v>0</v>
      </c>
      <c r="BJ253" s="18" t="s">
        <v>84</v>
      </c>
      <c r="BK253" s="231">
        <f>ROUND(I253*H253,2)</f>
        <v>0</v>
      </c>
      <c r="BL253" s="18" t="s">
        <v>182</v>
      </c>
      <c r="BM253" s="230" t="s">
        <v>1238</v>
      </c>
    </row>
    <row r="254" s="2" customFormat="1">
      <c r="A254" s="39"/>
      <c r="B254" s="40"/>
      <c r="C254" s="41"/>
      <c r="D254" s="234" t="s">
        <v>266</v>
      </c>
      <c r="E254" s="41"/>
      <c r="F254" s="275" t="s">
        <v>3972</v>
      </c>
      <c r="G254" s="41"/>
      <c r="H254" s="41"/>
      <c r="I254" s="276"/>
      <c r="J254" s="41"/>
      <c r="K254" s="41"/>
      <c r="L254" s="45"/>
      <c r="M254" s="277"/>
      <c r="N254" s="278"/>
      <c r="O254" s="92"/>
      <c r="P254" s="92"/>
      <c r="Q254" s="92"/>
      <c r="R254" s="92"/>
      <c r="S254" s="92"/>
      <c r="T254" s="93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266</v>
      </c>
      <c r="AU254" s="18" t="s">
        <v>84</v>
      </c>
    </row>
    <row r="255" s="2" customFormat="1" ht="16.5" customHeight="1">
      <c r="A255" s="39"/>
      <c r="B255" s="40"/>
      <c r="C255" s="219" t="s">
        <v>701</v>
      </c>
      <c r="D255" s="219" t="s">
        <v>177</v>
      </c>
      <c r="E255" s="220" t="s">
        <v>3973</v>
      </c>
      <c r="F255" s="221" t="s">
        <v>3871</v>
      </c>
      <c r="G255" s="222" t="s">
        <v>2748</v>
      </c>
      <c r="H255" s="223">
        <v>3</v>
      </c>
      <c r="I255" s="224"/>
      <c r="J255" s="225">
        <f>ROUND(I255*H255,2)</f>
        <v>0</v>
      </c>
      <c r="K255" s="221" t="s">
        <v>1</v>
      </c>
      <c r="L255" s="45"/>
      <c r="M255" s="226" t="s">
        <v>1</v>
      </c>
      <c r="N255" s="227" t="s">
        <v>41</v>
      </c>
      <c r="O255" s="92"/>
      <c r="P255" s="228">
        <f>O255*H255</f>
        <v>0</v>
      </c>
      <c r="Q255" s="228">
        <v>0</v>
      </c>
      <c r="R255" s="228">
        <f>Q255*H255</f>
        <v>0</v>
      </c>
      <c r="S255" s="228">
        <v>0</v>
      </c>
      <c r="T255" s="229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0" t="s">
        <v>182</v>
      </c>
      <c r="AT255" s="230" t="s">
        <v>177</v>
      </c>
      <c r="AU255" s="230" t="s">
        <v>84</v>
      </c>
      <c r="AY255" s="18" t="s">
        <v>175</v>
      </c>
      <c r="BE255" s="231">
        <f>IF(N255="základní",J255,0)</f>
        <v>0</v>
      </c>
      <c r="BF255" s="231">
        <f>IF(N255="snížená",J255,0)</f>
        <v>0</v>
      </c>
      <c r="BG255" s="231">
        <f>IF(N255="zákl. přenesená",J255,0)</f>
        <v>0</v>
      </c>
      <c r="BH255" s="231">
        <f>IF(N255="sníž. přenesená",J255,0)</f>
        <v>0</v>
      </c>
      <c r="BI255" s="231">
        <f>IF(N255="nulová",J255,0)</f>
        <v>0</v>
      </c>
      <c r="BJ255" s="18" t="s">
        <v>84</v>
      </c>
      <c r="BK255" s="231">
        <f>ROUND(I255*H255,2)</f>
        <v>0</v>
      </c>
      <c r="BL255" s="18" t="s">
        <v>182</v>
      </c>
      <c r="BM255" s="230" t="s">
        <v>1247</v>
      </c>
    </row>
    <row r="256" s="2" customFormat="1" ht="24.15" customHeight="1">
      <c r="A256" s="39"/>
      <c r="B256" s="40"/>
      <c r="C256" s="219" t="s">
        <v>706</v>
      </c>
      <c r="D256" s="219" t="s">
        <v>177</v>
      </c>
      <c r="E256" s="220" t="s">
        <v>3974</v>
      </c>
      <c r="F256" s="221" t="s">
        <v>3975</v>
      </c>
      <c r="G256" s="222" t="s">
        <v>3835</v>
      </c>
      <c r="H256" s="223">
        <v>2</v>
      </c>
      <c r="I256" s="224"/>
      <c r="J256" s="225">
        <f>ROUND(I256*H256,2)</f>
        <v>0</v>
      </c>
      <c r="K256" s="221" t="s">
        <v>1</v>
      </c>
      <c r="L256" s="45"/>
      <c r="M256" s="226" t="s">
        <v>1</v>
      </c>
      <c r="N256" s="227" t="s">
        <v>41</v>
      </c>
      <c r="O256" s="92"/>
      <c r="P256" s="228">
        <f>O256*H256</f>
        <v>0</v>
      </c>
      <c r="Q256" s="228">
        <v>2</v>
      </c>
      <c r="R256" s="228">
        <f>Q256*H256</f>
        <v>4</v>
      </c>
      <c r="S256" s="228">
        <v>0</v>
      </c>
      <c r="T256" s="229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0" t="s">
        <v>182</v>
      </c>
      <c r="AT256" s="230" t="s">
        <v>177</v>
      </c>
      <c r="AU256" s="230" t="s">
        <v>84</v>
      </c>
      <c r="AY256" s="18" t="s">
        <v>175</v>
      </c>
      <c r="BE256" s="231">
        <f>IF(N256="základní",J256,0)</f>
        <v>0</v>
      </c>
      <c r="BF256" s="231">
        <f>IF(N256="snížená",J256,0)</f>
        <v>0</v>
      </c>
      <c r="BG256" s="231">
        <f>IF(N256="zákl. přenesená",J256,0)</f>
        <v>0</v>
      </c>
      <c r="BH256" s="231">
        <f>IF(N256="sníž. přenesená",J256,0)</f>
        <v>0</v>
      </c>
      <c r="BI256" s="231">
        <f>IF(N256="nulová",J256,0)</f>
        <v>0</v>
      </c>
      <c r="BJ256" s="18" t="s">
        <v>84</v>
      </c>
      <c r="BK256" s="231">
        <f>ROUND(I256*H256,2)</f>
        <v>0</v>
      </c>
      <c r="BL256" s="18" t="s">
        <v>182</v>
      </c>
      <c r="BM256" s="230" t="s">
        <v>1256</v>
      </c>
    </row>
    <row r="257" s="2" customFormat="1">
      <c r="A257" s="39"/>
      <c r="B257" s="40"/>
      <c r="C257" s="41"/>
      <c r="D257" s="234" t="s">
        <v>266</v>
      </c>
      <c r="E257" s="41"/>
      <c r="F257" s="275" t="s">
        <v>3976</v>
      </c>
      <c r="G257" s="41"/>
      <c r="H257" s="41"/>
      <c r="I257" s="276"/>
      <c r="J257" s="41"/>
      <c r="K257" s="41"/>
      <c r="L257" s="45"/>
      <c r="M257" s="277"/>
      <c r="N257" s="278"/>
      <c r="O257" s="92"/>
      <c r="P257" s="92"/>
      <c r="Q257" s="92"/>
      <c r="R257" s="92"/>
      <c r="S257" s="92"/>
      <c r="T257" s="93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266</v>
      </c>
      <c r="AU257" s="18" t="s">
        <v>84</v>
      </c>
    </row>
    <row r="258" s="2" customFormat="1" ht="16.5" customHeight="1">
      <c r="A258" s="39"/>
      <c r="B258" s="40"/>
      <c r="C258" s="219" t="s">
        <v>710</v>
      </c>
      <c r="D258" s="219" t="s">
        <v>177</v>
      </c>
      <c r="E258" s="220" t="s">
        <v>3977</v>
      </c>
      <c r="F258" s="221" t="s">
        <v>3871</v>
      </c>
      <c r="G258" s="222" t="s">
        <v>3835</v>
      </c>
      <c r="H258" s="223">
        <v>2</v>
      </c>
      <c r="I258" s="224"/>
      <c r="J258" s="225">
        <f>ROUND(I258*H258,2)</f>
        <v>0</v>
      </c>
      <c r="K258" s="221" t="s">
        <v>1</v>
      </c>
      <c r="L258" s="45"/>
      <c r="M258" s="226" t="s">
        <v>1</v>
      </c>
      <c r="N258" s="227" t="s">
        <v>41</v>
      </c>
      <c r="O258" s="92"/>
      <c r="P258" s="228">
        <f>O258*H258</f>
        <v>0</v>
      </c>
      <c r="Q258" s="228">
        <v>0</v>
      </c>
      <c r="R258" s="228">
        <f>Q258*H258</f>
        <v>0</v>
      </c>
      <c r="S258" s="228">
        <v>0</v>
      </c>
      <c r="T258" s="229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0" t="s">
        <v>182</v>
      </c>
      <c r="AT258" s="230" t="s">
        <v>177</v>
      </c>
      <c r="AU258" s="230" t="s">
        <v>84</v>
      </c>
      <c r="AY258" s="18" t="s">
        <v>175</v>
      </c>
      <c r="BE258" s="231">
        <f>IF(N258="základní",J258,0)</f>
        <v>0</v>
      </c>
      <c r="BF258" s="231">
        <f>IF(N258="snížená",J258,0)</f>
        <v>0</v>
      </c>
      <c r="BG258" s="231">
        <f>IF(N258="zákl. přenesená",J258,0)</f>
        <v>0</v>
      </c>
      <c r="BH258" s="231">
        <f>IF(N258="sníž. přenesená",J258,0)</f>
        <v>0</v>
      </c>
      <c r="BI258" s="231">
        <f>IF(N258="nulová",J258,0)</f>
        <v>0</v>
      </c>
      <c r="BJ258" s="18" t="s">
        <v>84</v>
      </c>
      <c r="BK258" s="231">
        <f>ROUND(I258*H258,2)</f>
        <v>0</v>
      </c>
      <c r="BL258" s="18" t="s">
        <v>182</v>
      </c>
      <c r="BM258" s="230" t="s">
        <v>1265</v>
      </c>
    </row>
    <row r="259" s="12" customFormat="1" ht="25.92" customHeight="1">
      <c r="A259" s="12"/>
      <c r="B259" s="203"/>
      <c r="C259" s="204"/>
      <c r="D259" s="205" t="s">
        <v>75</v>
      </c>
      <c r="E259" s="206" t="s">
        <v>3978</v>
      </c>
      <c r="F259" s="206" t="s">
        <v>1</v>
      </c>
      <c r="G259" s="204"/>
      <c r="H259" s="204"/>
      <c r="I259" s="207"/>
      <c r="J259" s="208">
        <f>BK259</f>
        <v>0</v>
      </c>
      <c r="K259" s="204"/>
      <c r="L259" s="209"/>
      <c r="M259" s="210"/>
      <c r="N259" s="211"/>
      <c r="O259" s="211"/>
      <c r="P259" s="212">
        <v>0</v>
      </c>
      <c r="Q259" s="211"/>
      <c r="R259" s="212">
        <v>0</v>
      </c>
      <c r="S259" s="211"/>
      <c r="T259" s="213"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14" t="s">
        <v>84</v>
      </c>
      <c r="AT259" s="215" t="s">
        <v>75</v>
      </c>
      <c r="AU259" s="215" t="s">
        <v>76</v>
      </c>
      <c r="AY259" s="214" t="s">
        <v>175</v>
      </c>
      <c r="BK259" s="216">
        <v>0</v>
      </c>
    </row>
    <row r="260" s="12" customFormat="1" ht="25.92" customHeight="1">
      <c r="A260" s="12"/>
      <c r="B260" s="203"/>
      <c r="C260" s="204"/>
      <c r="D260" s="205" t="s">
        <v>75</v>
      </c>
      <c r="E260" s="206" t="s">
        <v>3979</v>
      </c>
      <c r="F260" s="206" t="s">
        <v>3980</v>
      </c>
      <c r="G260" s="204"/>
      <c r="H260" s="204"/>
      <c r="I260" s="207"/>
      <c r="J260" s="208">
        <f>BK260</f>
        <v>0</v>
      </c>
      <c r="K260" s="204"/>
      <c r="L260" s="209"/>
      <c r="M260" s="210"/>
      <c r="N260" s="211"/>
      <c r="O260" s="211"/>
      <c r="P260" s="212">
        <f>SUM(P261:P320)</f>
        <v>0</v>
      </c>
      <c r="Q260" s="211"/>
      <c r="R260" s="212">
        <f>SUM(R261:R320)</f>
        <v>144.11000000000002</v>
      </c>
      <c r="S260" s="211"/>
      <c r="T260" s="213">
        <f>SUM(T261:T320)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14" t="s">
        <v>84</v>
      </c>
      <c r="AT260" s="215" t="s">
        <v>75</v>
      </c>
      <c r="AU260" s="215" t="s">
        <v>76</v>
      </c>
      <c r="AY260" s="214" t="s">
        <v>175</v>
      </c>
      <c r="BK260" s="216">
        <f>SUM(BK261:BK320)</f>
        <v>0</v>
      </c>
    </row>
    <row r="261" s="2" customFormat="1" ht="66.75" customHeight="1">
      <c r="A261" s="39"/>
      <c r="B261" s="40"/>
      <c r="C261" s="219" t="s">
        <v>730</v>
      </c>
      <c r="D261" s="219" t="s">
        <v>177</v>
      </c>
      <c r="E261" s="220" t="s">
        <v>3981</v>
      </c>
      <c r="F261" s="221" t="s">
        <v>3982</v>
      </c>
      <c r="G261" s="222" t="s">
        <v>2748</v>
      </c>
      <c r="H261" s="223">
        <v>1</v>
      </c>
      <c r="I261" s="224"/>
      <c r="J261" s="225">
        <f>ROUND(I261*H261,2)</f>
        <v>0</v>
      </c>
      <c r="K261" s="221" t="s">
        <v>1</v>
      </c>
      <c r="L261" s="45"/>
      <c r="M261" s="226" t="s">
        <v>1</v>
      </c>
      <c r="N261" s="227" t="s">
        <v>41</v>
      </c>
      <c r="O261" s="92"/>
      <c r="P261" s="228">
        <f>O261*H261</f>
        <v>0</v>
      </c>
      <c r="Q261" s="228">
        <v>82</v>
      </c>
      <c r="R261" s="228">
        <f>Q261*H261</f>
        <v>82</v>
      </c>
      <c r="S261" s="228">
        <v>0</v>
      </c>
      <c r="T261" s="229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0" t="s">
        <v>182</v>
      </c>
      <c r="AT261" s="230" t="s">
        <v>177</v>
      </c>
      <c r="AU261" s="230" t="s">
        <v>84</v>
      </c>
      <c r="AY261" s="18" t="s">
        <v>175</v>
      </c>
      <c r="BE261" s="231">
        <f>IF(N261="základní",J261,0)</f>
        <v>0</v>
      </c>
      <c r="BF261" s="231">
        <f>IF(N261="snížená",J261,0)</f>
        <v>0</v>
      </c>
      <c r="BG261" s="231">
        <f>IF(N261="zákl. přenesená",J261,0)</f>
        <v>0</v>
      </c>
      <c r="BH261" s="231">
        <f>IF(N261="sníž. přenesená",J261,0)</f>
        <v>0</v>
      </c>
      <c r="BI261" s="231">
        <f>IF(N261="nulová",J261,0)</f>
        <v>0</v>
      </c>
      <c r="BJ261" s="18" t="s">
        <v>84</v>
      </c>
      <c r="BK261" s="231">
        <f>ROUND(I261*H261,2)</f>
        <v>0</v>
      </c>
      <c r="BL261" s="18" t="s">
        <v>182</v>
      </c>
      <c r="BM261" s="230" t="s">
        <v>1273</v>
      </c>
    </row>
    <row r="262" s="2" customFormat="1">
      <c r="A262" s="39"/>
      <c r="B262" s="40"/>
      <c r="C262" s="41"/>
      <c r="D262" s="234" t="s">
        <v>266</v>
      </c>
      <c r="E262" s="41"/>
      <c r="F262" s="275" t="s">
        <v>3983</v>
      </c>
      <c r="G262" s="41"/>
      <c r="H262" s="41"/>
      <c r="I262" s="276"/>
      <c r="J262" s="41"/>
      <c r="K262" s="41"/>
      <c r="L262" s="45"/>
      <c r="M262" s="277"/>
      <c r="N262" s="278"/>
      <c r="O262" s="92"/>
      <c r="P262" s="92"/>
      <c r="Q262" s="92"/>
      <c r="R262" s="92"/>
      <c r="S262" s="92"/>
      <c r="T262" s="93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266</v>
      </c>
      <c r="AU262" s="18" t="s">
        <v>84</v>
      </c>
    </row>
    <row r="263" s="2" customFormat="1" ht="16.5" customHeight="1">
      <c r="A263" s="39"/>
      <c r="B263" s="40"/>
      <c r="C263" s="219" t="s">
        <v>734</v>
      </c>
      <c r="D263" s="219" t="s">
        <v>177</v>
      </c>
      <c r="E263" s="220" t="s">
        <v>3984</v>
      </c>
      <c r="F263" s="221" t="s">
        <v>3871</v>
      </c>
      <c r="G263" s="222" t="s">
        <v>2748</v>
      </c>
      <c r="H263" s="223">
        <v>1</v>
      </c>
      <c r="I263" s="224"/>
      <c r="J263" s="225">
        <f>ROUND(I263*H263,2)</f>
        <v>0</v>
      </c>
      <c r="K263" s="221" t="s">
        <v>1</v>
      </c>
      <c r="L263" s="45"/>
      <c r="M263" s="226" t="s">
        <v>1</v>
      </c>
      <c r="N263" s="227" t="s">
        <v>41</v>
      </c>
      <c r="O263" s="92"/>
      <c r="P263" s="228">
        <f>O263*H263</f>
        <v>0</v>
      </c>
      <c r="Q263" s="228">
        <v>0</v>
      </c>
      <c r="R263" s="228">
        <f>Q263*H263</f>
        <v>0</v>
      </c>
      <c r="S263" s="228">
        <v>0</v>
      </c>
      <c r="T263" s="229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0" t="s">
        <v>182</v>
      </c>
      <c r="AT263" s="230" t="s">
        <v>177</v>
      </c>
      <c r="AU263" s="230" t="s">
        <v>84</v>
      </c>
      <c r="AY263" s="18" t="s">
        <v>175</v>
      </c>
      <c r="BE263" s="231">
        <f>IF(N263="základní",J263,0)</f>
        <v>0</v>
      </c>
      <c r="BF263" s="231">
        <f>IF(N263="snížená",J263,0)</f>
        <v>0</v>
      </c>
      <c r="BG263" s="231">
        <f>IF(N263="zákl. přenesená",J263,0)</f>
        <v>0</v>
      </c>
      <c r="BH263" s="231">
        <f>IF(N263="sníž. přenesená",J263,0)</f>
        <v>0</v>
      </c>
      <c r="BI263" s="231">
        <f>IF(N263="nulová",J263,0)</f>
        <v>0</v>
      </c>
      <c r="BJ263" s="18" t="s">
        <v>84</v>
      </c>
      <c r="BK263" s="231">
        <f>ROUND(I263*H263,2)</f>
        <v>0</v>
      </c>
      <c r="BL263" s="18" t="s">
        <v>182</v>
      </c>
      <c r="BM263" s="230" t="s">
        <v>1280</v>
      </c>
    </row>
    <row r="264" s="2" customFormat="1" ht="24.15" customHeight="1">
      <c r="A264" s="39"/>
      <c r="B264" s="40"/>
      <c r="C264" s="219" t="s">
        <v>741</v>
      </c>
      <c r="D264" s="219" t="s">
        <v>177</v>
      </c>
      <c r="E264" s="220" t="s">
        <v>3985</v>
      </c>
      <c r="F264" s="221" t="s">
        <v>3986</v>
      </c>
      <c r="G264" s="222" t="s">
        <v>2748</v>
      </c>
      <c r="H264" s="223">
        <v>1</v>
      </c>
      <c r="I264" s="224"/>
      <c r="J264" s="225">
        <f>ROUND(I264*H264,2)</f>
        <v>0</v>
      </c>
      <c r="K264" s="221" t="s">
        <v>1</v>
      </c>
      <c r="L264" s="45"/>
      <c r="M264" s="226" t="s">
        <v>1</v>
      </c>
      <c r="N264" s="227" t="s">
        <v>41</v>
      </c>
      <c r="O264" s="92"/>
      <c r="P264" s="228">
        <f>O264*H264</f>
        <v>0</v>
      </c>
      <c r="Q264" s="228">
        <v>0.5</v>
      </c>
      <c r="R264" s="228">
        <f>Q264*H264</f>
        <v>0.5</v>
      </c>
      <c r="S264" s="228">
        <v>0</v>
      </c>
      <c r="T264" s="229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0" t="s">
        <v>182</v>
      </c>
      <c r="AT264" s="230" t="s">
        <v>177</v>
      </c>
      <c r="AU264" s="230" t="s">
        <v>84</v>
      </c>
      <c r="AY264" s="18" t="s">
        <v>175</v>
      </c>
      <c r="BE264" s="231">
        <f>IF(N264="základní",J264,0)</f>
        <v>0</v>
      </c>
      <c r="BF264" s="231">
        <f>IF(N264="snížená",J264,0)</f>
        <v>0</v>
      </c>
      <c r="BG264" s="231">
        <f>IF(N264="zákl. přenesená",J264,0)</f>
        <v>0</v>
      </c>
      <c r="BH264" s="231">
        <f>IF(N264="sníž. přenesená",J264,0)</f>
        <v>0</v>
      </c>
      <c r="BI264" s="231">
        <f>IF(N264="nulová",J264,0)</f>
        <v>0</v>
      </c>
      <c r="BJ264" s="18" t="s">
        <v>84</v>
      </c>
      <c r="BK264" s="231">
        <f>ROUND(I264*H264,2)</f>
        <v>0</v>
      </c>
      <c r="BL264" s="18" t="s">
        <v>182</v>
      </c>
      <c r="BM264" s="230" t="s">
        <v>1290</v>
      </c>
    </row>
    <row r="265" s="2" customFormat="1">
      <c r="A265" s="39"/>
      <c r="B265" s="40"/>
      <c r="C265" s="41"/>
      <c r="D265" s="234" t="s">
        <v>266</v>
      </c>
      <c r="E265" s="41"/>
      <c r="F265" s="275" t="s">
        <v>3987</v>
      </c>
      <c r="G265" s="41"/>
      <c r="H265" s="41"/>
      <c r="I265" s="276"/>
      <c r="J265" s="41"/>
      <c r="K265" s="41"/>
      <c r="L265" s="45"/>
      <c r="M265" s="277"/>
      <c r="N265" s="278"/>
      <c r="O265" s="92"/>
      <c r="P265" s="92"/>
      <c r="Q265" s="92"/>
      <c r="R265" s="92"/>
      <c r="S265" s="92"/>
      <c r="T265" s="93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T265" s="18" t="s">
        <v>266</v>
      </c>
      <c r="AU265" s="18" t="s">
        <v>84</v>
      </c>
    </row>
    <row r="266" s="2" customFormat="1" ht="16.5" customHeight="1">
      <c r="A266" s="39"/>
      <c r="B266" s="40"/>
      <c r="C266" s="219" t="s">
        <v>745</v>
      </c>
      <c r="D266" s="219" t="s">
        <v>177</v>
      </c>
      <c r="E266" s="220" t="s">
        <v>3875</v>
      </c>
      <c r="F266" s="221" t="s">
        <v>3871</v>
      </c>
      <c r="G266" s="222" t="s">
        <v>2748</v>
      </c>
      <c r="H266" s="223">
        <v>1</v>
      </c>
      <c r="I266" s="224"/>
      <c r="J266" s="225">
        <f>ROUND(I266*H266,2)</f>
        <v>0</v>
      </c>
      <c r="K266" s="221" t="s">
        <v>1</v>
      </c>
      <c r="L266" s="45"/>
      <c r="M266" s="226" t="s">
        <v>1</v>
      </c>
      <c r="N266" s="227" t="s">
        <v>41</v>
      </c>
      <c r="O266" s="92"/>
      <c r="P266" s="228">
        <f>O266*H266</f>
        <v>0</v>
      </c>
      <c r="Q266" s="228">
        <v>0</v>
      </c>
      <c r="R266" s="228">
        <f>Q266*H266</f>
        <v>0</v>
      </c>
      <c r="S266" s="228">
        <v>0</v>
      </c>
      <c r="T266" s="229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0" t="s">
        <v>182</v>
      </c>
      <c r="AT266" s="230" t="s">
        <v>177</v>
      </c>
      <c r="AU266" s="230" t="s">
        <v>84</v>
      </c>
      <c r="AY266" s="18" t="s">
        <v>175</v>
      </c>
      <c r="BE266" s="231">
        <f>IF(N266="základní",J266,0)</f>
        <v>0</v>
      </c>
      <c r="BF266" s="231">
        <f>IF(N266="snížená",J266,0)</f>
        <v>0</v>
      </c>
      <c r="BG266" s="231">
        <f>IF(N266="zákl. přenesená",J266,0)</f>
        <v>0</v>
      </c>
      <c r="BH266" s="231">
        <f>IF(N266="sníž. přenesená",J266,0)</f>
        <v>0</v>
      </c>
      <c r="BI266" s="231">
        <f>IF(N266="nulová",J266,0)</f>
        <v>0</v>
      </c>
      <c r="BJ266" s="18" t="s">
        <v>84</v>
      </c>
      <c r="BK266" s="231">
        <f>ROUND(I266*H266,2)</f>
        <v>0</v>
      </c>
      <c r="BL266" s="18" t="s">
        <v>182</v>
      </c>
      <c r="BM266" s="230" t="s">
        <v>1304</v>
      </c>
    </row>
    <row r="267" s="2" customFormat="1" ht="33" customHeight="1">
      <c r="A267" s="39"/>
      <c r="B267" s="40"/>
      <c r="C267" s="219" t="s">
        <v>749</v>
      </c>
      <c r="D267" s="219" t="s">
        <v>177</v>
      </c>
      <c r="E267" s="220" t="s">
        <v>3988</v>
      </c>
      <c r="F267" s="221" t="s">
        <v>3989</v>
      </c>
      <c r="G267" s="222" t="s">
        <v>2748</v>
      </c>
      <c r="H267" s="223">
        <v>1</v>
      </c>
      <c r="I267" s="224"/>
      <c r="J267" s="225">
        <f>ROUND(I267*H267,2)</f>
        <v>0</v>
      </c>
      <c r="K267" s="221" t="s">
        <v>1</v>
      </c>
      <c r="L267" s="45"/>
      <c r="M267" s="226" t="s">
        <v>1</v>
      </c>
      <c r="N267" s="227" t="s">
        <v>41</v>
      </c>
      <c r="O267" s="92"/>
      <c r="P267" s="228">
        <f>O267*H267</f>
        <v>0</v>
      </c>
      <c r="Q267" s="228">
        <v>2.7</v>
      </c>
      <c r="R267" s="228">
        <f>Q267*H267</f>
        <v>2.7</v>
      </c>
      <c r="S267" s="228">
        <v>0</v>
      </c>
      <c r="T267" s="229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0" t="s">
        <v>182</v>
      </c>
      <c r="AT267" s="230" t="s">
        <v>177</v>
      </c>
      <c r="AU267" s="230" t="s">
        <v>84</v>
      </c>
      <c r="AY267" s="18" t="s">
        <v>175</v>
      </c>
      <c r="BE267" s="231">
        <f>IF(N267="základní",J267,0)</f>
        <v>0</v>
      </c>
      <c r="BF267" s="231">
        <f>IF(N267="snížená",J267,0)</f>
        <v>0</v>
      </c>
      <c r="BG267" s="231">
        <f>IF(N267="zákl. přenesená",J267,0)</f>
        <v>0</v>
      </c>
      <c r="BH267" s="231">
        <f>IF(N267="sníž. přenesená",J267,0)</f>
        <v>0</v>
      </c>
      <c r="BI267" s="231">
        <f>IF(N267="nulová",J267,0)</f>
        <v>0</v>
      </c>
      <c r="BJ267" s="18" t="s">
        <v>84</v>
      </c>
      <c r="BK267" s="231">
        <f>ROUND(I267*H267,2)</f>
        <v>0</v>
      </c>
      <c r="BL267" s="18" t="s">
        <v>182</v>
      </c>
      <c r="BM267" s="230" t="s">
        <v>1313</v>
      </c>
    </row>
    <row r="268" s="2" customFormat="1">
      <c r="A268" s="39"/>
      <c r="B268" s="40"/>
      <c r="C268" s="41"/>
      <c r="D268" s="234" t="s">
        <v>266</v>
      </c>
      <c r="E268" s="41"/>
      <c r="F268" s="275" t="s">
        <v>3990</v>
      </c>
      <c r="G268" s="41"/>
      <c r="H268" s="41"/>
      <c r="I268" s="276"/>
      <c r="J268" s="41"/>
      <c r="K268" s="41"/>
      <c r="L268" s="45"/>
      <c r="M268" s="277"/>
      <c r="N268" s="278"/>
      <c r="O268" s="92"/>
      <c r="P268" s="92"/>
      <c r="Q268" s="92"/>
      <c r="R268" s="92"/>
      <c r="S268" s="92"/>
      <c r="T268" s="93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266</v>
      </c>
      <c r="AU268" s="18" t="s">
        <v>84</v>
      </c>
    </row>
    <row r="269" s="2" customFormat="1" ht="16.5" customHeight="1">
      <c r="A269" s="39"/>
      <c r="B269" s="40"/>
      <c r="C269" s="219" t="s">
        <v>754</v>
      </c>
      <c r="D269" s="219" t="s">
        <v>177</v>
      </c>
      <c r="E269" s="220" t="s">
        <v>3991</v>
      </c>
      <c r="F269" s="221" t="s">
        <v>3871</v>
      </c>
      <c r="G269" s="222" t="s">
        <v>2748</v>
      </c>
      <c r="H269" s="223">
        <v>1</v>
      </c>
      <c r="I269" s="224"/>
      <c r="J269" s="225">
        <f>ROUND(I269*H269,2)</f>
        <v>0</v>
      </c>
      <c r="K269" s="221" t="s">
        <v>1</v>
      </c>
      <c r="L269" s="45"/>
      <c r="M269" s="226" t="s">
        <v>1</v>
      </c>
      <c r="N269" s="227" t="s">
        <v>41</v>
      </c>
      <c r="O269" s="92"/>
      <c r="P269" s="228">
        <f>O269*H269</f>
        <v>0</v>
      </c>
      <c r="Q269" s="228">
        <v>0</v>
      </c>
      <c r="R269" s="228">
        <f>Q269*H269</f>
        <v>0</v>
      </c>
      <c r="S269" s="228">
        <v>0</v>
      </c>
      <c r="T269" s="229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0" t="s">
        <v>182</v>
      </c>
      <c r="AT269" s="230" t="s">
        <v>177</v>
      </c>
      <c r="AU269" s="230" t="s">
        <v>84</v>
      </c>
      <c r="AY269" s="18" t="s">
        <v>175</v>
      </c>
      <c r="BE269" s="231">
        <f>IF(N269="základní",J269,0)</f>
        <v>0</v>
      </c>
      <c r="BF269" s="231">
        <f>IF(N269="snížená",J269,0)</f>
        <v>0</v>
      </c>
      <c r="BG269" s="231">
        <f>IF(N269="zákl. přenesená",J269,0)</f>
        <v>0</v>
      </c>
      <c r="BH269" s="231">
        <f>IF(N269="sníž. přenesená",J269,0)</f>
        <v>0</v>
      </c>
      <c r="BI269" s="231">
        <f>IF(N269="nulová",J269,0)</f>
        <v>0</v>
      </c>
      <c r="BJ269" s="18" t="s">
        <v>84</v>
      </c>
      <c r="BK269" s="231">
        <f>ROUND(I269*H269,2)</f>
        <v>0</v>
      </c>
      <c r="BL269" s="18" t="s">
        <v>182</v>
      </c>
      <c r="BM269" s="230" t="s">
        <v>1323</v>
      </c>
    </row>
    <row r="270" s="2" customFormat="1" ht="21.75" customHeight="1">
      <c r="A270" s="39"/>
      <c r="B270" s="40"/>
      <c r="C270" s="219" t="s">
        <v>758</v>
      </c>
      <c r="D270" s="219" t="s">
        <v>177</v>
      </c>
      <c r="E270" s="220" t="s">
        <v>3992</v>
      </c>
      <c r="F270" s="221" t="s">
        <v>3877</v>
      </c>
      <c r="G270" s="222" t="s">
        <v>2748</v>
      </c>
      <c r="H270" s="223">
        <v>1</v>
      </c>
      <c r="I270" s="224"/>
      <c r="J270" s="225">
        <f>ROUND(I270*H270,2)</f>
        <v>0</v>
      </c>
      <c r="K270" s="221" t="s">
        <v>1</v>
      </c>
      <c r="L270" s="45"/>
      <c r="M270" s="226" t="s">
        <v>1</v>
      </c>
      <c r="N270" s="227" t="s">
        <v>41</v>
      </c>
      <c r="O270" s="92"/>
      <c r="P270" s="228">
        <f>O270*H270</f>
        <v>0</v>
      </c>
      <c r="Q270" s="228">
        <v>3</v>
      </c>
      <c r="R270" s="228">
        <f>Q270*H270</f>
        <v>3</v>
      </c>
      <c r="S270" s="228">
        <v>0</v>
      </c>
      <c r="T270" s="229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0" t="s">
        <v>182</v>
      </c>
      <c r="AT270" s="230" t="s">
        <v>177</v>
      </c>
      <c r="AU270" s="230" t="s">
        <v>84</v>
      </c>
      <c r="AY270" s="18" t="s">
        <v>175</v>
      </c>
      <c r="BE270" s="231">
        <f>IF(N270="základní",J270,0)</f>
        <v>0</v>
      </c>
      <c r="BF270" s="231">
        <f>IF(N270="snížená",J270,0)</f>
        <v>0</v>
      </c>
      <c r="BG270" s="231">
        <f>IF(N270="zákl. přenesená",J270,0)</f>
        <v>0</v>
      </c>
      <c r="BH270" s="231">
        <f>IF(N270="sníž. přenesená",J270,0)</f>
        <v>0</v>
      </c>
      <c r="BI270" s="231">
        <f>IF(N270="nulová",J270,0)</f>
        <v>0</v>
      </c>
      <c r="BJ270" s="18" t="s">
        <v>84</v>
      </c>
      <c r="BK270" s="231">
        <f>ROUND(I270*H270,2)</f>
        <v>0</v>
      </c>
      <c r="BL270" s="18" t="s">
        <v>182</v>
      </c>
      <c r="BM270" s="230" t="s">
        <v>1333</v>
      </c>
    </row>
    <row r="271" s="2" customFormat="1" ht="37.8" customHeight="1">
      <c r="A271" s="39"/>
      <c r="B271" s="40"/>
      <c r="C271" s="219" t="s">
        <v>769</v>
      </c>
      <c r="D271" s="219" t="s">
        <v>177</v>
      </c>
      <c r="E271" s="220" t="s">
        <v>3878</v>
      </c>
      <c r="F271" s="221" t="s">
        <v>3879</v>
      </c>
      <c r="G271" s="222" t="s">
        <v>3835</v>
      </c>
      <c r="H271" s="223">
        <v>20</v>
      </c>
      <c r="I271" s="224"/>
      <c r="J271" s="225">
        <f>ROUND(I271*H271,2)</f>
        <v>0</v>
      </c>
      <c r="K271" s="221" t="s">
        <v>1</v>
      </c>
      <c r="L271" s="45"/>
      <c r="M271" s="226" t="s">
        <v>1</v>
      </c>
      <c r="N271" s="227" t="s">
        <v>41</v>
      </c>
      <c r="O271" s="92"/>
      <c r="P271" s="228">
        <f>O271*H271</f>
        <v>0</v>
      </c>
      <c r="Q271" s="228">
        <v>0.4</v>
      </c>
      <c r="R271" s="228">
        <f>Q271*H271</f>
        <v>8</v>
      </c>
      <c r="S271" s="228">
        <v>0</v>
      </c>
      <c r="T271" s="229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0" t="s">
        <v>182</v>
      </c>
      <c r="AT271" s="230" t="s">
        <v>177</v>
      </c>
      <c r="AU271" s="230" t="s">
        <v>84</v>
      </c>
      <c r="AY271" s="18" t="s">
        <v>175</v>
      </c>
      <c r="BE271" s="231">
        <f>IF(N271="základní",J271,0)</f>
        <v>0</v>
      </c>
      <c r="BF271" s="231">
        <f>IF(N271="snížená",J271,0)</f>
        <v>0</v>
      </c>
      <c r="BG271" s="231">
        <f>IF(N271="zákl. přenesená",J271,0)</f>
        <v>0</v>
      </c>
      <c r="BH271" s="231">
        <f>IF(N271="sníž. přenesená",J271,0)</f>
        <v>0</v>
      </c>
      <c r="BI271" s="231">
        <f>IF(N271="nulová",J271,0)</f>
        <v>0</v>
      </c>
      <c r="BJ271" s="18" t="s">
        <v>84</v>
      </c>
      <c r="BK271" s="231">
        <f>ROUND(I271*H271,2)</f>
        <v>0</v>
      </c>
      <c r="BL271" s="18" t="s">
        <v>182</v>
      </c>
      <c r="BM271" s="230" t="s">
        <v>1343</v>
      </c>
    </row>
    <row r="272" s="2" customFormat="1" ht="16.5" customHeight="1">
      <c r="A272" s="39"/>
      <c r="B272" s="40"/>
      <c r="C272" s="219" t="s">
        <v>775</v>
      </c>
      <c r="D272" s="219" t="s">
        <v>177</v>
      </c>
      <c r="E272" s="220" t="s">
        <v>3880</v>
      </c>
      <c r="F272" s="221" t="s">
        <v>3871</v>
      </c>
      <c r="G272" s="222" t="s">
        <v>3835</v>
      </c>
      <c r="H272" s="223">
        <v>20</v>
      </c>
      <c r="I272" s="224"/>
      <c r="J272" s="225">
        <f>ROUND(I272*H272,2)</f>
        <v>0</v>
      </c>
      <c r="K272" s="221" t="s">
        <v>1</v>
      </c>
      <c r="L272" s="45"/>
      <c r="M272" s="226" t="s">
        <v>1</v>
      </c>
      <c r="N272" s="227" t="s">
        <v>41</v>
      </c>
      <c r="O272" s="92"/>
      <c r="P272" s="228">
        <f>O272*H272</f>
        <v>0</v>
      </c>
      <c r="Q272" s="228">
        <v>0</v>
      </c>
      <c r="R272" s="228">
        <f>Q272*H272</f>
        <v>0</v>
      </c>
      <c r="S272" s="228">
        <v>0</v>
      </c>
      <c r="T272" s="229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0" t="s">
        <v>182</v>
      </c>
      <c r="AT272" s="230" t="s">
        <v>177</v>
      </c>
      <c r="AU272" s="230" t="s">
        <v>84</v>
      </c>
      <c r="AY272" s="18" t="s">
        <v>175</v>
      </c>
      <c r="BE272" s="231">
        <f>IF(N272="základní",J272,0)</f>
        <v>0</v>
      </c>
      <c r="BF272" s="231">
        <f>IF(N272="snížená",J272,0)</f>
        <v>0</v>
      </c>
      <c r="BG272" s="231">
        <f>IF(N272="zákl. přenesená",J272,0)</f>
        <v>0</v>
      </c>
      <c r="BH272" s="231">
        <f>IF(N272="sníž. přenesená",J272,0)</f>
        <v>0</v>
      </c>
      <c r="BI272" s="231">
        <f>IF(N272="nulová",J272,0)</f>
        <v>0</v>
      </c>
      <c r="BJ272" s="18" t="s">
        <v>84</v>
      </c>
      <c r="BK272" s="231">
        <f>ROUND(I272*H272,2)</f>
        <v>0</v>
      </c>
      <c r="BL272" s="18" t="s">
        <v>182</v>
      </c>
      <c r="BM272" s="230" t="s">
        <v>1354</v>
      </c>
    </row>
    <row r="273" s="2" customFormat="1" ht="24.15" customHeight="1">
      <c r="A273" s="39"/>
      <c r="B273" s="40"/>
      <c r="C273" s="219" t="s">
        <v>782</v>
      </c>
      <c r="D273" s="219" t="s">
        <v>177</v>
      </c>
      <c r="E273" s="220" t="s">
        <v>3885</v>
      </c>
      <c r="F273" s="221" t="s">
        <v>3886</v>
      </c>
      <c r="G273" s="222" t="s">
        <v>2748</v>
      </c>
      <c r="H273" s="223">
        <v>1</v>
      </c>
      <c r="I273" s="224"/>
      <c r="J273" s="225">
        <f>ROUND(I273*H273,2)</f>
        <v>0</v>
      </c>
      <c r="K273" s="221" t="s">
        <v>1</v>
      </c>
      <c r="L273" s="45"/>
      <c r="M273" s="226" t="s">
        <v>1</v>
      </c>
      <c r="N273" s="227" t="s">
        <v>41</v>
      </c>
      <c r="O273" s="92"/>
      <c r="P273" s="228">
        <f>O273*H273</f>
        <v>0</v>
      </c>
      <c r="Q273" s="228">
        <v>1.6</v>
      </c>
      <c r="R273" s="228">
        <f>Q273*H273</f>
        <v>1.6</v>
      </c>
      <c r="S273" s="228">
        <v>0</v>
      </c>
      <c r="T273" s="229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0" t="s">
        <v>182</v>
      </c>
      <c r="AT273" s="230" t="s">
        <v>177</v>
      </c>
      <c r="AU273" s="230" t="s">
        <v>84</v>
      </c>
      <c r="AY273" s="18" t="s">
        <v>175</v>
      </c>
      <c r="BE273" s="231">
        <f>IF(N273="základní",J273,0)</f>
        <v>0</v>
      </c>
      <c r="BF273" s="231">
        <f>IF(N273="snížená",J273,0)</f>
        <v>0</v>
      </c>
      <c r="BG273" s="231">
        <f>IF(N273="zákl. přenesená",J273,0)</f>
        <v>0</v>
      </c>
      <c r="BH273" s="231">
        <f>IF(N273="sníž. přenesená",J273,0)</f>
        <v>0</v>
      </c>
      <c r="BI273" s="231">
        <f>IF(N273="nulová",J273,0)</f>
        <v>0</v>
      </c>
      <c r="BJ273" s="18" t="s">
        <v>84</v>
      </c>
      <c r="BK273" s="231">
        <f>ROUND(I273*H273,2)</f>
        <v>0</v>
      </c>
      <c r="BL273" s="18" t="s">
        <v>182</v>
      </c>
      <c r="BM273" s="230" t="s">
        <v>1364</v>
      </c>
    </row>
    <row r="274" s="2" customFormat="1">
      <c r="A274" s="39"/>
      <c r="B274" s="40"/>
      <c r="C274" s="41"/>
      <c r="D274" s="234" t="s">
        <v>266</v>
      </c>
      <c r="E274" s="41"/>
      <c r="F274" s="275" t="s">
        <v>3993</v>
      </c>
      <c r="G274" s="41"/>
      <c r="H274" s="41"/>
      <c r="I274" s="276"/>
      <c r="J274" s="41"/>
      <c r="K274" s="41"/>
      <c r="L274" s="45"/>
      <c r="M274" s="277"/>
      <c r="N274" s="278"/>
      <c r="O274" s="92"/>
      <c r="P274" s="92"/>
      <c r="Q274" s="92"/>
      <c r="R274" s="92"/>
      <c r="S274" s="92"/>
      <c r="T274" s="93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266</v>
      </c>
      <c r="AU274" s="18" t="s">
        <v>84</v>
      </c>
    </row>
    <row r="275" s="2" customFormat="1" ht="16.5" customHeight="1">
      <c r="A275" s="39"/>
      <c r="B275" s="40"/>
      <c r="C275" s="219" t="s">
        <v>792</v>
      </c>
      <c r="D275" s="219" t="s">
        <v>177</v>
      </c>
      <c r="E275" s="220" t="s">
        <v>3888</v>
      </c>
      <c r="F275" s="221" t="s">
        <v>3871</v>
      </c>
      <c r="G275" s="222" t="s">
        <v>2748</v>
      </c>
      <c r="H275" s="223">
        <v>1</v>
      </c>
      <c r="I275" s="224"/>
      <c r="J275" s="225">
        <f>ROUND(I275*H275,2)</f>
        <v>0</v>
      </c>
      <c r="K275" s="221" t="s">
        <v>1</v>
      </c>
      <c r="L275" s="45"/>
      <c r="M275" s="226" t="s">
        <v>1</v>
      </c>
      <c r="N275" s="227" t="s">
        <v>41</v>
      </c>
      <c r="O275" s="92"/>
      <c r="P275" s="228">
        <f>O275*H275</f>
        <v>0</v>
      </c>
      <c r="Q275" s="228">
        <v>0</v>
      </c>
      <c r="R275" s="228">
        <f>Q275*H275</f>
        <v>0</v>
      </c>
      <c r="S275" s="228">
        <v>0</v>
      </c>
      <c r="T275" s="229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0" t="s">
        <v>182</v>
      </c>
      <c r="AT275" s="230" t="s">
        <v>177</v>
      </c>
      <c r="AU275" s="230" t="s">
        <v>84</v>
      </c>
      <c r="AY275" s="18" t="s">
        <v>175</v>
      </c>
      <c r="BE275" s="231">
        <f>IF(N275="základní",J275,0)</f>
        <v>0</v>
      </c>
      <c r="BF275" s="231">
        <f>IF(N275="snížená",J275,0)</f>
        <v>0</v>
      </c>
      <c r="BG275" s="231">
        <f>IF(N275="zákl. přenesená",J275,0)</f>
        <v>0</v>
      </c>
      <c r="BH275" s="231">
        <f>IF(N275="sníž. přenesená",J275,0)</f>
        <v>0</v>
      </c>
      <c r="BI275" s="231">
        <f>IF(N275="nulová",J275,0)</f>
        <v>0</v>
      </c>
      <c r="BJ275" s="18" t="s">
        <v>84</v>
      </c>
      <c r="BK275" s="231">
        <f>ROUND(I275*H275,2)</f>
        <v>0</v>
      </c>
      <c r="BL275" s="18" t="s">
        <v>182</v>
      </c>
      <c r="BM275" s="230" t="s">
        <v>1373</v>
      </c>
    </row>
    <row r="276" s="2" customFormat="1" ht="24.15" customHeight="1">
      <c r="A276" s="39"/>
      <c r="B276" s="40"/>
      <c r="C276" s="219" t="s">
        <v>797</v>
      </c>
      <c r="D276" s="219" t="s">
        <v>177</v>
      </c>
      <c r="E276" s="220" t="s">
        <v>3889</v>
      </c>
      <c r="F276" s="221" t="s">
        <v>3890</v>
      </c>
      <c r="G276" s="222" t="s">
        <v>2748</v>
      </c>
      <c r="H276" s="223">
        <v>1</v>
      </c>
      <c r="I276" s="224"/>
      <c r="J276" s="225">
        <f>ROUND(I276*H276,2)</f>
        <v>0</v>
      </c>
      <c r="K276" s="221" t="s">
        <v>1</v>
      </c>
      <c r="L276" s="45"/>
      <c r="M276" s="226" t="s">
        <v>1</v>
      </c>
      <c r="N276" s="227" t="s">
        <v>41</v>
      </c>
      <c r="O276" s="92"/>
      <c r="P276" s="228">
        <f>O276*H276</f>
        <v>0</v>
      </c>
      <c r="Q276" s="228">
        <v>1.1</v>
      </c>
      <c r="R276" s="228">
        <f>Q276*H276</f>
        <v>1.1</v>
      </c>
      <c r="S276" s="228">
        <v>0</v>
      </c>
      <c r="T276" s="229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0" t="s">
        <v>182</v>
      </c>
      <c r="AT276" s="230" t="s">
        <v>177</v>
      </c>
      <c r="AU276" s="230" t="s">
        <v>84</v>
      </c>
      <c r="AY276" s="18" t="s">
        <v>175</v>
      </c>
      <c r="BE276" s="231">
        <f>IF(N276="základní",J276,0)</f>
        <v>0</v>
      </c>
      <c r="BF276" s="231">
        <f>IF(N276="snížená",J276,0)</f>
        <v>0</v>
      </c>
      <c r="BG276" s="231">
        <f>IF(N276="zákl. přenesená",J276,0)</f>
        <v>0</v>
      </c>
      <c r="BH276" s="231">
        <f>IF(N276="sníž. přenesená",J276,0)</f>
        <v>0</v>
      </c>
      <c r="BI276" s="231">
        <f>IF(N276="nulová",J276,0)</f>
        <v>0</v>
      </c>
      <c r="BJ276" s="18" t="s">
        <v>84</v>
      </c>
      <c r="BK276" s="231">
        <f>ROUND(I276*H276,2)</f>
        <v>0</v>
      </c>
      <c r="BL276" s="18" t="s">
        <v>182</v>
      </c>
      <c r="BM276" s="230" t="s">
        <v>1382</v>
      </c>
    </row>
    <row r="277" s="2" customFormat="1">
      <c r="A277" s="39"/>
      <c r="B277" s="40"/>
      <c r="C277" s="41"/>
      <c r="D277" s="234" t="s">
        <v>266</v>
      </c>
      <c r="E277" s="41"/>
      <c r="F277" s="275" t="s">
        <v>3994</v>
      </c>
      <c r="G277" s="41"/>
      <c r="H277" s="41"/>
      <c r="I277" s="276"/>
      <c r="J277" s="41"/>
      <c r="K277" s="41"/>
      <c r="L277" s="45"/>
      <c r="M277" s="277"/>
      <c r="N277" s="278"/>
      <c r="O277" s="92"/>
      <c r="P277" s="92"/>
      <c r="Q277" s="92"/>
      <c r="R277" s="92"/>
      <c r="S277" s="92"/>
      <c r="T277" s="93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266</v>
      </c>
      <c r="AU277" s="18" t="s">
        <v>84</v>
      </c>
    </row>
    <row r="278" s="2" customFormat="1" ht="16.5" customHeight="1">
      <c r="A278" s="39"/>
      <c r="B278" s="40"/>
      <c r="C278" s="219" t="s">
        <v>810</v>
      </c>
      <c r="D278" s="219" t="s">
        <v>177</v>
      </c>
      <c r="E278" s="220" t="s">
        <v>3892</v>
      </c>
      <c r="F278" s="221" t="s">
        <v>3871</v>
      </c>
      <c r="G278" s="222" t="s">
        <v>2748</v>
      </c>
      <c r="H278" s="223">
        <v>1</v>
      </c>
      <c r="I278" s="224"/>
      <c r="J278" s="225">
        <f>ROUND(I278*H278,2)</f>
        <v>0</v>
      </c>
      <c r="K278" s="221" t="s">
        <v>1</v>
      </c>
      <c r="L278" s="45"/>
      <c r="M278" s="226" t="s">
        <v>1</v>
      </c>
      <c r="N278" s="227" t="s">
        <v>41</v>
      </c>
      <c r="O278" s="92"/>
      <c r="P278" s="228">
        <f>O278*H278</f>
        <v>0</v>
      </c>
      <c r="Q278" s="228">
        <v>0</v>
      </c>
      <c r="R278" s="228">
        <f>Q278*H278</f>
        <v>0</v>
      </c>
      <c r="S278" s="228">
        <v>0</v>
      </c>
      <c r="T278" s="229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0" t="s">
        <v>182</v>
      </c>
      <c r="AT278" s="230" t="s">
        <v>177</v>
      </c>
      <c r="AU278" s="230" t="s">
        <v>84</v>
      </c>
      <c r="AY278" s="18" t="s">
        <v>175</v>
      </c>
      <c r="BE278" s="231">
        <f>IF(N278="základní",J278,0)</f>
        <v>0</v>
      </c>
      <c r="BF278" s="231">
        <f>IF(N278="snížená",J278,0)</f>
        <v>0</v>
      </c>
      <c r="BG278" s="231">
        <f>IF(N278="zákl. přenesená",J278,0)</f>
        <v>0</v>
      </c>
      <c r="BH278" s="231">
        <f>IF(N278="sníž. přenesená",J278,0)</f>
        <v>0</v>
      </c>
      <c r="BI278" s="231">
        <f>IF(N278="nulová",J278,0)</f>
        <v>0</v>
      </c>
      <c r="BJ278" s="18" t="s">
        <v>84</v>
      </c>
      <c r="BK278" s="231">
        <f>ROUND(I278*H278,2)</f>
        <v>0</v>
      </c>
      <c r="BL278" s="18" t="s">
        <v>182</v>
      </c>
      <c r="BM278" s="230" t="s">
        <v>1392</v>
      </c>
    </row>
    <row r="279" s="2" customFormat="1" ht="24.15" customHeight="1">
      <c r="A279" s="39"/>
      <c r="B279" s="40"/>
      <c r="C279" s="219" t="s">
        <v>815</v>
      </c>
      <c r="D279" s="219" t="s">
        <v>177</v>
      </c>
      <c r="E279" s="220" t="s">
        <v>3922</v>
      </c>
      <c r="F279" s="221" t="s">
        <v>3923</v>
      </c>
      <c r="G279" s="222" t="s">
        <v>2748</v>
      </c>
      <c r="H279" s="223">
        <v>2</v>
      </c>
      <c r="I279" s="224"/>
      <c r="J279" s="225">
        <f>ROUND(I279*H279,2)</f>
        <v>0</v>
      </c>
      <c r="K279" s="221" t="s">
        <v>1</v>
      </c>
      <c r="L279" s="45"/>
      <c r="M279" s="226" t="s">
        <v>1</v>
      </c>
      <c r="N279" s="227" t="s">
        <v>41</v>
      </c>
      <c r="O279" s="92"/>
      <c r="P279" s="228">
        <f>O279*H279</f>
        <v>0</v>
      </c>
      <c r="Q279" s="228">
        <v>0.4</v>
      </c>
      <c r="R279" s="228">
        <f>Q279*H279</f>
        <v>0.8</v>
      </c>
      <c r="S279" s="228">
        <v>0</v>
      </c>
      <c r="T279" s="229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0" t="s">
        <v>182</v>
      </c>
      <c r="AT279" s="230" t="s">
        <v>177</v>
      </c>
      <c r="AU279" s="230" t="s">
        <v>84</v>
      </c>
      <c r="AY279" s="18" t="s">
        <v>175</v>
      </c>
      <c r="BE279" s="231">
        <f>IF(N279="základní",J279,0)</f>
        <v>0</v>
      </c>
      <c r="BF279" s="231">
        <f>IF(N279="snížená",J279,0)</f>
        <v>0</v>
      </c>
      <c r="BG279" s="231">
        <f>IF(N279="zákl. přenesená",J279,0)</f>
        <v>0</v>
      </c>
      <c r="BH279" s="231">
        <f>IF(N279="sníž. přenesená",J279,0)</f>
        <v>0</v>
      </c>
      <c r="BI279" s="231">
        <f>IF(N279="nulová",J279,0)</f>
        <v>0</v>
      </c>
      <c r="BJ279" s="18" t="s">
        <v>84</v>
      </c>
      <c r="BK279" s="231">
        <f>ROUND(I279*H279,2)</f>
        <v>0</v>
      </c>
      <c r="BL279" s="18" t="s">
        <v>182</v>
      </c>
      <c r="BM279" s="230" t="s">
        <v>1402</v>
      </c>
    </row>
    <row r="280" s="2" customFormat="1">
      <c r="A280" s="39"/>
      <c r="B280" s="40"/>
      <c r="C280" s="41"/>
      <c r="D280" s="234" t="s">
        <v>266</v>
      </c>
      <c r="E280" s="41"/>
      <c r="F280" s="275" t="s">
        <v>3995</v>
      </c>
      <c r="G280" s="41"/>
      <c r="H280" s="41"/>
      <c r="I280" s="276"/>
      <c r="J280" s="41"/>
      <c r="K280" s="41"/>
      <c r="L280" s="45"/>
      <c r="M280" s="277"/>
      <c r="N280" s="278"/>
      <c r="O280" s="92"/>
      <c r="P280" s="92"/>
      <c r="Q280" s="92"/>
      <c r="R280" s="92"/>
      <c r="S280" s="92"/>
      <c r="T280" s="93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266</v>
      </c>
      <c r="AU280" s="18" t="s">
        <v>84</v>
      </c>
    </row>
    <row r="281" s="2" customFormat="1" ht="16.5" customHeight="1">
      <c r="A281" s="39"/>
      <c r="B281" s="40"/>
      <c r="C281" s="219" t="s">
        <v>819</v>
      </c>
      <c r="D281" s="219" t="s">
        <v>177</v>
      </c>
      <c r="E281" s="220" t="s">
        <v>3925</v>
      </c>
      <c r="F281" s="221" t="s">
        <v>3871</v>
      </c>
      <c r="G281" s="222" t="s">
        <v>2748</v>
      </c>
      <c r="H281" s="223">
        <v>2</v>
      </c>
      <c r="I281" s="224"/>
      <c r="J281" s="225">
        <f>ROUND(I281*H281,2)</f>
        <v>0</v>
      </c>
      <c r="K281" s="221" t="s">
        <v>1</v>
      </c>
      <c r="L281" s="45"/>
      <c r="M281" s="226" t="s">
        <v>1</v>
      </c>
      <c r="N281" s="227" t="s">
        <v>41</v>
      </c>
      <c r="O281" s="92"/>
      <c r="P281" s="228">
        <f>O281*H281</f>
        <v>0</v>
      </c>
      <c r="Q281" s="228">
        <v>0</v>
      </c>
      <c r="R281" s="228">
        <f>Q281*H281</f>
        <v>0</v>
      </c>
      <c r="S281" s="228">
        <v>0</v>
      </c>
      <c r="T281" s="229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0" t="s">
        <v>182</v>
      </c>
      <c r="AT281" s="230" t="s">
        <v>177</v>
      </c>
      <c r="AU281" s="230" t="s">
        <v>84</v>
      </c>
      <c r="AY281" s="18" t="s">
        <v>175</v>
      </c>
      <c r="BE281" s="231">
        <f>IF(N281="základní",J281,0)</f>
        <v>0</v>
      </c>
      <c r="BF281" s="231">
        <f>IF(N281="snížená",J281,0)</f>
        <v>0</v>
      </c>
      <c r="BG281" s="231">
        <f>IF(N281="zákl. přenesená",J281,0)</f>
        <v>0</v>
      </c>
      <c r="BH281" s="231">
        <f>IF(N281="sníž. přenesená",J281,0)</f>
        <v>0</v>
      </c>
      <c r="BI281" s="231">
        <f>IF(N281="nulová",J281,0)</f>
        <v>0</v>
      </c>
      <c r="BJ281" s="18" t="s">
        <v>84</v>
      </c>
      <c r="BK281" s="231">
        <f>ROUND(I281*H281,2)</f>
        <v>0</v>
      </c>
      <c r="BL281" s="18" t="s">
        <v>182</v>
      </c>
      <c r="BM281" s="230" t="s">
        <v>1412</v>
      </c>
    </row>
    <row r="282" s="2" customFormat="1" ht="21.75" customHeight="1">
      <c r="A282" s="39"/>
      <c r="B282" s="40"/>
      <c r="C282" s="219" t="s">
        <v>825</v>
      </c>
      <c r="D282" s="219" t="s">
        <v>177</v>
      </c>
      <c r="E282" s="220" t="s">
        <v>3996</v>
      </c>
      <c r="F282" s="221" t="s">
        <v>3997</v>
      </c>
      <c r="G282" s="222" t="s">
        <v>2748</v>
      </c>
      <c r="H282" s="223">
        <v>1</v>
      </c>
      <c r="I282" s="224"/>
      <c r="J282" s="225">
        <f>ROUND(I282*H282,2)</f>
        <v>0</v>
      </c>
      <c r="K282" s="221" t="s">
        <v>1</v>
      </c>
      <c r="L282" s="45"/>
      <c r="M282" s="226" t="s">
        <v>1</v>
      </c>
      <c r="N282" s="227" t="s">
        <v>41</v>
      </c>
      <c r="O282" s="92"/>
      <c r="P282" s="228">
        <f>O282*H282</f>
        <v>0</v>
      </c>
      <c r="Q282" s="228">
        <v>1.9</v>
      </c>
      <c r="R282" s="228">
        <f>Q282*H282</f>
        <v>1.9</v>
      </c>
      <c r="S282" s="228">
        <v>0</v>
      </c>
      <c r="T282" s="229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30" t="s">
        <v>182</v>
      </c>
      <c r="AT282" s="230" t="s">
        <v>177</v>
      </c>
      <c r="AU282" s="230" t="s">
        <v>84</v>
      </c>
      <c r="AY282" s="18" t="s">
        <v>175</v>
      </c>
      <c r="BE282" s="231">
        <f>IF(N282="základní",J282,0)</f>
        <v>0</v>
      </c>
      <c r="BF282" s="231">
        <f>IF(N282="snížená",J282,0)</f>
        <v>0</v>
      </c>
      <c r="BG282" s="231">
        <f>IF(N282="zákl. přenesená",J282,0)</f>
        <v>0</v>
      </c>
      <c r="BH282" s="231">
        <f>IF(N282="sníž. přenesená",J282,0)</f>
        <v>0</v>
      </c>
      <c r="BI282" s="231">
        <f>IF(N282="nulová",J282,0)</f>
        <v>0</v>
      </c>
      <c r="BJ282" s="18" t="s">
        <v>84</v>
      </c>
      <c r="BK282" s="231">
        <f>ROUND(I282*H282,2)</f>
        <v>0</v>
      </c>
      <c r="BL282" s="18" t="s">
        <v>182</v>
      </c>
      <c r="BM282" s="230" t="s">
        <v>1431</v>
      </c>
    </row>
    <row r="283" s="2" customFormat="1">
      <c r="A283" s="39"/>
      <c r="B283" s="40"/>
      <c r="C283" s="41"/>
      <c r="D283" s="234" t="s">
        <v>266</v>
      </c>
      <c r="E283" s="41"/>
      <c r="F283" s="275" t="s">
        <v>3998</v>
      </c>
      <c r="G283" s="41"/>
      <c r="H283" s="41"/>
      <c r="I283" s="276"/>
      <c r="J283" s="41"/>
      <c r="K283" s="41"/>
      <c r="L283" s="45"/>
      <c r="M283" s="277"/>
      <c r="N283" s="278"/>
      <c r="O283" s="92"/>
      <c r="P283" s="92"/>
      <c r="Q283" s="92"/>
      <c r="R283" s="92"/>
      <c r="S283" s="92"/>
      <c r="T283" s="93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266</v>
      </c>
      <c r="AU283" s="18" t="s">
        <v>84</v>
      </c>
    </row>
    <row r="284" s="2" customFormat="1" ht="16.5" customHeight="1">
      <c r="A284" s="39"/>
      <c r="B284" s="40"/>
      <c r="C284" s="219" t="s">
        <v>830</v>
      </c>
      <c r="D284" s="219" t="s">
        <v>177</v>
      </c>
      <c r="E284" s="220" t="s">
        <v>3999</v>
      </c>
      <c r="F284" s="221" t="s">
        <v>3871</v>
      </c>
      <c r="G284" s="222" t="s">
        <v>2748</v>
      </c>
      <c r="H284" s="223">
        <v>1</v>
      </c>
      <c r="I284" s="224"/>
      <c r="J284" s="225">
        <f>ROUND(I284*H284,2)</f>
        <v>0</v>
      </c>
      <c r="K284" s="221" t="s">
        <v>1</v>
      </c>
      <c r="L284" s="45"/>
      <c r="M284" s="226" t="s">
        <v>1</v>
      </c>
      <c r="N284" s="227" t="s">
        <v>41</v>
      </c>
      <c r="O284" s="92"/>
      <c r="P284" s="228">
        <f>O284*H284</f>
        <v>0</v>
      </c>
      <c r="Q284" s="228">
        <v>0</v>
      </c>
      <c r="R284" s="228">
        <f>Q284*H284</f>
        <v>0</v>
      </c>
      <c r="S284" s="228">
        <v>0</v>
      </c>
      <c r="T284" s="229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0" t="s">
        <v>182</v>
      </c>
      <c r="AT284" s="230" t="s">
        <v>177</v>
      </c>
      <c r="AU284" s="230" t="s">
        <v>84</v>
      </c>
      <c r="AY284" s="18" t="s">
        <v>175</v>
      </c>
      <c r="BE284" s="231">
        <f>IF(N284="základní",J284,0)</f>
        <v>0</v>
      </c>
      <c r="BF284" s="231">
        <f>IF(N284="snížená",J284,0)</f>
        <v>0</v>
      </c>
      <c r="BG284" s="231">
        <f>IF(N284="zákl. přenesená",J284,0)</f>
        <v>0</v>
      </c>
      <c r="BH284" s="231">
        <f>IF(N284="sníž. přenesená",J284,0)</f>
        <v>0</v>
      </c>
      <c r="BI284" s="231">
        <f>IF(N284="nulová",J284,0)</f>
        <v>0</v>
      </c>
      <c r="BJ284" s="18" t="s">
        <v>84</v>
      </c>
      <c r="BK284" s="231">
        <f>ROUND(I284*H284,2)</f>
        <v>0</v>
      </c>
      <c r="BL284" s="18" t="s">
        <v>182</v>
      </c>
      <c r="BM284" s="230" t="s">
        <v>1442</v>
      </c>
    </row>
    <row r="285" s="2" customFormat="1" ht="24.15" customHeight="1">
      <c r="A285" s="39"/>
      <c r="B285" s="40"/>
      <c r="C285" s="219" t="s">
        <v>835</v>
      </c>
      <c r="D285" s="219" t="s">
        <v>177</v>
      </c>
      <c r="E285" s="220" t="s">
        <v>4000</v>
      </c>
      <c r="F285" s="221" t="s">
        <v>4001</v>
      </c>
      <c r="G285" s="222" t="s">
        <v>2748</v>
      </c>
      <c r="H285" s="223">
        <v>1</v>
      </c>
      <c r="I285" s="224"/>
      <c r="J285" s="225">
        <f>ROUND(I285*H285,2)</f>
        <v>0</v>
      </c>
      <c r="K285" s="221" t="s">
        <v>1</v>
      </c>
      <c r="L285" s="45"/>
      <c r="M285" s="226" t="s">
        <v>1</v>
      </c>
      <c r="N285" s="227" t="s">
        <v>41</v>
      </c>
      <c r="O285" s="92"/>
      <c r="P285" s="228">
        <f>O285*H285</f>
        <v>0</v>
      </c>
      <c r="Q285" s="228">
        <v>1.6</v>
      </c>
      <c r="R285" s="228">
        <f>Q285*H285</f>
        <v>1.6</v>
      </c>
      <c r="S285" s="228">
        <v>0</v>
      </c>
      <c r="T285" s="229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0" t="s">
        <v>182</v>
      </c>
      <c r="AT285" s="230" t="s">
        <v>177</v>
      </c>
      <c r="AU285" s="230" t="s">
        <v>84</v>
      </c>
      <c r="AY285" s="18" t="s">
        <v>175</v>
      </c>
      <c r="BE285" s="231">
        <f>IF(N285="základní",J285,0)</f>
        <v>0</v>
      </c>
      <c r="BF285" s="231">
        <f>IF(N285="snížená",J285,0)</f>
        <v>0</v>
      </c>
      <c r="BG285" s="231">
        <f>IF(N285="zákl. přenesená",J285,0)</f>
        <v>0</v>
      </c>
      <c r="BH285" s="231">
        <f>IF(N285="sníž. přenesená",J285,0)</f>
        <v>0</v>
      </c>
      <c r="BI285" s="231">
        <f>IF(N285="nulová",J285,0)</f>
        <v>0</v>
      </c>
      <c r="BJ285" s="18" t="s">
        <v>84</v>
      </c>
      <c r="BK285" s="231">
        <f>ROUND(I285*H285,2)</f>
        <v>0</v>
      </c>
      <c r="BL285" s="18" t="s">
        <v>182</v>
      </c>
      <c r="BM285" s="230" t="s">
        <v>1451</v>
      </c>
    </row>
    <row r="286" s="2" customFormat="1">
      <c r="A286" s="39"/>
      <c r="B286" s="40"/>
      <c r="C286" s="41"/>
      <c r="D286" s="234" t="s">
        <v>266</v>
      </c>
      <c r="E286" s="41"/>
      <c r="F286" s="275" t="s">
        <v>4002</v>
      </c>
      <c r="G286" s="41"/>
      <c r="H286" s="41"/>
      <c r="I286" s="276"/>
      <c r="J286" s="41"/>
      <c r="K286" s="41"/>
      <c r="L286" s="45"/>
      <c r="M286" s="277"/>
      <c r="N286" s="278"/>
      <c r="O286" s="92"/>
      <c r="P286" s="92"/>
      <c r="Q286" s="92"/>
      <c r="R286" s="92"/>
      <c r="S286" s="92"/>
      <c r="T286" s="93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266</v>
      </c>
      <c r="AU286" s="18" t="s">
        <v>84</v>
      </c>
    </row>
    <row r="287" s="2" customFormat="1" ht="16.5" customHeight="1">
      <c r="A287" s="39"/>
      <c r="B287" s="40"/>
      <c r="C287" s="219" t="s">
        <v>840</v>
      </c>
      <c r="D287" s="219" t="s">
        <v>177</v>
      </c>
      <c r="E287" s="220" t="s">
        <v>4003</v>
      </c>
      <c r="F287" s="221" t="s">
        <v>3871</v>
      </c>
      <c r="G287" s="222" t="s">
        <v>2748</v>
      </c>
      <c r="H287" s="223">
        <v>1</v>
      </c>
      <c r="I287" s="224"/>
      <c r="J287" s="225">
        <f>ROUND(I287*H287,2)</f>
        <v>0</v>
      </c>
      <c r="K287" s="221" t="s">
        <v>1</v>
      </c>
      <c r="L287" s="45"/>
      <c r="M287" s="226" t="s">
        <v>1</v>
      </c>
      <c r="N287" s="227" t="s">
        <v>41</v>
      </c>
      <c r="O287" s="92"/>
      <c r="P287" s="228">
        <f>O287*H287</f>
        <v>0</v>
      </c>
      <c r="Q287" s="228">
        <v>0</v>
      </c>
      <c r="R287" s="228">
        <f>Q287*H287</f>
        <v>0</v>
      </c>
      <c r="S287" s="228">
        <v>0</v>
      </c>
      <c r="T287" s="229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0" t="s">
        <v>182</v>
      </c>
      <c r="AT287" s="230" t="s">
        <v>177</v>
      </c>
      <c r="AU287" s="230" t="s">
        <v>84</v>
      </c>
      <c r="AY287" s="18" t="s">
        <v>175</v>
      </c>
      <c r="BE287" s="231">
        <f>IF(N287="základní",J287,0)</f>
        <v>0</v>
      </c>
      <c r="BF287" s="231">
        <f>IF(N287="snížená",J287,0)</f>
        <v>0</v>
      </c>
      <c r="BG287" s="231">
        <f>IF(N287="zákl. přenesená",J287,0)</f>
        <v>0</v>
      </c>
      <c r="BH287" s="231">
        <f>IF(N287="sníž. přenesená",J287,0)</f>
        <v>0</v>
      </c>
      <c r="BI287" s="231">
        <f>IF(N287="nulová",J287,0)</f>
        <v>0</v>
      </c>
      <c r="BJ287" s="18" t="s">
        <v>84</v>
      </c>
      <c r="BK287" s="231">
        <f>ROUND(I287*H287,2)</f>
        <v>0</v>
      </c>
      <c r="BL287" s="18" t="s">
        <v>182</v>
      </c>
      <c r="BM287" s="230" t="s">
        <v>1460</v>
      </c>
    </row>
    <row r="288" s="2" customFormat="1" ht="21.75" customHeight="1">
      <c r="A288" s="39"/>
      <c r="B288" s="40"/>
      <c r="C288" s="219" t="s">
        <v>847</v>
      </c>
      <c r="D288" s="219" t="s">
        <v>177</v>
      </c>
      <c r="E288" s="220" t="s">
        <v>4004</v>
      </c>
      <c r="F288" s="221" t="s">
        <v>4005</v>
      </c>
      <c r="G288" s="222" t="s">
        <v>1</v>
      </c>
      <c r="H288" s="223">
        <v>1</v>
      </c>
      <c r="I288" s="224"/>
      <c r="J288" s="225">
        <f>ROUND(I288*H288,2)</f>
        <v>0</v>
      </c>
      <c r="K288" s="221" t="s">
        <v>1</v>
      </c>
      <c r="L288" s="45"/>
      <c r="M288" s="226" t="s">
        <v>1</v>
      </c>
      <c r="N288" s="227" t="s">
        <v>41</v>
      </c>
      <c r="O288" s="92"/>
      <c r="P288" s="228">
        <f>O288*H288</f>
        <v>0</v>
      </c>
      <c r="Q288" s="228">
        <v>2.3</v>
      </c>
      <c r="R288" s="228">
        <f>Q288*H288</f>
        <v>2.3</v>
      </c>
      <c r="S288" s="228">
        <v>0</v>
      </c>
      <c r="T288" s="229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0" t="s">
        <v>182</v>
      </c>
      <c r="AT288" s="230" t="s">
        <v>177</v>
      </c>
      <c r="AU288" s="230" t="s">
        <v>84</v>
      </c>
      <c r="AY288" s="18" t="s">
        <v>175</v>
      </c>
      <c r="BE288" s="231">
        <f>IF(N288="základní",J288,0)</f>
        <v>0</v>
      </c>
      <c r="BF288" s="231">
        <f>IF(N288="snížená",J288,0)</f>
        <v>0</v>
      </c>
      <c r="BG288" s="231">
        <f>IF(N288="zákl. přenesená",J288,0)</f>
        <v>0</v>
      </c>
      <c r="BH288" s="231">
        <f>IF(N288="sníž. přenesená",J288,0)</f>
        <v>0</v>
      </c>
      <c r="BI288" s="231">
        <f>IF(N288="nulová",J288,0)</f>
        <v>0</v>
      </c>
      <c r="BJ288" s="18" t="s">
        <v>84</v>
      </c>
      <c r="BK288" s="231">
        <f>ROUND(I288*H288,2)</f>
        <v>0</v>
      </c>
      <c r="BL288" s="18" t="s">
        <v>182</v>
      </c>
      <c r="BM288" s="230" t="s">
        <v>1469</v>
      </c>
    </row>
    <row r="289" s="2" customFormat="1">
      <c r="A289" s="39"/>
      <c r="B289" s="40"/>
      <c r="C289" s="41"/>
      <c r="D289" s="234" t="s">
        <v>266</v>
      </c>
      <c r="E289" s="41"/>
      <c r="F289" s="275" t="s">
        <v>4006</v>
      </c>
      <c r="G289" s="41"/>
      <c r="H289" s="41"/>
      <c r="I289" s="276"/>
      <c r="J289" s="41"/>
      <c r="K289" s="41"/>
      <c r="L289" s="45"/>
      <c r="M289" s="277"/>
      <c r="N289" s="278"/>
      <c r="O289" s="92"/>
      <c r="P289" s="92"/>
      <c r="Q289" s="92"/>
      <c r="R289" s="92"/>
      <c r="S289" s="92"/>
      <c r="T289" s="93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266</v>
      </c>
      <c r="AU289" s="18" t="s">
        <v>84</v>
      </c>
    </row>
    <row r="290" s="2" customFormat="1" ht="16.5" customHeight="1">
      <c r="A290" s="39"/>
      <c r="B290" s="40"/>
      <c r="C290" s="219" t="s">
        <v>852</v>
      </c>
      <c r="D290" s="219" t="s">
        <v>177</v>
      </c>
      <c r="E290" s="220" t="s">
        <v>4007</v>
      </c>
      <c r="F290" s="221" t="s">
        <v>3871</v>
      </c>
      <c r="G290" s="222" t="s">
        <v>2748</v>
      </c>
      <c r="H290" s="223">
        <v>1</v>
      </c>
      <c r="I290" s="224"/>
      <c r="J290" s="225">
        <f>ROUND(I290*H290,2)</f>
        <v>0</v>
      </c>
      <c r="K290" s="221" t="s">
        <v>1</v>
      </c>
      <c r="L290" s="45"/>
      <c r="M290" s="226" t="s">
        <v>1</v>
      </c>
      <c r="N290" s="227" t="s">
        <v>41</v>
      </c>
      <c r="O290" s="92"/>
      <c r="P290" s="228">
        <f>O290*H290</f>
        <v>0</v>
      </c>
      <c r="Q290" s="228">
        <v>0</v>
      </c>
      <c r="R290" s="228">
        <f>Q290*H290</f>
        <v>0</v>
      </c>
      <c r="S290" s="228">
        <v>0</v>
      </c>
      <c r="T290" s="229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0" t="s">
        <v>182</v>
      </c>
      <c r="AT290" s="230" t="s">
        <v>177</v>
      </c>
      <c r="AU290" s="230" t="s">
        <v>84</v>
      </c>
      <c r="AY290" s="18" t="s">
        <v>175</v>
      </c>
      <c r="BE290" s="231">
        <f>IF(N290="základní",J290,0)</f>
        <v>0</v>
      </c>
      <c r="BF290" s="231">
        <f>IF(N290="snížená",J290,0)</f>
        <v>0</v>
      </c>
      <c r="BG290" s="231">
        <f>IF(N290="zákl. přenesená",J290,0)</f>
        <v>0</v>
      </c>
      <c r="BH290" s="231">
        <f>IF(N290="sníž. přenesená",J290,0)</f>
        <v>0</v>
      </c>
      <c r="BI290" s="231">
        <f>IF(N290="nulová",J290,0)</f>
        <v>0</v>
      </c>
      <c r="BJ290" s="18" t="s">
        <v>84</v>
      </c>
      <c r="BK290" s="231">
        <f>ROUND(I290*H290,2)</f>
        <v>0</v>
      </c>
      <c r="BL290" s="18" t="s">
        <v>182</v>
      </c>
      <c r="BM290" s="230" t="s">
        <v>1483</v>
      </c>
    </row>
    <row r="291" s="2" customFormat="1" ht="21.75" customHeight="1">
      <c r="A291" s="39"/>
      <c r="B291" s="40"/>
      <c r="C291" s="219" t="s">
        <v>856</v>
      </c>
      <c r="D291" s="219" t="s">
        <v>177</v>
      </c>
      <c r="E291" s="220" t="s">
        <v>4008</v>
      </c>
      <c r="F291" s="221" t="s">
        <v>4009</v>
      </c>
      <c r="G291" s="222" t="s">
        <v>2748</v>
      </c>
      <c r="H291" s="223">
        <v>1</v>
      </c>
      <c r="I291" s="224"/>
      <c r="J291" s="225">
        <f>ROUND(I291*H291,2)</f>
        <v>0</v>
      </c>
      <c r="K291" s="221" t="s">
        <v>1</v>
      </c>
      <c r="L291" s="45"/>
      <c r="M291" s="226" t="s">
        <v>1</v>
      </c>
      <c r="N291" s="227" t="s">
        <v>41</v>
      </c>
      <c r="O291" s="92"/>
      <c r="P291" s="228">
        <f>O291*H291</f>
        <v>0</v>
      </c>
      <c r="Q291" s="228">
        <v>1.6</v>
      </c>
      <c r="R291" s="228">
        <f>Q291*H291</f>
        <v>1.6</v>
      </c>
      <c r="S291" s="228">
        <v>0</v>
      </c>
      <c r="T291" s="229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0" t="s">
        <v>182</v>
      </c>
      <c r="AT291" s="230" t="s">
        <v>177</v>
      </c>
      <c r="AU291" s="230" t="s">
        <v>84</v>
      </c>
      <c r="AY291" s="18" t="s">
        <v>175</v>
      </c>
      <c r="BE291" s="231">
        <f>IF(N291="základní",J291,0)</f>
        <v>0</v>
      </c>
      <c r="BF291" s="231">
        <f>IF(N291="snížená",J291,0)</f>
        <v>0</v>
      </c>
      <c r="BG291" s="231">
        <f>IF(N291="zákl. přenesená",J291,0)</f>
        <v>0</v>
      </c>
      <c r="BH291" s="231">
        <f>IF(N291="sníž. přenesená",J291,0)</f>
        <v>0</v>
      </c>
      <c r="BI291" s="231">
        <f>IF(N291="nulová",J291,0)</f>
        <v>0</v>
      </c>
      <c r="BJ291" s="18" t="s">
        <v>84</v>
      </c>
      <c r="BK291" s="231">
        <f>ROUND(I291*H291,2)</f>
        <v>0</v>
      </c>
      <c r="BL291" s="18" t="s">
        <v>182</v>
      </c>
      <c r="BM291" s="230" t="s">
        <v>1500</v>
      </c>
    </row>
    <row r="292" s="2" customFormat="1">
      <c r="A292" s="39"/>
      <c r="B292" s="40"/>
      <c r="C292" s="41"/>
      <c r="D292" s="234" t="s">
        <v>266</v>
      </c>
      <c r="E292" s="41"/>
      <c r="F292" s="275" t="s">
        <v>4010</v>
      </c>
      <c r="G292" s="41"/>
      <c r="H292" s="41"/>
      <c r="I292" s="276"/>
      <c r="J292" s="41"/>
      <c r="K292" s="41"/>
      <c r="L292" s="45"/>
      <c r="M292" s="277"/>
      <c r="N292" s="278"/>
      <c r="O292" s="92"/>
      <c r="P292" s="92"/>
      <c r="Q292" s="92"/>
      <c r="R292" s="92"/>
      <c r="S292" s="92"/>
      <c r="T292" s="93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T292" s="18" t="s">
        <v>266</v>
      </c>
      <c r="AU292" s="18" t="s">
        <v>84</v>
      </c>
    </row>
    <row r="293" s="2" customFormat="1" ht="16.5" customHeight="1">
      <c r="A293" s="39"/>
      <c r="B293" s="40"/>
      <c r="C293" s="219" t="s">
        <v>861</v>
      </c>
      <c r="D293" s="219" t="s">
        <v>177</v>
      </c>
      <c r="E293" s="220" t="s">
        <v>3904</v>
      </c>
      <c r="F293" s="221" t="s">
        <v>3871</v>
      </c>
      <c r="G293" s="222" t="s">
        <v>2748</v>
      </c>
      <c r="H293" s="223">
        <v>1</v>
      </c>
      <c r="I293" s="224"/>
      <c r="J293" s="225">
        <f>ROUND(I293*H293,2)</f>
        <v>0</v>
      </c>
      <c r="K293" s="221" t="s">
        <v>1</v>
      </c>
      <c r="L293" s="45"/>
      <c r="M293" s="226" t="s">
        <v>1</v>
      </c>
      <c r="N293" s="227" t="s">
        <v>41</v>
      </c>
      <c r="O293" s="92"/>
      <c r="P293" s="228">
        <f>O293*H293</f>
        <v>0</v>
      </c>
      <c r="Q293" s="228">
        <v>0</v>
      </c>
      <c r="R293" s="228">
        <f>Q293*H293</f>
        <v>0</v>
      </c>
      <c r="S293" s="228">
        <v>0</v>
      </c>
      <c r="T293" s="229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30" t="s">
        <v>182</v>
      </c>
      <c r="AT293" s="230" t="s">
        <v>177</v>
      </c>
      <c r="AU293" s="230" t="s">
        <v>84</v>
      </c>
      <c r="AY293" s="18" t="s">
        <v>175</v>
      </c>
      <c r="BE293" s="231">
        <f>IF(N293="základní",J293,0)</f>
        <v>0</v>
      </c>
      <c r="BF293" s="231">
        <f>IF(N293="snížená",J293,0)</f>
        <v>0</v>
      </c>
      <c r="BG293" s="231">
        <f>IF(N293="zákl. přenesená",J293,0)</f>
        <v>0</v>
      </c>
      <c r="BH293" s="231">
        <f>IF(N293="sníž. přenesená",J293,0)</f>
        <v>0</v>
      </c>
      <c r="BI293" s="231">
        <f>IF(N293="nulová",J293,0)</f>
        <v>0</v>
      </c>
      <c r="BJ293" s="18" t="s">
        <v>84</v>
      </c>
      <c r="BK293" s="231">
        <f>ROUND(I293*H293,2)</f>
        <v>0</v>
      </c>
      <c r="BL293" s="18" t="s">
        <v>182</v>
      </c>
      <c r="BM293" s="230" t="s">
        <v>1515</v>
      </c>
    </row>
    <row r="294" s="2" customFormat="1" ht="24.15" customHeight="1">
      <c r="A294" s="39"/>
      <c r="B294" s="40"/>
      <c r="C294" s="219" t="s">
        <v>867</v>
      </c>
      <c r="D294" s="219" t="s">
        <v>177</v>
      </c>
      <c r="E294" s="220" t="s">
        <v>4011</v>
      </c>
      <c r="F294" s="221" t="s">
        <v>4012</v>
      </c>
      <c r="G294" s="222" t="s">
        <v>2748</v>
      </c>
      <c r="H294" s="223">
        <v>2</v>
      </c>
      <c r="I294" s="224"/>
      <c r="J294" s="225">
        <f>ROUND(I294*H294,2)</f>
        <v>0</v>
      </c>
      <c r="K294" s="221" t="s">
        <v>1</v>
      </c>
      <c r="L294" s="45"/>
      <c r="M294" s="226" t="s">
        <v>1</v>
      </c>
      <c r="N294" s="227" t="s">
        <v>41</v>
      </c>
      <c r="O294" s="92"/>
      <c r="P294" s="228">
        <f>O294*H294</f>
        <v>0</v>
      </c>
      <c r="Q294" s="228">
        <v>2.6</v>
      </c>
      <c r="R294" s="228">
        <f>Q294*H294</f>
        <v>5.2</v>
      </c>
      <c r="S294" s="228">
        <v>0</v>
      </c>
      <c r="T294" s="229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0" t="s">
        <v>182</v>
      </c>
      <c r="AT294" s="230" t="s">
        <v>177</v>
      </c>
      <c r="AU294" s="230" t="s">
        <v>84</v>
      </c>
      <c r="AY294" s="18" t="s">
        <v>175</v>
      </c>
      <c r="BE294" s="231">
        <f>IF(N294="základní",J294,0)</f>
        <v>0</v>
      </c>
      <c r="BF294" s="231">
        <f>IF(N294="snížená",J294,0)</f>
        <v>0</v>
      </c>
      <c r="BG294" s="231">
        <f>IF(N294="zákl. přenesená",J294,0)</f>
        <v>0</v>
      </c>
      <c r="BH294" s="231">
        <f>IF(N294="sníž. přenesená",J294,0)</f>
        <v>0</v>
      </c>
      <c r="BI294" s="231">
        <f>IF(N294="nulová",J294,0)</f>
        <v>0</v>
      </c>
      <c r="BJ294" s="18" t="s">
        <v>84</v>
      </c>
      <c r="BK294" s="231">
        <f>ROUND(I294*H294,2)</f>
        <v>0</v>
      </c>
      <c r="BL294" s="18" t="s">
        <v>182</v>
      </c>
      <c r="BM294" s="230" t="s">
        <v>1526</v>
      </c>
    </row>
    <row r="295" s="2" customFormat="1">
      <c r="A295" s="39"/>
      <c r="B295" s="40"/>
      <c r="C295" s="41"/>
      <c r="D295" s="234" t="s">
        <v>266</v>
      </c>
      <c r="E295" s="41"/>
      <c r="F295" s="275" t="s">
        <v>4013</v>
      </c>
      <c r="G295" s="41"/>
      <c r="H295" s="41"/>
      <c r="I295" s="276"/>
      <c r="J295" s="41"/>
      <c r="K295" s="41"/>
      <c r="L295" s="45"/>
      <c r="M295" s="277"/>
      <c r="N295" s="278"/>
      <c r="O295" s="92"/>
      <c r="P295" s="92"/>
      <c r="Q295" s="92"/>
      <c r="R295" s="92"/>
      <c r="S295" s="92"/>
      <c r="T295" s="93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266</v>
      </c>
      <c r="AU295" s="18" t="s">
        <v>84</v>
      </c>
    </row>
    <row r="296" s="2" customFormat="1" ht="16.5" customHeight="1">
      <c r="A296" s="39"/>
      <c r="B296" s="40"/>
      <c r="C296" s="219" t="s">
        <v>873</v>
      </c>
      <c r="D296" s="219" t="s">
        <v>177</v>
      </c>
      <c r="E296" s="220" t="s">
        <v>4014</v>
      </c>
      <c r="F296" s="221" t="s">
        <v>3871</v>
      </c>
      <c r="G296" s="222" t="s">
        <v>2748</v>
      </c>
      <c r="H296" s="223">
        <v>2</v>
      </c>
      <c r="I296" s="224"/>
      <c r="J296" s="225">
        <f>ROUND(I296*H296,2)</f>
        <v>0</v>
      </c>
      <c r="K296" s="221" t="s">
        <v>1</v>
      </c>
      <c r="L296" s="45"/>
      <c r="M296" s="226" t="s">
        <v>1</v>
      </c>
      <c r="N296" s="227" t="s">
        <v>41</v>
      </c>
      <c r="O296" s="92"/>
      <c r="P296" s="228">
        <f>O296*H296</f>
        <v>0</v>
      </c>
      <c r="Q296" s="228">
        <v>0</v>
      </c>
      <c r="R296" s="228">
        <f>Q296*H296</f>
        <v>0</v>
      </c>
      <c r="S296" s="228">
        <v>0</v>
      </c>
      <c r="T296" s="229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0" t="s">
        <v>182</v>
      </c>
      <c r="AT296" s="230" t="s">
        <v>177</v>
      </c>
      <c r="AU296" s="230" t="s">
        <v>84</v>
      </c>
      <c r="AY296" s="18" t="s">
        <v>175</v>
      </c>
      <c r="BE296" s="231">
        <f>IF(N296="základní",J296,0)</f>
        <v>0</v>
      </c>
      <c r="BF296" s="231">
        <f>IF(N296="snížená",J296,0)</f>
        <v>0</v>
      </c>
      <c r="BG296" s="231">
        <f>IF(N296="zákl. přenesená",J296,0)</f>
        <v>0</v>
      </c>
      <c r="BH296" s="231">
        <f>IF(N296="sníž. přenesená",J296,0)</f>
        <v>0</v>
      </c>
      <c r="BI296" s="231">
        <f>IF(N296="nulová",J296,0)</f>
        <v>0</v>
      </c>
      <c r="BJ296" s="18" t="s">
        <v>84</v>
      </c>
      <c r="BK296" s="231">
        <f>ROUND(I296*H296,2)</f>
        <v>0</v>
      </c>
      <c r="BL296" s="18" t="s">
        <v>182</v>
      </c>
      <c r="BM296" s="230" t="s">
        <v>1543</v>
      </c>
    </row>
    <row r="297" s="2" customFormat="1" ht="33" customHeight="1">
      <c r="A297" s="39"/>
      <c r="B297" s="40"/>
      <c r="C297" s="219" t="s">
        <v>878</v>
      </c>
      <c r="D297" s="219" t="s">
        <v>177</v>
      </c>
      <c r="E297" s="220" t="s">
        <v>4015</v>
      </c>
      <c r="F297" s="221" t="s">
        <v>4016</v>
      </c>
      <c r="G297" s="222" t="s">
        <v>2748</v>
      </c>
      <c r="H297" s="223">
        <v>2</v>
      </c>
      <c r="I297" s="224"/>
      <c r="J297" s="225">
        <f>ROUND(I297*H297,2)</f>
        <v>0</v>
      </c>
      <c r="K297" s="221" t="s">
        <v>1</v>
      </c>
      <c r="L297" s="45"/>
      <c r="M297" s="226" t="s">
        <v>1</v>
      </c>
      <c r="N297" s="227" t="s">
        <v>41</v>
      </c>
      <c r="O297" s="92"/>
      <c r="P297" s="228">
        <f>O297*H297</f>
        <v>0</v>
      </c>
      <c r="Q297" s="228">
        <v>0.7</v>
      </c>
      <c r="R297" s="228">
        <f>Q297*H297</f>
        <v>1.4</v>
      </c>
      <c r="S297" s="228">
        <v>0</v>
      </c>
      <c r="T297" s="229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30" t="s">
        <v>182</v>
      </c>
      <c r="AT297" s="230" t="s">
        <v>177</v>
      </c>
      <c r="AU297" s="230" t="s">
        <v>84</v>
      </c>
      <c r="AY297" s="18" t="s">
        <v>175</v>
      </c>
      <c r="BE297" s="231">
        <f>IF(N297="základní",J297,0)</f>
        <v>0</v>
      </c>
      <c r="BF297" s="231">
        <f>IF(N297="snížená",J297,0)</f>
        <v>0</v>
      </c>
      <c r="BG297" s="231">
        <f>IF(N297="zákl. přenesená",J297,0)</f>
        <v>0</v>
      </c>
      <c r="BH297" s="231">
        <f>IF(N297="sníž. přenesená",J297,0)</f>
        <v>0</v>
      </c>
      <c r="BI297" s="231">
        <f>IF(N297="nulová",J297,0)</f>
        <v>0</v>
      </c>
      <c r="BJ297" s="18" t="s">
        <v>84</v>
      </c>
      <c r="BK297" s="231">
        <f>ROUND(I297*H297,2)</f>
        <v>0</v>
      </c>
      <c r="BL297" s="18" t="s">
        <v>182</v>
      </c>
      <c r="BM297" s="230" t="s">
        <v>1561</v>
      </c>
    </row>
    <row r="298" s="2" customFormat="1">
      <c r="A298" s="39"/>
      <c r="B298" s="40"/>
      <c r="C298" s="41"/>
      <c r="D298" s="234" t="s">
        <v>266</v>
      </c>
      <c r="E298" s="41"/>
      <c r="F298" s="275" t="s">
        <v>4017</v>
      </c>
      <c r="G298" s="41"/>
      <c r="H298" s="41"/>
      <c r="I298" s="276"/>
      <c r="J298" s="41"/>
      <c r="K298" s="41"/>
      <c r="L298" s="45"/>
      <c r="M298" s="277"/>
      <c r="N298" s="278"/>
      <c r="O298" s="92"/>
      <c r="P298" s="92"/>
      <c r="Q298" s="92"/>
      <c r="R298" s="92"/>
      <c r="S298" s="92"/>
      <c r="T298" s="93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266</v>
      </c>
      <c r="AU298" s="18" t="s">
        <v>84</v>
      </c>
    </row>
    <row r="299" s="2" customFormat="1" ht="16.5" customHeight="1">
      <c r="A299" s="39"/>
      <c r="B299" s="40"/>
      <c r="C299" s="219" t="s">
        <v>883</v>
      </c>
      <c r="D299" s="219" t="s">
        <v>177</v>
      </c>
      <c r="E299" s="220" t="s">
        <v>4018</v>
      </c>
      <c r="F299" s="221" t="s">
        <v>3871</v>
      </c>
      <c r="G299" s="222" t="s">
        <v>2748</v>
      </c>
      <c r="H299" s="223">
        <v>2</v>
      </c>
      <c r="I299" s="224"/>
      <c r="J299" s="225">
        <f>ROUND(I299*H299,2)</f>
        <v>0</v>
      </c>
      <c r="K299" s="221" t="s">
        <v>1</v>
      </c>
      <c r="L299" s="45"/>
      <c r="M299" s="226" t="s">
        <v>1</v>
      </c>
      <c r="N299" s="227" t="s">
        <v>41</v>
      </c>
      <c r="O299" s="92"/>
      <c r="P299" s="228">
        <f>O299*H299</f>
        <v>0</v>
      </c>
      <c r="Q299" s="228">
        <v>0</v>
      </c>
      <c r="R299" s="228">
        <f>Q299*H299</f>
        <v>0</v>
      </c>
      <c r="S299" s="228">
        <v>0</v>
      </c>
      <c r="T299" s="229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0" t="s">
        <v>182</v>
      </c>
      <c r="AT299" s="230" t="s">
        <v>177</v>
      </c>
      <c r="AU299" s="230" t="s">
        <v>84</v>
      </c>
      <c r="AY299" s="18" t="s">
        <v>175</v>
      </c>
      <c r="BE299" s="231">
        <f>IF(N299="základní",J299,0)</f>
        <v>0</v>
      </c>
      <c r="BF299" s="231">
        <f>IF(N299="snížená",J299,0)</f>
        <v>0</v>
      </c>
      <c r="BG299" s="231">
        <f>IF(N299="zákl. přenesená",J299,0)</f>
        <v>0</v>
      </c>
      <c r="BH299" s="231">
        <f>IF(N299="sníž. přenesená",J299,0)</f>
        <v>0</v>
      </c>
      <c r="BI299" s="231">
        <f>IF(N299="nulová",J299,0)</f>
        <v>0</v>
      </c>
      <c r="BJ299" s="18" t="s">
        <v>84</v>
      </c>
      <c r="BK299" s="231">
        <f>ROUND(I299*H299,2)</f>
        <v>0</v>
      </c>
      <c r="BL299" s="18" t="s">
        <v>182</v>
      </c>
      <c r="BM299" s="230" t="s">
        <v>1571</v>
      </c>
    </row>
    <row r="300" s="2" customFormat="1" ht="16.5" customHeight="1">
      <c r="A300" s="39"/>
      <c r="B300" s="40"/>
      <c r="C300" s="219" t="s">
        <v>887</v>
      </c>
      <c r="D300" s="219" t="s">
        <v>177</v>
      </c>
      <c r="E300" s="220" t="s">
        <v>4019</v>
      </c>
      <c r="F300" s="221" t="s">
        <v>4020</v>
      </c>
      <c r="G300" s="222" t="s">
        <v>2748</v>
      </c>
      <c r="H300" s="223">
        <v>8</v>
      </c>
      <c r="I300" s="224"/>
      <c r="J300" s="225">
        <f>ROUND(I300*H300,2)</f>
        <v>0</v>
      </c>
      <c r="K300" s="221" t="s">
        <v>1</v>
      </c>
      <c r="L300" s="45"/>
      <c r="M300" s="226" t="s">
        <v>1</v>
      </c>
      <c r="N300" s="227" t="s">
        <v>41</v>
      </c>
      <c r="O300" s="92"/>
      <c r="P300" s="228">
        <f>O300*H300</f>
        <v>0</v>
      </c>
      <c r="Q300" s="228">
        <v>0.2</v>
      </c>
      <c r="R300" s="228">
        <f>Q300*H300</f>
        <v>1.6</v>
      </c>
      <c r="S300" s="228">
        <v>0</v>
      </c>
      <c r="T300" s="229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0" t="s">
        <v>182</v>
      </c>
      <c r="AT300" s="230" t="s">
        <v>177</v>
      </c>
      <c r="AU300" s="230" t="s">
        <v>84</v>
      </c>
      <c r="AY300" s="18" t="s">
        <v>175</v>
      </c>
      <c r="BE300" s="231">
        <f>IF(N300="základní",J300,0)</f>
        <v>0</v>
      </c>
      <c r="BF300" s="231">
        <f>IF(N300="snížená",J300,0)</f>
        <v>0</v>
      </c>
      <c r="BG300" s="231">
        <f>IF(N300="zákl. přenesená",J300,0)</f>
        <v>0</v>
      </c>
      <c r="BH300" s="231">
        <f>IF(N300="sníž. přenesená",J300,0)</f>
        <v>0</v>
      </c>
      <c r="BI300" s="231">
        <f>IF(N300="nulová",J300,0)</f>
        <v>0</v>
      </c>
      <c r="BJ300" s="18" t="s">
        <v>84</v>
      </c>
      <c r="BK300" s="231">
        <f>ROUND(I300*H300,2)</f>
        <v>0</v>
      </c>
      <c r="BL300" s="18" t="s">
        <v>182</v>
      </c>
      <c r="BM300" s="230" t="s">
        <v>1596</v>
      </c>
    </row>
    <row r="301" s="2" customFormat="1">
      <c r="A301" s="39"/>
      <c r="B301" s="40"/>
      <c r="C301" s="41"/>
      <c r="D301" s="234" t="s">
        <v>266</v>
      </c>
      <c r="E301" s="41"/>
      <c r="F301" s="275" t="s">
        <v>4021</v>
      </c>
      <c r="G301" s="41"/>
      <c r="H301" s="41"/>
      <c r="I301" s="276"/>
      <c r="J301" s="41"/>
      <c r="K301" s="41"/>
      <c r="L301" s="45"/>
      <c r="M301" s="277"/>
      <c r="N301" s="278"/>
      <c r="O301" s="92"/>
      <c r="P301" s="92"/>
      <c r="Q301" s="92"/>
      <c r="R301" s="92"/>
      <c r="S301" s="92"/>
      <c r="T301" s="93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266</v>
      </c>
      <c r="AU301" s="18" t="s">
        <v>84</v>
      </c>
    </row>
    <row r="302" s="2" customFormat="1" ht="16.5" customHeight="1">
      <c r="A302" s="39"/>
      <c r="B302" s="40"/>
      <c r="C302" s="219" t="s">
        <v>892</v>
      </c>
      <c r="D302" s="219" t="s">
        <v>177</v>
      </c>
      <c r="E302" s="220" t="s">
        <v>4022</v>
      </c>
      <c r="F302" s="221" t="s">
        <v>3871</v>
      </c>
      <c r="G302" s="222" t="s">
        <v>2748</v>
      </c>
      <c r="H302" s="223">
        <v>8</v>
      </c>
      <c r="I302" s="224"/>
      <c r="J302" s="225">
        <f>ROUND(I302*H302,2)</f>
        <v>0</v>
      </c>
      <c r="K302" s="221" t="s">
        <v>1</v>
      </c>
      <c r="L302" s="45"/>
      <c r="M302" s="226" t="s">
        <v>1</v>
      </c>
      <c r="N302" s="227" t="s">
        <v>41</v>
      </c>
      <c r="O302" s="92"/>
      <c r="P302" s="228">
        <f>O302*H302</f>
        <v>0</v>
      </c>
      <c r="Q302" s="228">
        <v>0</v>
      </c>
      <c r="R302" s="228">
        <f>Q302*H302</f>
        <v>0</v>
      </c>
      <c r="S302" s="228">
        <v>0</v>
      </c>
      <c r="T302" s="229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0" t="s">
        <v>182</v>
      </c>
      <c r="AT302" s="230" t="s">
        <v>177</v>
      </c>
      <c r="AU302" s="230" t="s">
        <v>84</v>
      </c>
      <c r="AY302" s="18" t="s">
        <v>175</v>
      </c>
      <c r="BE302" s="231">
        <f>IF(N302="základní",J302,0)</f>
        <v>0</v>
      </c>
      <c r="BF302" s="231">
        <f>IF(N302="snížená",J302,0)</f>
        <v>0</v>
      </c>
      <c r="BG302" s="231">
        <f>IF(N302="zákl. přenesená",J302,0)</f>
        <v>0</v>
      </c>
      <c r="BH302" s="231">
        <f>IF(N302="sníž. přenesená",J302,0)</f>
        <v>0</v>
      </c>
      <c r="BI302" s="231">
        <f>IF(N302="nulová",J302,0)</f>
        <v>0</v>
      </c>
      <c r="BJ302" s="18" t="s">
        <v>84</v>
      </c>
      <c r="BK302" s="231">
        <f>ROUND(I302*H302,2)</f>
        <v>0</v>
      </c>
      <c r="BL302" s="18" t="s">
        <v>182</v>
      </c>
      <c r="BM302" s="230" t="s">
        <v>1630</v>
      </c>
    </row>
    <row r="303" s="2" customFormat="1" ht="37.8" customHeight="1">
      <c r="A303" s="39"/>
      <c r="B303" s="40"/>
      <c r="C303" s="219" t="s">
        <v>897</v>
      </c>
      <c r="D303" s="219" t="s">
        <v>177</v>
      </c>
      <c r="E303" s="220" t="s">
        <v>4023</v>
      </c>
      <c r="F303" s="221" t="s">
        <v>4024</v>
      </c>
      <c r="G303" s="222" t="s">
        <v>2748</v>
      </c>
      <c r="H303" s="223">
        <v>2</v>
      </c>
      <c r="I303" s="224"/>
      <c r="J303" s="225">
        <f>ROUND(I303*H303,2)</f>
        <v>0</v>
      </c>
      <c r="K303" s="221" t="s">
        <v>1</v>
      </c>
      <c r="L303" s="45"/>
      <c r="M303" s="226" t="s">
        <v>1</v>
      </c>
      <c r="N303" s="227" t="s">
        <v>41</v>
      </c>
      <c r="O303" s="92"/>
      <c r="P303" s="228">
        <f>O303*H303</f>
        <v>0</v>
      </c>
      <c r="Q303" s="228">
        <v>2.2</v>
      </c>
      <c r="R303" s="228">
        <f>Q303*H303</f>
        <v>4.4</v>
      </c>
      <c r="S303" s="228">
        <v>0</v>
      </c>
      <c r="T303" s="229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0" t="s">
        <v>182</v>
      </c>
      <c r="AT303" s="230" t="s">
        <v>177</v>
      </c>
      <c r="AU303" s="230" t="s">
        <v>84</v>
      </c>
      <c r="AY303" s="18" t="s">
        <v>175</v>
      </c>
      <c r="BE303" s="231">
        <f>IF(N303="základní",J303,0)</f>
        <v>0</v>
      </c>
      <c r="BF303" s="231">
        <f>IF(N303="snížená",J303,0)</f>
        <v>0</v>
      </c>
      <c r="BG303" s="231">
        <f>IF(N303="zákl. přenesená",J303,0)</f>
        <v>0</v>
      </c>
      <c r="BH303" s="231">
        <f>IF(N303="sníž. přenesená",J303,0)</f>
        <v>0</v>
      </c>
      <c r="BI303" s="231">
        <f>IF(N303="nulová",J303,0)</f>
        <v>0</v>
      </c>
      <c r="BJ303" s="18" t="s">
        <v>84</v>
      </c>
      <c r="BK303" s="231">
        <f>ROUND(I303*H303,2)</f>
        <v>0</v>
      </c>
      <c r="BL303" s="18" t="s">
        <v>182</v>
      </c>
      <c r="BM303" s="230" t="s">
        <v>1643</v>
      </c>
    </row>
    <row r="304" s="2" customFormat="1">
      <c r="A304" s="39"/>
      <c r="B304" s="40"/>
      <c r="C304" s="41"/>
      <c r="D304" s="234" t="s">
        <v>266</v>
      </c>
      <c r="E304" s="41"/>
      <c r="F304" s="275" t="s">
        <v>4025</v>
      </c>
      <c r="G304" s="41"/>
      <c r="H304" s="41"/>
      <c r="I304" s="276"/>
      <c r="J304" s="41"/>
      <c r="K304" s="41"/>
      <c r="L304" s="45"/>
      <c r="M304" s="277"/>
      <c r="N304" s="278"/>
      <c r="O304" s="92"/>
      <c r="P304" s="92"/>
      <c r="Q304" s="92"/>
      <c r="R304" s="92"/>
      <c r="S304" s="92"/>
      <c r="T304" s="93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T304" s="18" t="s">
        <v>266</v>
      </c>
      <c r="AU304" s="18" t="s">
        <v>84</v>
      </c>
    </row>
    <row r="305" s="2" customFormat="1" ht="16.5" customHeight="1">
      <c r="A305" s="39"/>
      <c r="B305" s="40"/>
      <c r="C305" s="219" t="s">
        <v>901</v>
      </c>
      <c r="D305" s="219" t="s">
        <v>177</v>
      </c>
      <c r="E305" s="220" t="s">
        <v>4026</v>
      </c>
      <c r="F305" s="221" t="s">
        <v>3871</v>
      </c>
      <c r="G305" s="222" t="s">
        <v>2748</v>
      </c>
      <c r="H305" s="223">
        <v>2</v>
      </c>
      <c r="I305" s="224"/>
      <c r="J305" s="225">
        <f>ROUND(I305*H305,2)</f>
        <v>0</v>
      </c>
      <c r="K305" s="221" t="s">
        <v>1</v>
      </c>
      <c r="L305" s="45"/>
      <c r="M305" s="226" t="s">
        <v>1</v>
      </c>
      <c r="N305" s="227" t="s">
        <v>41</v>
      </c>
      <c r="O305" s="92"/>
      <c r="P305" s="228">
        <f>O305*H305</f>
        <v>0</v>
      </c>
      <c r="Q305" s="228">
        <v>0</v>
      </c>
      <c r="R305" s="228">
        <f>Q305*H305</f>
        <v>0</v>
      </c>
      <c r="S305" s="228">
        <v>0</v>
      </c>
      <c r="T305" s="229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0" t="s">
        <v>182</v>
      </c>
      <c r="AT305" s="230" t="s">
        <v>177</v>
      </c>
      <c r="AU305" s="230" t="s">
        <v>84</v>
      </c>
      <c r="AY305" s="18" t="s">
        <v>175</v>
      </c>
      <c r="BE305" s="231">
        <f>IF(N305="základní",J305,0)</f>
        <v>0</v>
      </c>
      <c r="BF305" s="231">
        <f>IF(N305="snížená",J305,0)</f>
        <v>0</v>
      </c>
      <c r="BG305" s="231">
        <f>IF(N305="zákl. přenesená",J305,0)</f>
        <v>0</v>
      </c>
      <c r="BH305" s="231">
        <f>IF(N305="sníž. přenesená",J305,0)</f>
        <v>0</v>
      </c>
      <c r="BI305" s="231">
        <f>IF(N305="nulová",J305,0)</f>
        <v>0</v>
      </c>
      <c r="BJ305" s="18" t="s">
        <v>84</v>
      </c>
      <c r="BK305" s="231">
        <f>ROUND(I305*H305,2)</f>
        <v>0</v>
      </c>
      <c r="BL305" s="18" t="s">
        <v>182</v>
      </c>
      <c r="BM305" s="230" t="s">
        <v>1659</v>
      </c>
    </row>
    <row r="306" s="2" customFormat="1" ht="37.8" customHeight="1">
      <c r="A306" s="39"/>
      <c r="B306" s="40"/>
      <c r="C306" s="219" t="s">
        <v>906</v>
      </c>
      <c r="D306" s="219" t="s">
        <v>177</v>
      </c>
      <c r="E306" s="220" t="s">
        <v>4027</v>
      </c>
      <c r="F306" s="221" t="s">
        <v>4028</v>
      </c>
      <c r="G306" s="222" t="s">
        <v>2748</v>
      </c>
      <c r="H306" s="223">
        <v>4</v>
      </c>
      <c r="I306" s="224"/>
      <c r="J306" s="225">
        <f>ROUND(I306*H306,2)</f>
        <v>0</v>
      </c>
      <c r="K306" s="221" t="s">
        <v>1</v>
      </c>
      <c r="L306" s="45"/>
      <c r="M306" s="226" t="s">
        <v>1</v>
      </c>
      <c r="N306" s="227" t="s">
        <v>41</v>
      </c>
      <c r="O306" s="92"/>
      <c r="P306" s="228">
        <f>O306*H306</f>
        <v>0</v>
      </c>
      <c r="Q306" s="228">
        <v>1.6</v>
      </c>
      <c r="R306" s="228">
        <f>Q306*H306</f>
        <v>6.4</v>
      </c>
      <c r="S306" s="228">
        <v>0</v>
      </c>
      <c r="T306" s="229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30" t="s">
        <v>182</v>
      </c>
      <c r="AT306" s="230" t="s">
        <v>177</v>
      </c>
      <c r="AU306" s="230" t="s">
        <v>84</v>
      </c>
      <c r="AY306" s="18" t="s">
        <v>175</v>
      </c>
      <c r="BE306" s="231">
        <f>IF(N306="základní",J306,0)</f>
        <v>0</v>
      </c>
      <c r="BF306" s="231">
        <f>IF(N306="snížená",J306,0)</f>
        <v>0</v>
      </c>
      <c r="BG306" s="231">
        <f>IF(N306="zákl. přenesená",J306,0)</f>
        <v>0</v>
      </c>
      <c r="BH306" s="231">
        <f>IF(N306="sníž. přenesená",J306,0)</f>
        <v>0</v>
      </c>
      <c r="BI306" s="231">
        <f>IF(N306="nulová",J306,0)</f>
        <v>0</v>
      </c>
      <c r="BJ306" s="18" t="s">
        <v>84</v>
      </c>
      <c r="BK306" s="231">
        <f>ROUND(I306*H306,2)</f>
        <v>0</v>
      </c>
      <c r="BL306" s="18" t="s">
        <v>182</v>
      </c>
      <c r="BM306" s="230" t="s">
        <v>1670</v>
      </c>
    </row>
    <row r="307" s="2" customFormat="1">
      <c r="A307" s="39"/>
      <c r="B307" s="40"/>
      <c r="C307" s="41"/>
      <c r="D307" s="234" t="s">
        <v>266</v>
      </c>
      <c r="E307" s="41"/>
      <c r="F307" s="275" t="s">
        <v>4029</v>
      </c>
      <c r="G307" s="41"/>
      <c r="H307" s="41"/>
      <c r="I307" s="276"/>
      <c r="J307" s="41"/>
      <c r="K307" s="41"/>
      <c r="L307" s="45"/>
      <c r="M307" s="277"/>
      <c r="N307" s="278"/>
      <c r="O307" s="92"/>
      <c r="P307" s="92"/>
      <c r="Q307" s="92"/>
      <c r="R307" s="92"/>
      <c r="S307" s="92"/>
      <c r="T307" s="93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266</v>
      </c>
      <c r="AU307" s="18" t="s">
        <v>84</v>
      </c>
    </row>
    <row r="308" s="2" customFormat="1" ht="16.5" customHeight="1">
      <c r="A308" s="39"/>
      <c r="B308" s="40"/>
      <c r="C308" s="219" t="s">
        <v>910</v>
      </c>
      <c r="D308" s="219" t="s">
        <v>177</v>
      </c>
      <c r="E308" s="220" t="s">
        <v>4030</v>
      </c>
      <c r="F308" s="221" t="s">
        <v>3871</v>
      </c>
      <c r="G308" s="222" t="s">
        <v>2748</v>
      </c>
      <c r="H308" s="223">
        <v>4</v>
      </c>
      <c r="I308" s="224"/>
      <c r="J308" s="225">
        <f>ROUND(I308*H308,2)</f>
        <v>0</v>
      </c>
      <c r="K308" s="221" t="s">
        <v>1</v>
      </c>
      <c r="L308" s="45"/>
      <c r="M308" s="226" t="s">
        <v>1</v>
      </c>
      <c r="N308" s="227" t="s">
        <v>41</v>
      </c>
      <c r="O308" s="92"/>
      <c r="P308" s="228">
        <f>O308*H308</f>
        <v>0</v>
      </c>
      <c r="Q308" s="228">
        <v>0</v>
      </c>
      <c r="R308" s="228">
        <f>Q308*H308</f>
        <v>0</v>
      </c>
      <c r="S308" s="228">
        <v>0</v>
      </c>
      <c r="T308" s="229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30" t="s">
        <v>182</v>
      </c>
      <c r="AT308" s="230" t="s">
        <v>177</v>
      </c>
      <c r="AU308" s="230" t="s">
        <v>84</v>
      </c>
      <c r="AY308" s="18" t="s">
        <v>175</v>
      </c>
      <c r="BE308" s="231">
        <f>IF(N308="základní",J308,0)</f>
        <v>0</v>
      </c>
      <c r="BF308" s="231">
        <f>IF(N308="snížená",J308,0)</f>
        <v>0</v>
      </c>
      <c r="BG308" s="231">
        <f>IF(N308="zákl. přenesená",J308,0)</f>
        <v>0</v>
      </c>
      <c r="BH308" s="231">
        <f>IF(N308="sníž. přenesená",J308,0)</f>
        <v>0</v>
      </c>
      <c r="BI308" s="231">
        <f>IF(N308="nulová",J308,0)</f>
        <v>0</v>
      </c>
      <c r="BJ308" s="18" t="s">
        <v>84</v>
      </c>
      <c r="BK308" s="231">
        <f>ROUND(I308*H308,2)</f>
        <v>0</v>
      </c>
      <c r="BL308" s="18" t="s">
        <v>182</v>
      </c>
      <c r="BM308" s="230" t="s">
        <v>1681</v>
      </c>
    </row>
    <row r="309" s="2" customFormat="1" ht="24.15" customHeight="1">
      <c r="A309" s="39"/>
      <c r="B309" s="40"/>
      <c r="C309" s="219" t="s">
        <v>915</v>
      </c>
      <c r="D309" s="219" t="s">
        <v>177</v>
      </c>
      <c r="E309" s="220" t="s">
        <v>3926</v>
      </c>
      <c r="F309" s="221" t="s">
        <v>3927</v>
      </c>
      <c r="G309" s="222" t="s">
        <v>3835</v>
      </c>
      <c r="H309" s="223">
        <v>10</v>
      </c>
      <c r="I309" s="224"/>
      <c r="J309" s="225">
        <f>ROUND(I309*H309,2)</f>
        <v>0</v>
      </c>
      <c r="K309" s="221" t="s">
        <v>1</v>
      </c>
      <c r="L309" s="45"/>
      <c r="M309" s="226" t="s">
        <v>1</v>
      </c>
      <c r="N309" s="227" t="s">
        <v>41</v>
      </c>
      <c r="O309" s="92"/>
      <c r="P309" s="228">
        <f>O309*H309</f>
        <v>0</v>
      </c>
      <c r="Q309" s="228">
        <v>1.3799999999999998</v>
      </c>
      <c r="R309" s="228">
        <f>Q309*H309</f>
        <v>13.799999999999998</v>
      </c>
      <c r="S309" s="228">
        <v>0</v>
      </c>
      <c r="T309" s="229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0" t="s">
        <v>182</v>
      </c>
      <c r="AT309" s="230" t="s">
        <v>177</v>
      </c>
      <c r="AU309" s="230" t="s">
        <v>84</v>
      </c>
      <c r="AY309" s="18" t="s">
        <v>175</v>
      </c>
      <c r="BE309" s="231">
        <f>IF(N309="základní",J309,0)</f>
        <v>0</v>
      </c>
      <c r="BF309" s="231">
        <f>IF(N309="snížená",J309,0)</f>
        <v>0</v>
      </c>
      <c r="BG309" s="231">
        <f>IF(N309="zákl. přenesená",J309,0)</f>
        <v>0</v>
      </c>
      <c r="BH309" s="231">
        <f>IF(N309="sníž. přenesená",J309,0)</f>
        <v>0</v>
      </c>
      <c r="BI309" s="231">
        <f>IF(N309="nulová",J309,0)</f>
        <v>0</v>
      </c>
      <c r="BJ309" s="18" t="s">
        <v>84</v>
      </c>
      <c r="BK309" s="231">
        <f>ROUND(I309*H309,2)</f>
        <v>0</v>
      </c>
      <c r="BL309" s="18" t="s">
        <v>182</v>
      </c>
      <c r="BM309" s="230" t="s">
        <v>1693</v>
      </c>
    </row>
    <row r="310" s="2" customFormat="1">
      <c r="A310" s="39"/>
      <c r="B310" s="40"/>
      <c r="C310" s="41"/>
      <c r="D310" s="234" t="s">
        <v>266</v>
      </c>
      <c r="E310" s="41"/>
      <c r="F310" s="275" t="s">
        <v>4031</v>
      </c>
      <c r="G310" s="41"/>
      <c r="H310" s="41"/>
      <c r="I310" s="276"/>
      <c r="J310" s="41"/>
      <c r="K310" s="41"/>
      <c r="L310" s="45"/>
      <c r="M310" s="277"/>
      <c r="N310" s="278"/>
      <c r="O310" s="92"/>
      <c r="P310" s="92"/>
      <c r="Q310" s="92"/>
      <c r="R310" s="92"/>
      <c r="S310" s="92"/>
      <c r="T310" s="93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266</v>
      </c>
      <c r="AU310" s="18" t="s">
        <v>84</v>
      </c>
    </row>
    <row r="311" s="2" customFormat="1" ht="16.5" customHeight="1">
      <c r="A311" s="39"/>
      <c r="B311" s="40"/>
      <c r="C311" s="219" t="s">
        <v>921</v>
      </c>
      <c r="D311" s="219" t="s">
        <v>177</v>
      </c>
      <c r="E311" s="220" t="s">
        <v>3929</v>
      </c>
      <c r="F311" s="221" t="s">
        <v>3871</v>
      </c>
      <c r="G311" s="222" t="s">
        <v>3835</v>
      </c>
      <c r="H311" s="223">
        <v>10</v>
      </c>
      <c r="I311" s="224"/>
      <c r="J311" s="225">
        <f>ROUND(I311*H311,2)</f>
        <v>0</v>
      </c>
      <c r="K311" s="221" t="s">
        <v>1</v>
      </c>
      <c r="L311" s="45"/>
      <c r="M311" s="226" t="s">
        <v>1</v>
      </c>
      <c r="N311" s="227" t="s">
        <v>41</v>
      </c>
      <c r="O311" s="92"/>
      <c r="P311" s="228">
        <f>O311*H311</f>
        <v>0</v>
      </c>
      <c r="Q311" s="228">
        <v>0</v>
      </c>
      <c r="R311" s="228">
        <f>Q311*H311</f>
        <v>0</v>
      </c>
      <c r="S311" s="228">
        <v>0</v>
      </c>
      <c r="T311" s="229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30" t="s">
        <v>182</v>
      </c>
      <c r="AT311" s="230" t="s">
        <v>177</v>
      </c>
      <c r="AU311" s="230" t="s">
        <v>84</v>
      </c>
      <c r="AY311" s="18" t="s">
        <v>175</v>
      </c>
      <c r="BE311" s="231">
        <f>IF(N311="základní",J311,0)</f>
        <v>0</v>
      </c>
      <c r="BF311" s="231">
        <f>IF(N311="snížená",J311,0)</f>
        <v>0</v>
      </c>
      <c r="BG311" s="231">
        <f>IF(N311="zákl. přenesená",J311,0)</f>
        <v>0</v>
      </c>
      <c r="BH311" s="231">
        <f>IF(N311="sníž. přenesená",J311,0)</f>
        <v>0</v>
      </c>
      <c r="BI311" s="231">
        <f>IF(N311="nulová",J311,0)</f>
        <v>0</v>
      </c>
      <c r="BJ311" s="18" t="s">
        <v>84</v>
      </c>
      <c r="BK311" s="231">
        <f>ROUND(I311*H311,2)</f>
        <v>0</v>
      </c>
      <c r="BL311" s="18" t="s">
        <v>182</v>
      </c>
      <c r="BM311" s="230" t="s">
        <v>1703</v>
      </c>
    </row>
    <row r="312" s="2" customFormat="1" ht="24.15" customHeight="1">
      <c r="A312" s="39"/>
      <c r="B312" s="40"/>
      <c r="C312" s="219" t="s">
        <v>935</v>
      </c>
      <c r="D312" s="219" t="s">
        <v>177</v>
      </c>
      <c r="E312" s="220" t="s">
        <v>4032</v>
      </c>
      <c r="F312" s="221" t="s">
        <v>4033</v>
      </c>
      <c r="G312" s="222" t="s">
        <v>3835</v>
      </c>
      <c r="H312" s="223">
        <v>2.5</v>
      </c>
      <c r="I312" s="224"/>
      <c r="J312" s="225">
        <f>ROUND(I312*H312,2)</f>
        <v>0</v>
      </c>
      <c r="K312" s="221" t="s">
        <v>1</v>
      </c>
      <c r="L312" s="45"/>
      <c r="M312" s="226" t="s">
        <v>1</v>
      </c>
      <c r="N312" s="227" t="s">
        <v>41</v>
      </c>
      <c r="O312" s="92"/>
      <c r="P312" s="228">
        <f>O312*H312</f>
        <v>0</v>
      </c>
      <c r="Q312" s="228">
        <v>0.9</v>
      </c>
      <c r="R312" s="228">
        <f>Q312*H312</f>
        <v>2.25</v>
      </c>
      <c r="S312" s="228">
        <v>0</v>
      </c>
      <c r="T312" s="229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0" t="s">
        <v>182</v>
      </c>
      <c r="AT312" s="230" t="s">
        <v>177</v>
      </c>
      <c r="AU312" s="230" t="s">
        <v>84</v>
      </c>
      <c r="AY312" s="18" t="s">
        <v>175</v>
      </c>
      <c r="BE312" s="231">
        <f>IF(N312="základní",J312,0)</f>
        <v>0</v>
      </c>
      <c r="BF312" s="231">
        <f>IF(N312="snížená",J312,0)</f>
        <v>0</v>
      </c>
      <c r="BG312" s="231">
        <f>IF(N312="zákl. přenesená",J312,0)</f>
        <v>0</v>
      </c>
      <c r="BH312" s="231">
        <f>IF(N312="sníž. přenesená",J312,0)</f>
        <v>0</v>
      </c>
      <c r="BI312" s="231">
        <f>IF(N312="nulová",J312,0)</f>
        <v>0</v>
      </c>
      <c r="BJ312" s="18" t="s">
        <v>84</v>
      </c>
      <c r="BK312" s="231">
        <f>ROUND(I312*H312,2)</f>
        <v>0</v>
      </c>
      <c r="BL312" s="18" t="s">
        <v>182</v>
      </c>
      <c r="BM312" s="230" t="s">
        <v>1711</v>
      </c>
    </row>
    <row r="313" s="2" customFormat="1">
      <c r="A313" s="39"/>
      <c r="B313" s="40"/>
      <c r="C313" s="41"/>
      <c r="D313" s="234" t="s">
        <v>266</v>
      </c>
      <c r="E313" s="41"/>
      <c r="F313" s="275" t="s">
        <v>4034</v>
      </c>
      <c r="G313" s="41"/>
      <c r="H313" s="41"/>
      <c r="I313" s="276"/>
      <c r="J313" s="41"/>
      <c r="K313" s="41"/>
      <c r="L313" s="45"/>
      <c r="M313" s="277"/>
      <c r="N313" s="278"/>
      <c r="O313" s="92"/>
      <c r="P313" s="92"/>
      <c r="Q313" s="92"/>
      <c r="R313" s="92"/>
      <c r="S313" s="92"/>
      <c r="T313" s="93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266</v>
      </c>
      <c r="AU313" s="18" t="s">
        <v>84</v>
      </c>
    </row>
    <row r="314" s="2" customFormat="1" ht="16.5" customHeight="1">
      <c r="A314" s="39"/>
      <c r="B314" s="40"/>
      <c r="C314" s="219" t="s">
        <v>943</v>
      </c>
      <c r="D314" s="219" t="s">
        <v>177</v>
      </c>
      <c r="E314" s="220" t="s">
        <v>4035</v>
      </c>
      <c r="F314" s="221" t="s">
        <v>3871</v>
      </c>
      <c r="G314" s="222" t="s">
        <v>3835</v>
      </c>
      <c r="H314" s="223">
        <v>2.5</v>
      </c>
      <c r="I314" s="224"/>
      <c r="J314" s="225">
        <f>ROUND(I314*H314,2)</f>
        <v>0</v>
      </c>
      <c r="K314" s="221" t="s">
        <v>1</v>
      </c>
      <c r="L314" s="45"/>
      <c r="M314" s="226" t="s">
        <v>1</v>
      </c>
      <c r="N314" s="227" t="s">
        <v>41</v>
      </c>
      <c r="O314" s="92"/>
      <c r="P314" s="228">
        <f>O314*H314</f>
        <v>0</v>
      </c>
      <c r="Q314" s="228">
        <v>0</v>
      </c>
      <c r="R314" s="228">
        <f>Q314*H314</f>
        <v>0</v>
      </c>
      <c r="S314" s="228">
        <v>0</v>
      </c>
      <c r="T314" s="229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30" t="s">
        <v>182</v>
      </c>
      <c r="AT314" s="230" t="s">
        <v>177</v>
      </c>
      <c r="AU314" s="230" t="s">
        <v>84</v>
      </c>
      <c r="AY314" s="18" t="s">
        <v>175</v>
      </c>
      <c r="BE314" s="231">
        <f>IF(N314="základní",J314,0)</f>
        <v>0</v>
      </c>
      <c r="BF314" s="231">
        <f>IF(N314="snížená",J314,0)</f>
        <v>0</v>
      </c>
      <c r="BG314" s="231">
        <f>IF(N314="zákl. přenesená",J314,0)</f>
        <v>0</v>
      </c>
      <c r="BH314" s="231">
        <f>IF(N314="sníž. přenesená",J314,0)</f>
        <v>0</v>
      </c>
      <c r="BI314" s="231">
        <f>IF(N314="nulová",J314,0)</f>
        <v>0</v>
      </c>
      <c r="BJ314" s="18" t="s">
        <v>84</v>
      </c>
      <c r="BK314" s="231">
        <f>ROUND(I314*H314,2)</f>
        <v>0</v>
      </c>
      <c r="BL314" s="18" t="s">
        <v>182</v>
      </c>
      <c r="BM314" s="230" t="s">
        <v>1719</v>
      </c>
    </row>
    <row r="315" s="2" customFormat="1" ht="16.5" customHeight="1">
      <c r="A315" s="39"/>
      <c r="B315" s="40"/>
      <c r="C315" s="219" t="s">
        <v>948</v>
      </c>
      <c r="D315" s="219" t="s">
        <v>177</v>
      </c>
      <c r="E315" s="220" t="s">
        <v>4036</v>
      </c>
      <c r="F315" s="221" t="s">
        <v>4037</v>
      </c>
      <c r="G315" s="222" t="s">
        <v>3835</v>
      </c>
      <c r="H315" s="223">
        <v>4</v>
      </c>
      <c r="I315" s="224"/>
      <c r="J315" s="225">
        <f>ROUND(I315*H315,2)</f>
        <v>0</v>
      </c>
      <c r="K315" s="221" t="s">
        <v>1</v>
      </c>
      <c r="L315" s="45"/>
      <c r="M315" s="226" t="s">
        <v>1</v>
      </c>
      <c r="N315" s="227" t="s">
        <v>41</v>
      </c>
      <c r="O315" s="92"/>
      <c r="P315" s="228">
        <f>O315*H315</f>
        <v>0</v>
      </c>
      <c r="Q315" s="228">
        <v>0.34000000000000004</v>
      </c>
      <c r="R315" s="228">
        <f>Q315*H315</f>
        <v>1.3600000000000002</v>
      </c>
      <c r="S315" s="228">
        <v>0</v>
      </c>
      <c r="T315" s="229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0" t="s">
        <v>182</v>
      </c>
      <c r="AT315" s="230" t="s">
        <v>177</v>
      </c>
      <c r="AU315" s="230" t="s">
        <v>84</v>
      </c>
      <c r="AY315" s="18" t="s">
        <v>175</v>
      </c>
      <c r="BE315" s="231">
        <f>IF(N315="základní",J315,0)</f>
        <v>0</v>
      </c>
      <c r="BF315" s="231">
        <f>IF(N315="snížená",J315,0)</f>
        <v>0</v>
      </c>
      <c r="BG315" s="231">
        <f>IF(N315="zákl. přenesená",J315,0)</f>
        <v>0</v>
      </c>
      <c r="BH315" s="231">
        <f>IF(N315="sníž. přenesená",J315,0)</f>
        <v>0</v>
      </c>
      <c r="BI315" s="231">
        <f>IF(N315="nulová",J315,0)</f>
        <v>0</v>
      </c>
      <c r="BJ315" s="18" t="s">
        <v>84</v>
      </c>
      <c r="BK315" s="231">
        <f>ROUND(I315*H315,2)</f>
        <v>0</v>
      </c>
      <c r="BL315" s="18" t="s">
        <v>182</v>
      </c>
      <c r="BM315" s="230" t="s">
        <v>1729</v>
      </c>
    </row>
    <row r="316" s="2" customFormat="1">
      <c r="A316" s="39"/>
      <c r="B316" s="40"/>
      <c r="C316" s="41"/>
      <c r="D316" s="234" t="s">
        <v>266</v>
      </c>
      <c r="E316" s="41"/>
      <c r="F316" s="275" t="s">
        <v>4038</v>
      </c>
      <c r="G316" s="41"/>
      <c r="H316" s="41"/>
      <c r="I316" s="276"/>
      <c r="J316" s="41"/>
      <c r="K316" s="41"/>
      <c r="L316" s="45"/>
      <c r="M316" s="277"/>
      <c r="N316" s="278"/>
      <c r="O316" s="92"/>
      <c r="P316" s="92"/>
      <c r="Q316" s="92"/>
      <c r="R316" s="92"/>
      <c r="S316" s="92"/>
      <c r="T316" s="93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266</v>
      </c>
      <c r="AU316" s="18" t="s">
        <v>84</v>
      </c>
    </row>
    <row r="317" s="2" customFormat="1" ht="16.5" customHeight="1">
      <c r="A317" s="39"/>
      <c r="B317" s="40"/>
      <c r="C317" s="219" t="s">
        <v>953</v>
      </c>
      <c r="D317" s="219" t="s">
        <v>177</v>
      </c>
      <c r="E317" s="220" t="s">
        <v>4039</v>
      </c>
      <c r="F317" s="221" t="s">
        <v>3871</v>
      </c>
      <c r="G317" s="222" t="s">
        <v>3835</v>
      </c>
      <c r="H317" s="223">
        <v>4</v>
      </c>
      <c r="I317" s="224"/>
      <c r="J317" s="225">
        <f>ROUND(I317*H317,2)</f>
        <v>0</v>
      </c>
      <c r="K317" s="221" t="s">
        <v>1</v>
      </c>
      <c r="L317" s="45"/>
      <c r="M317" s="226" t="s">
        <v>1</v>
      </c>
      <c r="N317" s="227" t="s">
        <v>41</v>
      </c>
      <c r="O317" s="92"/>
      <c r="P317" s="228">
        <f>O317*H317</f>
        <v>0</v>
      </c>
      <c r="Q317" s="228">
        <v>0</v>
      </c>
      <c r="R317" s="228">
        <f>Q317*H317</f>
        <v>0</v>
      </c>
      <c r="S317" s="228">
        <v>0</v>
      </c>
      <c r="T317" s="229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30" t="s">
        <v>182</v>
      </c>
      <c r="AT317" s="230" t="s">
        <v>177</v>
      </c>
      <c r="AU317" s="230" t="s">
        <v>84</v>
      </c>
      <c r="AY317" s="18" t="s">
        <v>175</v>
      </c>
      <c r="BE317" s="231">
        <f>IF(N317="základní",J317,0)</f>
        <v>0</v>
      </c>
      <c r="BF317" s="231">
        <f>IF(N317="snížená",J317,0)</f>
        <v>0</v>
      </c>
      <c r="BG317" s="231">
        <f>IF(N317="zákl. přenesená",J317,0)</f>
        <v>0</v>
      </c>
      <c r="BH317" s="231">
        <f>IF(N317="sníž. přenesená",J317,0)</f>
        <v>0</v>
      </c>
      <c r="BI317" s="231">
        <f>IF(N317="nulová",J317,0)</f>
        <v>0</v>
      </c>
      <c r="BJ317" s="18" t="s">
        <v>84</v>
      </c>
      <c r="BK317" s="231">
        <f>ROUND(I317*H317,2)</f>
        <v>0</v>
      </c>
      <c r="BL317" s="18" t="s">
        <v>182</v>
      </c>
      <c r="BM317" s="230" t="s">
        <v>1742</v>
      </c>
    </row>
    <row r="318" s="2" customFormat="1" ht="16.5" customHeight="1">
      <c r="A318" s="39"/>
      <c r="B318" s="40"/>
      <c r="C318" s="219" t="s">
        <v>959</v>
      </c>
      <c r="D318" s="219" t="s">
        <v>177</v>
      </c>
      <c r="E318" s="220" t="s">
        <v>4040</v>
      </c>
      <c r="F318" s="221" t="s">
        <v>4041</v>
      </c>
      <c r="G318" s="222" t="s">
        <v>2748</v>
      </c>
      <c r="H318" s="223">
        <v>1</v>
      </c>
      <c r="I318" s="224"/>
      <c r="J318" s="225">
        <f>ROUND(I318*H318,2)</f>
        <v>0</v>
      </c>
      <c r="K318" s="221" t="s">
        <v>1</v>
      </c>
      <c r="L318" s="45"/>
      <c r="M318" s="226" t="s">
        <v>1</v>
      </c>
      <c r="N318" s="227" t="s">
        <v>41</v>
      </c>
      <c r="O318" s="92"/>
      <c r="P318" s="228">
        <f>O318*H318</f>
        <v>0</v>
      </c>
      <c r="Q318" s="228">
        <v>0.6</v>
      </c>
      <c r="R318" s="228">
        <f>Q318*H318</f>
        <v>0.6</v>
      </c>
      <c r="S318" s="228">
        <v>0</v>
      </c>
      <c r="T318" s="229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0" t="s">
        <v>182</v>
      </c>
      <c r="AT318" s="230" t="s">
        <v>177</v>
      </c>
      <c r="AU318" s="230" t="s">
        <v>84</v>
      </c>
      <c r="AY318" s="18" t="s">
        <v>175</v>
      </c>
      <c r="BE318" s="231">
        <f>IF(N318="základní",J318,0)</f>
        <v>0</v>
      </c>
      <c r="BF318" s="231">
        <f>IF(N318="snížená",J318,0)</f>
        <v>0</v>
      </c>
      <c r="BG318" s="231">
        <f>IF(N318="zákl. přenesená",J318,0)</f>
        <v>0</v>
      </c>
      <c r="BH318" s="231">
        <f>IF(N318="sníž. přenesená",J318,0)</f>
        <v>0</v>
      </c>
      <c r="BI318" s="231">
        <f>IF(N318="nulová",J318,0)</f>
        <v>0</v>
      </c>
      <c r="BJ318" s="18" t="s">
        <v>84</v>
      </c>
      <c r="BK318" s="231">
        <f>ROUND(I318*H318,2)</f>
        <v>0</v>
      </c>
      <c r="BL318" s="18" t="s">
        <v>182</v>
      </c>
      <c r="BM318" s="230" t="s">
        <v>1759</v>
      </c>
    </row>
    <row r="319" s="2" customFormat="1">
      <c r="A319" s="39"/>
      <c r="B319" s="40"/>
      <c r="C319" s="41"/>
      <c r="D319" s="234" t="s">
        <v>266</v>
      </c>
      <c r="E319" s="41"/>
      <c r="F319" s="275" t="s">
        <v>4042</v>
      </c>
      <c r="G319" s="41"/>
      <c r="H319" s="41"/>
      <c r="I319" s="276"/>
      <c r="J319" s="41"/>
      <c r="K319" s="41"/>
      <c r="L319" s="45"/>
      <c r="M319" s="277"/>
      <c r="N319" s="278"/>
      <c r="O319" s="92"/>
      <c r="P319" s="92"/>
      <c r="Q319" s="92"/>
      <c r="R319" s="92"/>
      <c r="S319" s="92"/>
      <c r="T319" s="93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266</v>
      </c>
      <c r="AU319" s="18" t="s">
        <v>84</v>
      </c>
    </row>
    <row r="320" s="2" customFormat="1" ht="16.5" customHeight="1">
      <c r="A320" s="39"/>
      <c r="B320" s="40"/>
      <c r="C320" s="219" t="s">
        <v>965</v>
      </c>
      <c r="D320" s="219" t="s">
        <v>177</v>
      </c>
      <c r="E320" s="220" t="s">
        <v>4043</v>
      </c>
      <c r="F320" s="221" t="s">
        <v>3871</v>
      </c>
      <c r="G320" s="222" t="s">
        <v>2748</v>
      </c>
      <c r="H320" s="223">
        <v>1</v>
      </c>
      <c r="I320" s="224"/>
      <c r="J320" s="225">
        <f>ROUND(I320*H320,2)</f>
        <v>0</v>
      </c>
      <c r="K320" s="221" t="s">
        <v>1</v>
      </c>
      <c r="L320" s="45"/>
      <c r="M320" s="226" t="s">
        <v>1</v>
      </c>
      <c r="N320" s="227" t="s">
        <v>41</v>
      </c>
      <c r="O320" s="92"/>
      <c r="P320" s="228">
        <f>O320*H320</f>
        <v>0</v>
      </c>
      <c r="Q320" s="228">
        <v>0</v>
      </c>
      <c r="R320" s="228">
        <f>Q320*H320</f>
        <v>0</v>
      </c>
      <c r="S320" s="228">
        <v>0</v>
      </c>
      <c r="T320" s="229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0" t="s">
        <v>182</v>
      </c>
      <c r="AT320" s="230" t="s">
        <v>177</v>
      </c>
      <c r="AU320" s="230" t="s">
        <v>84</v>
      </c>
      <c r="AY320" s="18" t="s">
        <v>175</v>
      </c>
      <c r="BE320" s="231">
        <f>IF(N320="základní",J320,0)</f>
        <v>0</v>
      </c>
      <c r="BF320" s="231">
        <f>IF(N320="snížená",J320,0)</f>
        <v>0</v>
      </c>
      <c r="BG320" s="231">
        <f>IF(N320="zákl. přenesená",J320,0)</f>
        <v>0</v>
      </c>
      <c r="BH320" s="231">
        <f>IF(N320="sníž. přenesená",J320,0)</f>
        <v>0</v>
      </c>
      <c r="BI320" s="231">
        <f>IF(N320="nulová",J320,0)</f>
        <v>0</v>
      </c>
      <c r="BJ320" s="18" t="s">
        <v>84</v>
      </c>
      <c r="BK320" s="231">
        <f>ROUND(I320*H320,2)</f>
        <v>0</v>
      </c>
      <c r="BL320" s="18" t="s">
        <v>182</v>
      </c>
      <c r="BM320" s="230" t="s">
        <v>1770</v>
      </c>
    </row>
    <row r="321" s="12" customFormat="1" ht="25.92" customHeight="1">
      <c r="A321" s="12"/>
      <c r="B321" s="203"/>
      <c r="C321" s="204"/>
      <c r="D321" s="205" t="s">
        <v>75</v>
      </c>
      <c r="E321" s="206" t="s">
        <v>4044</v>
      </c>
      <c r="F321" s="206" t="s">
        <v>4045</v>
      </c>
      <c r="G321" s="204"/>
      <c r="H321" s="204"/>
      <c r="I321" s="207"/>
      <c r="J321" s="208">
        <f>BK321</f>
        <v>0</v>
      </c>
      <c r="K321" s="204"/>
      <c r="L321" s="209"/>
      <c r="M321" s="210"/>
      <c r="N321" s="211"/>
      <c r="O321" s="211"/>
      <c r="P321" s="212">
        <f>SUM(P322:P348)</f>
        <v>0</v>
      </c>
      <c r="Q321" s="211"/>
      <c r="R321" s="212">
        <f>SUM(R322:R348)</f>
        <v>107.45</v>
      </c>
      <c r="S321" s="211"/>
      <c r="T321" s="213">
        <f>SUM(T322:T348)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14" t="s">
        <v>84</v>
      </c>
      <c r="AT321" s="215" t="s">
        <v>75</v>
      </c>
      <c r="AU321" s="215" t="s">
        <v>76</v>
      </c>
      <c r="AY321" s="214" t="s">
        <v>175</v>
      </c>
      <c r="BK321" s="216">
        <f>SUM(BK322:BK348)</f>
        <v>0</v>
      </c>
    </row>
    <row r="322" s="2" customFormat="1" ht="78" customHeight="1">
      <c r="A322" s="39"/>
      <c r="B322" s="40"/>
      <c r="C322" s="219" t="s">
        <v>973</v>
      </c>
      <c r="D322" s="219" t="s">
        <v>177</v>
      </c>
      <c r="E322" s="220" t="s">
        <v>4046</v>
      </c>
      <c r="F322" s="221" t="s">
        <v>4047</v>
      </c>
      <c r="G322" s="222" t="s">
        <v>2748</v>
      </c>
      <c r="H322" s="223">
        <v>1</v>
      </c>
      <c r="I322" s="224"/>
      <c r="J322" s="225">
        <f>ROUND(I322*H322,2)</f>
        <v>0</v>
      </c>
      <c r="K322" s="221" t="s">
        <v>1</v>
      </c>
      <c r="L322" s="45"/>
      <c r="M322" s="226" t="s">
        <v>1</v>
      </c>
      <c r="N322" s="227" t="s">
        <v>41</v>
      </c>
      <c r="O322" s="92"/>
      <c r="P322" s="228">
        <f>O322*H322</f>
        <v>0</v>
      </c>
      <c r="Q322" s="228">
        <v>59</v>
      </c>
      <c r="R322" s="228">
        <f>Q322*H322</f>
        <v>59</v>
      </c>
      <c r="S322" s="228">
        <v>0</v>
      </c>
      <c r="T322" s="229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0" t="s">
        <v>182</v>
      </c>
      <c r="AT322" s="230" t="s">
        <v>177</v>
      </c>
      <c r="AU322" s="230" t="s">
        <v>84</v>
      </c>
      <c r="AY322" s="18" t="s">
        <v>175</v>
      </c>
      <c r="BE322" s="231">
        <f>IF(N322="základní",J322,0)</f>
        <v>0</v>
      </c>
      <c r="BF322" s="231">
        <f>IF(N322="snížená",J322,0)</f>
        <v>0</v>
      </c>
      <c r="BG322" s="231">
        <f>IF(N322="zákl. přenesená",J322,0)</f>
        <v>0</v>
      </c>
      <c r="BH322" s="231">
        <f>IF(N322="sníž. přenesená",J322,0)</f>
        <v>0</v>
      </c>
      <c r="BI322" s="231">
        <f>IF(N322="nulová",J322,0)</f>
        <v>0</v>
      </c>
      <c r="BJ322" s="18" t="s">
        <v>84</v>
      </c>
      <c r="BK322" s="231">
        <f>ROUND(I322*H322,2)</f>
        <v>0</v>
      </c>
      <c r="BL322" s="18" t="s">
        <v>182</v>
      </c>
      <c r="BM322" s="230" t="s">
        <v>1783</v>
      </c>
    </row>
    <row r="323" s="2" customFormat="1">
      <c r="A323" s="39"/>
      <c r="B323" s="40"/>
      <c r="C323" s="41"/>
      <c r="D323" s="234" t="s">
        <v>266</v>
      </c>
      <c r="E323" s="41"/>
      <c r="F323" s="275" t="s">
        <v>4048</v>
      </c>
      <c r="G323" s="41"/>
      <c r="H323" s="41"/>
      <c r="I323" s="276"/>
      <c r="J323" s="41"/>
      <c r="K323" s="41"/>
      <c r="L323" s="45"/>
      <c r="M323" s="277"/>
      <c r="N323" s="278"/>
      <c r="O323" s="92"/>
      <c r="P323" s="92"/>
      <c r="Q323" s="92"/>
      <c r="R323" s="92"/>
      <c r="S323" s="92"/>
      <c r="T323" s="93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266</v>
      </c>
      <c r="AU323" s="18" t="s">
        <v>84</v>
      </c>
    </row>
    <row r="324" s="2" customFormat="1" ht="16.5" customHeight="1">
      <c r="A324" s="39"/>
      <c r="B324" s="40"/>
      <c r="C324" s="219" t="s">
        <v>979</v>
      </c>
      <c r="D324" s="219" t="s">
        <v>177</v>
      </c>
      <c r="E324" s="220" t="s">
        <v>4049</v>
      </c>
      <c r="F324" s="221" t="s">
        <v>3871</v>
      </c>
      <c r="G324" s="222" t="s">
        <v>2748</v>
      </c>
      <c r="H324" s="223">
        <v>1</v>
      </c>
      <c r="I324" s="224"/>
      <c r="J324" s="225">
        <f>ROUND(I324*H324,2)</f>
        <v>0</v>
      </c>
      <c r="K324" s="221" t="s">
        <v>1</v>
      </c>
      <c r="L324" s="45"/>
      <c r="M324" s="226" t="s">
        <v>1</v>
      </c>
      <c r="N324" s="227" t="s">
        <v>41</v>
      </c>
      <c r="O324" s="92"/>
      <c r="P324" s="228">
        <f>O324*H324</f>
        <v>0</v>
      </c>
      <c r="Q324" s="228">
        <v>0</v>
      </c>
      <c r="R324" s="228">
        <f>Q324*H324</f>
        <v>0</v>
      </c>
      <c r="S324" s="228">
        <v>0</v>
      </c>
      <c r="T324" s="229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30" t="s">
        <v>182</v>
      </c>
      <c r="AT324" s="230" t="s">
        <v>177</v>
      </c>
      <c r="AU324" s="230" t="s">
        <v>84</v>
      </c>
      <c r="AY324" s="18" t="s">
        <v>175</v>
      </c>
      <c r="BE324" s="231">
        <f>IF(N324="základní",J324,0)</f>
        <v>0</v>
      </c>
      <c r="BF324" s="231">
        <f>IF(N324="snížená",J324,0)</f>
        <v>0</v>
      </c>
      <c r="BG324" s="231">
        <f>IF(N324="zákl. přenesená",J324,0)</f>
        <v>0</v>
      </c>
      <c r="BH324" s="231">
        <f>IF(N324="sníž. přenesená",J324,0)</f>
        <v>0</v>
      </c>
      <c r="BI324" s="231">
        <f>IF(N324="nulová",J324,0)</f>
        <v>0</v>
      </c>
      <c r="BJ324" s="18" t="s">
        <v>84</v>
      </c>
      <c r="BK324" s="231">
        <f>ROUND(I324*H324,2)</f>
        <v>0</v>
      </c>
      <c r="BL324" s="18" t="s">
        <v>182</v>
      </c>
      <c r="BM324" s="230" t="s">
        <v>1791</v>
      </c>
    </row>
    <row r="325" s="2" customFormat="1" ht="44.25" customHeight="1">
      <c r="A325" s="39"/>
      <c r="B325" s="40"/>
      <c r="C325" s="219" t="s">
        <v>995</v>
      </c>
      <c r="D325" s="219" t="s">
        <v>177</v>
      </c>
      <c r="E325" s="220" t="s">
        <v>4050</v>
      </c>
      <c r="F325" s="221" t="s">
        <v>4051</v>
      </c>
      <c r="G325" s="222" t="s">
        <v>2748</v>
      </c>
      <c r="H325" s="223">
        <v>1</v>
      </c>
      <c r="I325" s="224"/>
      <c r="J325" s="225">
        <f>ROUND(I325*H325,2)</f>
        <v>0</v>
      </c>
      <c r="K325" s="221" t="s">
        <v>1</v>
      </c>
      <c r="L325" s="45"/>
      <c r="M325" s="226" t="s">
        <v>1</v>
      </c>
      <c r="N325" s="227" t="s">
        <v>41</v>
      </c>
      <c r="O325" s="92"/>
      <c r="P325" s="228">
        <f>O325*H325</f>
        <v>0</v>
      </c>
      <c r="Q325" s="228">
        <v>11.5</v>
      </c>
      <c r="R325" s="228">
        <f>Q325*H325</f>
        <v>11.5</v>
      </c>
      <c r="S325" s="228">
        <v>0</v>
      </c>
      <c r="T325" s="229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30" t="s">
        <v>182</v>
      </c>
      <c r="AT325" s="230" t="s">
        <v>177</v>
      </c>
      <c r="AU325" s="230" t="s">
        <v>84</v>
      </c>
      <c r="AY325" s="18" t="s">
        <v>175</v>
      </c>
      <c r="BE325" s="231">
        <f>IF(N325="základní",J325,0)</f>
        <v>0</v>
      </c>
      <c r="BF325" s="231">
        <f>IF(N325="snížená",J325,0)</f>
        <v>0</v>
      </c>
      <c r="BG325" s="231">
        <f>IF(N325="zákl. přenesená",J325,0)</f>
        <v>0</v>
      </c>
      <c r="BH325" s="231">
        <f>IF(N325="sníž. přenesená",J325,0)</f>
        <v>0</v>
      </c>
      <c r="BI325" s="231">
        <f>IF(N325="nulová",J325,0)</f>
        <v>0</v>
      </c>
      <c r="BJ325" s="18" t="s">
        <v>84</v>
      </c>
      <c r="BK325" s="231">
        <f>ROUND(I325*H325,2)</f>
        <v>0</v>
      </c>
      <c r="BL325" s="18" t="s">
        <v>182</v>
      </c>
      <c r="BM325" s="230" t="s">
        <v>1799</v>
      </c>
    </row>
    <row r="326" s="2" customFormat="1">
      <c r="A326" s="39"/>
      <c r="B326" s="40"/>
      <c r="C326" s="41"/>
      <c r="D326" s="234" t="s">
        <v>266</v>
      </c>
      <c r="E326" s="41"/>
      <c r="F326" s="275" t="s">
        <v>4052</v>
      </c>
      <c r="G326" s="41"/>
      <c r="H326" s="41"/>
      <c r="I326" s="276"/>
      <c r="J326" s="41"/>
      <c r="K326" s="41"/>
      <c r="L326" s="45"/>
      <c r="M326" s="277"/>
      <c r="N326" s="278"/>
      <c r="O326" s="92"/>
      <c r="P326" s="92"/>
      <c r="Q326" s="92"/>
      <c r="R326" s="92"/>
      <c r="S326" s="92"/>
      <c r="T326" s="93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T326" s="18" t="s">
        <v>266</v>
      </c>
      <c r="AU326" s="18" t="s">
        <v>84</v>
      </c>
    </row>
    <row r="327" s="2" customFormat="1" ht="16.5" customHeight="1">
      <c r="A327" s="39"/>
      <c r="B327" s="40"/>
      <c r="C327" s="219" t="s">
        <v>999</v>
      </c>
      <c r="D327" s="219" t="s">
        <v>177</v>
      </c>
      <c r="E327" s="220" t="s">
        <v>4053</v>
      </c>
      <c r="F327" s="221" t="s">
        <v>3871</v>
      </c>
      <c r="G327" s="222" t="s">
        <v>2748</v>
      </c>
      <c r="H327" s="223">
        <v>1</v>
      </c>
      <c r="I327" s="224"/>
      <c r="J327" s="225">
        <f>ROUND(I327*H327,2)</f>
        <v>0</v>
      </c>
      <c r="K327" s="221" t="s">
        <v>1</v>
      </c>
      <c r="L327" s="45"/>
      <c r="M327" s="226" t="s">
        <v>1</v>
      </c>
      <c r="N327" s="227" t="s">
        <v>41</v>
      </c>
      <c r="O327" s="92"/>
      <c r="P327" s="228">
        <f>O327*H327</f>
        <v>0</v>
      </c>
      <c r="Q327" s="228">
        <v>0</v>
      </c>
      <c r="R327" s="228">
        <f>Q327*H327</f>
        <v>0</v>
      </c>
      <c r="S327" s="228">
        <v>0</v>
      </c>
      <c r="T327" s="229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30" t="s">
        <v>182</v>
      </c>
      <c r="AT327" s="230" t="s">
        <v>177</v>
      </c>
      <c r="AU327" s="230" t="s">
        <v>84</v>
      </c>
      <c r="AY327" s="18" t="s">
        <v>175</v>
      </c>
      <c r="BE327" s="231">
        <f>IF(N327="základní",J327,0)</f>
        <v>0</v>
      </c>
      <c r="BF327" s="231">
        <f>IF(N327="snížená",J327,0)</f>
        <v>0</v>
      </c>
      <c r="BG327" s="231">
        <f>IF(N327="zákl. přenesená",J327,0)</f>
        <v>0</v>
      </c>
      <c r="BH327" s="231">
        <f>IF(N327="sníž. přenesená",J327,0)</f>
        <v>0</v>
      </c>
      <c r="BI327" s="231">
        <f>IF(N327="nulová",J327,0)</f>
        <v>0</v>
      </c>
      <c r="BJ327" s="18" t="s">
        <v>84</v>
      </c>
      <c r="BK327" s="231">
        <f>ROUND(I327*H327,2)</f>
        <v>0</v>
      </c>
      <c r="BL327" s="18" t="s">
        <v>182</v>
      </c>
      <c r="BM327" s="230" t="s">
        <v>1807</v>
      </c>
    </row>
    <row r="328" s="2" customFormat="1" ht="55.5" customHeight="1">
      <c r="A328" s="39"/>
      <c r="B328" s="40"/>
      <c r="C328" s="219" t="s">
        <v>1015</v>
      </c>
      <c r="D328" s="219" t="s">
        <v>177</v>
      </c>
      <c r="E328" s="220" t="s">
        <v>4054</v>
      </c>
      <c r="F328" s="221" t="s">
        <v>4055</v>
      </c>
      <c r="G328" s="222" t="s">
        <v>3835</v>
      </c>
      <c r="H328" s="223">
        <v>44</v>
      </c>
      <c r="I328" s="224"/>
      <c r="J328" s="225">
        <f>ROUND(I328*H328,2)</f>
        <v>0</v>
      </c>
      <c r="K328" s="221" t="s">
        <v>1</v>
      </c>
      <c r="L328" s="45"/>
      <c r="M328" s="226" t="s">
        <v>1</v>
      </c>
      <c r="N328" s="227" t="s">
        <v>41</v>
      </c>
      <c r="O328" s="92"/>
      <c r="P328" s="228">
        <f>O328*H328</f>
        <v>0</v>
      </c>
      <c r="Q328" s="228">
        <v>0.7</v>
      </c>
      <c r="R328" s="228">
        <f>Q328*H328</f>
        <v>30.799999999999996</v>
      </c>
      <c r="S328" s="228">
        <v>0</v>
      </c>
      <c r="T328" s="229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30" t="s">
        <v>182</v>
      </c>
      <c r="AT328" s="230" t="s">
        <v>177</v>
      </c>
      <c r="AU328" s="230" t="s">
        <v>84</v>
      </c>
      <c r="AY328" s="18" t="s">
        <v>175</v>
      </c>
      <c r="BE328" s="231">
        <f>IF(N328="základní",J328,0)</f>
        <v>0</v>
      </c>
      <c r="BF328" s="231">
        <f>IF(N328="snížená",J328,0)</f>
        <v>0</v>
      </c>
      <c r="BG328" s="231">
        <f>IF(N328="zákl. přenesená",J328,0)</f>
        <v>0</v>
      </c>
      <c r="BH328" s="231">
        <f>IF(N328="sníž. přenesená",J328,0)</f>
        <v>0</v>
      </c>
      <c r="BI328" s="231">
        <f>IF(N328="nulová",J328,0)</f>
        <v>0</v>
      </c>
      <c r="BJ328" s="18" t="s">
        <v>84</v>
      </c>
      <c r="BK328" s="231">
        <f>ROUND(I328*H328,2)</f>
        <v>0</v>
      </c>
      <c r="BL328" s="18" t="s">
        <v>182</v>
      </c>
      <c r="BM328" s="230" t="s">
        <v>1815</v>
      </c>
    </row>
    <row r="329" s="2" customFormat="1" ht="16.5" customHeight="1">
      <c r="A329" s="39"/>
      <c r="B329" s="40"/>
      <c r="C329" s="219" t="s">
        <v>1020</v>
      </c>
      <c r="D329" s="219" t="s">
        <v>177</v>
      </c>
      <c r="E329" s="220" t="s">
        <v>4056</v>
      </c>
      <c r="F329" s="221" t="s">
        <v>3871</v>
      </c>
      <c r="G329" s="222" t="s">
        <v>3835</v>
      </c>
      <c r="H329" s="223">
        <v>44</v>
      </c>
      <c r="I329" s="224"/>
      <c r="J329" s="225">
        <f>ROUND(I329*H329,2)</f>
        <v>0</v>
      </c>
      <c r="K329" s="221" t="s">
        <v>1</v>
      </c>
      <c r="L329" s="45"/>
      <c r="M329" s="226" t="s">
        <v>1</v>
      </c>
      <c r="N329" s="227" t="s">
        <v>41</v>
      </c>
      <c r="O329" s="92"/>
      <c r="P329" s="228">
        <f>O329*H329</f>
        <v>0</v>
      </c>
      <c r="Q329" s="228">
        <v>0</v>
      </c>
      <c r="R329" s="228">
        <f>Q329*H329</f>
        <v>0</v>
      </c>
      <c r="S329" s="228">
        <v>0</v>
      </c>
      <c r="T329" s="229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30" t="s">
        <v>182</v>
      </c>
      <c r="AT329" s="230" t="s">
        <v>177</v>
      </c>
      <c r="AU329" s="230" t="s">
        <v>84</v>
      </c>
      <c r="AY329" s="18" t="s">
        <v>175</v>
      </c>
      <c r="BE329" s="231">
        <f>IF(N329="základní",J329,0)</f>
        <v>0</v>
      </c>
      <c r="BF329" s="231">
        <f>IF(N329="snížená",J329,0)</f>
        <v>0</v>
      </c>
      <c r="BG329" s="231">
        <f>IF(N329="zákl. přenesená",J329,0)</f>
        <v>0</v>
      </c>
      <c r="BH329" s="231">
        <f>IF(N329="sníž. přenesená",J329,0)</f>
        <v>0</v>
      </c>
      <c r="BI329" s="231">
        <f>IF(N329="nulová",J329,0)</f>
        <v>0</v>
      </c>
      <c r="BJ329" s="18" t="s">
        <v>84</v>
      </c>
      <c r="BK329" s="231">
        <f>ROUND(I329*H329,2)</f>
        <v>0</v>
      </c>
      <c r="BL329" s="18" t="s">
        <v>182</v>
      </c>
      <c r="BM329" s="230" t="s">
        <v>1823</v>
      </c>
    </row>
    <row r="330" s="2" customFormat="1" ht="24.15" customHeight="1">
      <c r="A330" s="39"/>
      <c r="B330" s="40"/>
      <c r="C330" s="219" t="s">
        <v>1025</v>
      </c>
      <c r="D330" s="219" t="s">
        <v>177</v>
      </c>
      <c r="E330" s="220" t="s">
        <v>4057</v>
      </c>
      <c r="F330" s="221" t="s">
        <v>3864</v>
      </c>
      <c r="G330" s="222" t="s">
        <v>3862</v>
      </c>
      <c r="H330" s="223">
        <v>1</v>
      </c>
      <c r="I330" s="224"/>
      <c r="J330" s="225">
        <f>ROUND(I330*H330,2)</f>
        <v>0</v>
      </c>
      <c r="K330" s="221" t="s">
        <v>1</v>
      </c>
      <c r="L330" s="45"/>
      <c r="M330" s="226" t="s">
        <v>1</v>
      </c>
      <c r="N330" s="227" t="s">
        <v>41</v>
      </c>
      <c r="O330" s="92"/>
      <c r="P330" s="228">
        <f>O330*H330</f>
        <v>0</v>
      </c>
      <c r="Q330" s="228">
        <v>0</v>
      </c>
      <c r="R330" s="228">
        <f>Q330*H330</f>
        <v>0</v>
      </c>
      <c r="S330" s="228">
        <v>0</v>
      </c>
      <c r="T330" s="229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0" t="s">
        <v>182</v>
      </c>
      <c r="AT330" s="230" t="s">
        <v>177</v>
      </c>
      <c r="AU330" s="230" t="s">
        <v>84</v>
      </c>
      <c r="AY330" s="18" t="s">
        <v>175</v>
      </c>
      <c r="BE330" s="231">
        <f>IF(N330="základní",J330,0)</f>
        <v>0</v>
      </c>
      <c r="BF330" s="231">
        <f>IF(N330="snížená",J330,0)</f>
        <v>0</v>
      </c>
      <c r="BG330" s="231">
        <f>IF(N330="zákl. přenesená",J330,0)</f>
        <v>0</v>
      </c>
      <c r="BH330" s="231">
        <f>IF(N330="sníž. přenesená",J330,0)</f>
        <v>0</v>
      </c>
      <c r="BI330" s="231">
        <f>IF(N330="nulová",J330,0)</f>
        <v>0</v>
      </c>
      <c r="BJ330" s="18" t="s">
        <v>84</v>
      </c>
      <c r="BK330" s="231">
        <f>ROUND(I330*H330,2)</f>
        <v>0</v>
      </c>
      <c r="BL330" s="18" t="s">
        <v>182</v>
      </c>
      <c r="BM330" s="230" t="s">
        <v>1831</v>
      </c>
    </row>
    <row r="331" s="2" customFormat="1" ht="44.25" customHeight="1">
      <c r="A331" s="39"/>
      <c r="B331" s="40"/>
      <c r="C331" s="219" t="s">
        <v>1054</v>
      </c>
      <c r="D331" s="219" t="s">
        <v>177</v>
      </c>
      <c r="E331" s="220" t="s">
        <v>4058</v>
      </c>
      <c r="F331" s="221" t="s">
        <v>4059</v>
      </c>
      <c r="G331" s="222" t="s">
        <v>2748</v>
      </c>
      <c r="H331" s="223">
        <v>1</v>
      </c>
      <c r="I331" s="224"/>
      <c r="J331" s="225">
        <f>ROUND(I331*H331,2)</f>
        <v>0</v>
      </c>
      <c r="K331" s="221" t="s">
        <v>1</v>
      </c>
      <c r="L331" s="45"/>
      <c r="M331" s="226" t="s">
        <v>1</v>
      </c>
      <c r="N331" s="227" t="s">
        <v>41</v>
      </c>
      <c r="O331" s="92"/>
      <c r="P331" s="228">
        <f>O331*H331</f>
        <v>0</v>
      </c>
      <c r="Q331" s="228">
        <v>2.2</v>
      </c>
      <c r="R331" s="228">
        <f>Q331*H331</f>
        <v>2.2</v>
      </c>
      <c r="S331" s="228">
        <v>0</v>
      </c>
      <c r="T331" s="229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0" t="s">
        <v>182</v>
      </c>
      <c r="AT331" s="230" t="s">
        <v>177</v>
      </c>
      <c r="AU331" s="230" t="s">
        <v>84</v>
      </c>
      <c r="AY331" s="18" t="s">
        <v>175</v>
      </c>
      <c r="BE331" s="231">
        <f>IF(N331="základní",J331,0)</f>
        <v>0</v>
      </c>
      <c r="BF331" s="231">
        <f>IF(N331="snížená",J331,0)</f>
        <v>0</v>
      </c>
      <c r="BG331" s="231">
        <f>IF(N331="zákl. přenesená",J331,0)</f>
        <v>0</v>
      </c>
      <c r="BH331" s="231">
        <f>IF(N331="sníž. přenesená",J331,0)</f>
        <v>0</v>
      </c>
      <c r="BI331" s="231">
        <f>IF(N331="nulová",J331,0)</f>
        <v>0</v>
      </c>
      <c r="BJ331" s="18" t="s">
        <v>84</v>
      </c>
      <c r="BK331" s="231">
        <f>ROUND(I331*H331,2)</f>
        <v>0</v>
      </c>
      <c r="BL331" s="18" t="s">
        <v>182</v>
      </c>
      <c r="BM331" s="230" t="s">
        <v>1839</v>
      </c>
    </row>
    <row r="332" s="2" customFormat="1">
      <c r="A332" s="39"/>
      <c r="B332" s="40"/>
      <c r="C332" s="41"/>
      <c r="D332" s="234" t="s">
        <v>266</v>
      </c>
      <c r="E332" s="41"/>
      <c r="F332" s="275" t="s">
        <v>4060</v>
      </c>
      <c r="G332" s="41"/>
      <c r="H332" s="41"/>
      <c r="I332" s="276"/>
      <c r="J332" s="41"/>
      <c r="K332" s="41"/>
      <c r="L332" s="45"/>
      <c r="M332" s="277"/>
      <c r="N332" s="278"/>
      <c r="O332" s="92"/>
      <c r="P332" s="92"/>
      <c r="Q332" s="92"/>
      <c r="R332" s="92"/>
      <c r="S332" s="92"/>
      <c r="T332" s="93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T332" s="18" t="s">
        <v>266</v>
      </c>
      <c r="AU332" s="18" t="s">
        <v>84</v>
      </c>
    </row>
    <row r="333" s="2" customFormat="1" ht="16.5" customHeight="1">
      <c r="A333" s="39"/>
      <c r="B333" s="40"/>
      <c r="C333" s="219" t="s">
        <v>1060</v>
      </c>
      <c r="D333" s="219" t="s">
        <v>177</v>
      </c>
      <c r="E333" s="220" t="s">
        <v>4061</v>
      </c>
      <c r="F333" s="221" t="s">
        <v>3871</v>
      </c>
      <c r="G333" s="222" t="s">
        <v>2748</v>
      </c>
      <c r="H333" s="223">
        <v>1</v>
      </c>
      <c r="I333" s="224"/>
      <c r="J333" s="225">
        <f>ROUND(I333*H333,2)</f>
        <v>0</v>
      </c>
      <c r="K333" s="221" t="s">
        <v>1</v>
      </c>
      <c r="L333" s="45"/>
      <c r="M333" s="226" t="s">
        <v>1</v>
      </c>
      <c r="N333" s="227" t="s">
        <v>41</v>
      </c>
      <c r="O333" s="92"/>
      <c r="P333" s="228">
        <f>O333*H333</f>
        <v>0</v>
      </c>
      <c r="Q333" s="228">
        <v>0</v>
      </c>
      <c r="R333" s="228">
        <f>Q333*H333</f>
        <v>0</v>
      </c>
      <c r="S333" s="228">
        <v>0</v>
      </c>
      <c r="T333" s="229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30" t="s">
        <v>182</v>
      </c>
      <c r="AT333" s="230" t="s">
        <v>177</v>
      </c>
      <c r="AU333" s="230" t="s">
        <v>84</v>
      </c>
      <c r="AY333" s="18" t="s">
        <v>175</v>
      </c>
      <c r="BE333" s="231">
        <f>IF(N333="základní",J333,0)</f>
        <v>0</v>
      </c>
      <c r="BF333" s="231">
        <f>IF(N333="snížená",J333,0)</f>
        <v>0</v>
      </c>
      <c r="BG333" s="231">
        <f>IF(N333="zákl. přenesená",J333,0)</f>
        <v>0</v>
      </c>
      <c r="BH333" s="231">
        <f>IF(N333="sníž. přenesená",J333,0)</f>
        <v>0</v>
      </c>
      <c r="BI333" s="231">
        <f>IF(N333="nulová",J333,0)</f>
        <v>0</v>
      </c>
      <c r="BJ333" s="18" t="s">
        <v>84</v>
      </c>
      <c r="BK333" s="231">
        <f>ROUND(I333*H333,2)</f>
        <v>0</v>
      </c>
      <c r="BL333" s="18" t="s">
        <v>182</v>
      </c>
      <c r="BM333" s="230" t="s">
        <v>1847</v>
      </c>
    </row>
    <row r="334" s="2" customFormat="1" ht="24.15" customHeight="1">
      <c r="A334" s="39"/>
      <c r="B334" s="40"/>
      <c r="C334" s="219" t="s">
        <v>1070</v>
      </c>
      <c r="D334" s="219" t="s">
        <v>177</v>
      </c>
      <c r="E334" s="220" t="s">
        <v>4062</v>
      </c>
      <c r="F334" s="221" t="s">
        <v>4063</v>
      </c>
      <c r="G334" s="222" t="s">
        <v>2748</v>
      </c>
      <c r="H334" s="223">
        <v>1</v>
      </c>
      <c r="I334" s="224"/>
      <c r="J334" s="225">
        <f>ROUND(I334*H334,2)</f>
        <v>0</v>
      </c>
      <c r="K334" s="221" t="s">
        <v>1</v>
      </c>
      <c r="L334" s="45"/>
      <c r="M334" s="226" t="s">
        <v>1</v>
      </c>
      <c r="N334" s="227" t="s">
        <v>41</v>
      </c>
      <c r="O334" s="92"/>
      <c r="P334" s="228">
        <f>O334*H334</f>
        <v>0</v>
      </c>
      <c r="Q334" s="228">
        <v>0.4</v>
      </c>
      <c r="R334" s="228">
        <f>Q334*H334</f>
        <v>0.4</v>
      </c>
      <c r="S334" s="228">
        <v>0</v>
      </c>
      <c r="T334" s="229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30" t="s">
        <v>182</v>
      </c>
      <c r="AT334" s="230" t="s">
        <v>177</v>
      </c>
      <c r="AU334" s="230" t="s">
        <v>84</v>
      </c>
      <c r="AY334" s="18" t="s">
        <v>175</v>
      </c>
      <c r="BE334" s="231">
        <f>IF(N334="základní",J334,0)</f>
        <v>0</v>
      </c>
      <c r="BF334" s="231">
        <f>IF(N334="snížená",J334,0)</f>
        <v>0</v>
      </c>
      <c r="BG334" s="231">
        <f>IF(N334="zákl. přenesená",J334,0)</f>
        <v>0</v>
      </c>
      <c r="BH334" s="231">
        <f>IF(N334="sníž. přenesená",J334,0)</f>
        <v>0</v>
      </c>
      <c r="BI334" s="231">
        <f>IF(N334="nulová",J334,0)</f>
        <v>0</v>
      </c>
      <c r="BJ334" s="18" t="s">
        <v>84</v>
      </c>
      <c r="BK334" s="231">
        <f>ROUND(I334*H334,2)</f>
        <v>0</v>
      </c>
      <c r="BL334" s="18" t="s">
        <v>182</v>
      </c>
      <c r="BM334" s="230" t="s">
        <v>1855</v>
      </c>
    </row>
    <row r="335" s="2" customFormat="1">
      <c r="A335" s="39"/>
      <c r="B335" s="40"/>
      <c r="C335" s="41"/>
      <c r="D335" s="234" t="s">
        <v>266</v>
      </c>
      <c r="E335" s="41"/>
      <c r="F335" s="275" t="s">
        <v>4064</v>
      </c>
      <c r="G335" s="41"/>
      <c r="H335" s="41"/>
      <c r="I335" s="276"/>
      <c r="J335" s="41"/>
      <c r="K335" s="41"/>
      <c r="L335" s="45"/>
      <c r="M335" s="277"/>
      <c r="N335" s="278"/>
      <c r="O335" s="92"/>
      <c r="P335" s="92"/>
      <c r="Q335" s="92"/>
      <c r="R335" s="92"/>
      <c r="S335" s="92"/>
      <c r="T335" s="93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266</v>
      </c>
      <c r="AU335" s="18" t="s">
        <v>84</v>
      </c>
    </row>
    <row r="336" s="2" customFormat="1" ht="16.5" customHeight="1">
      <c r="A336" s="39"/>
      <c r="B336" s="40"/>
      <c r="C336" s="219" t="s">
        <v>1075</v>
      </c>
      <c r="D336" s="219" t="s">
        <v>177</v>
      </c>
      <c r="E336" s="220" t="s">
        <v>4065</v>
      </c>
      <c r="F336" s="221" t="s">
        <v>3871</v>
      </c>
      <c r="G336" s="222" t="s">
        <v>2748</v>
      </c>
      <c r="H336" s="223">
        <v>1</v>
      </c>
      <c r="I336" s="224"/>
      <c r="J336" s="225">
        <f>ROUND(I336*H336,2)</f>
        <v>0</v>
      </c>
      <c r="K336" s="221" t="s">
        <v>1</v>
      </c>
      <c r="L336" s="45"/>
      <c r="M336" s="226" t="s">
        <v>1</v>
      </c>
      <c r="N336" s="227" t="s">
        <v>41</v>
      </c>
      <c r="O336" s="92"/>
      <c r="P336" s="228">
        <f>O336*H336</f>
        <v>0</v>
      </c>
      <c r="Q336" s="228">
        <v>0</v>
      </c>
      <c r="R336" s="228">
        <f>Q336*H336</f>
        <v>0</v>
      </c>
      <c r="S336" s="228">
        <v>0</v>
      </c>
      <c r="T336" s="229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0" t="s">
        <v>182</v>
      </c>
      <c r="AT336" s="230" t="s">
        <v>177</v>
      </c>
      <c r="AU336" s="230" t="s">
        <v>84</v>
      </c>
      <c r="AY336" s="18" t="s">
        <v>175</v>
      </c>
      <c r="BE336" s="231">
        <f>IF(N336="základní",J336,0)</f>
        <v>0</v>
      </c>
      <c r="BF336" s="231">
        <f>IF(N336="snížená",J336,0)</f>
        <v>0</v>
      </c>
      <c r="BG336" s="231">
        <f>IF(N336="zákl. přenesená",J336,0)</f>
        <v>0</v>
      </c>
      <c r="BH336" s="231">
        <f>IF(N336="sníž. přenesená",J336,0)</f>
        <v>0</v>
      </c>
      <c r="BI336" s="231">
        <f>IF(N336="nulová",J336,0)</f>
        <v>0</v>
      </c>
      <c r="BJ336" s="18" t="s">
        <v>84</v>
      </c>
      <c r="BK336" s="231">
        <f>ROUND(I336*H336,2)</f>
        <v>0</v>
      </c>
      <c r="BL336" s="18" t="s">
        <v>182</v>
      </c>
      <c r="BM336" s="230" t="s">
        <v>1863</v>
      </c>
    </row>
    <row r="337" s="2" customFormat="1" ht="16.5" customHeight="1">
      <c r="A337" s="39"/>
      <c r="B337" s="40"/>
      <c r="C337" s="219" t="s">
        <v>1089</v>
      </c>
      <c r="D337" s="219" t="s">
        <v>177</v>
      </c>
      <c r="E337" s="220" t="s">
        <v>4019</v>
      </c>
      <c r="F337" s="221" t="s">
        <v>4020</v>
      </c>
      <c r="G337" s="222" t="s">
        <v>2748</v>
      </c>
      <c r="H337" s="223">
        <v>1</v>
      </c>
      <c r="I337" s="224"/>
      <c r="J337" s="225">
        <f>ROUND(I337*H337,2)</f>
        <v>0</v>
      </c>
      <c r="K337" s="221" t="s">
        <v>1</v>
      </c>
      <c r="L337" s="45"/>
      <c r="M337" s="226" t="s">
        <v>1</v>
      </c>
      <c r="N337" s="227" t="s">
        <v>41</v>
      </c>
      <c r="O337" s="92"/>
      <c r="P337" s="228">
        <f>O337*H337</f>
        <v>0</v>
      </c>
      <c r="Q337" s="228">
        <v>0.2</v>
      </c>
      <c r="R337" s="228">
        <f>Q337*H337</f>
        <v>0.2</v>
      </c>
      <c r="S337" s="228">
        <v>0</v>
      </c>
      <c r="T337" s="229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30" t="s">
        <v>182</v>
      </c>
      <c r="AT337" s="230" t="s">
        <v>177</v>
      </c>
      <c r="AU337" s="230" t="s">
        <v>84</v>
      </c>
      <c r="AY337" s="18" t="s">
        <v>175</v>
      </c>
      <c r="BE337" s="231">
        <f>IF(N337="základní",J337,0)</f>
        <v>0</v>
      </c>
      <c r="BF337" s="231">
        <f>IF(N337="snížená",J337,0)</f>
        <v>0</v>
      </c>
      <c r="BG337" s="231">
        <f>IF(N337="zákl. přenesená",J337,0)</f>
        <v>0</v>
      </c>
      <c r="BH337" s="231">
        <f>IF(N337="sníž. přenesená",J337,0)</f>
        <v>0</v>
      </c>
      <c r="BI337" s="231">
        <f>IF(N337="nulová",J337,0)</f>
        <v>0</v>
      </c>
      <c r="BJ337" s="18" t="s">
        <v>84</v>
      </c>
      <c r="BK337" s="231">
        <f>ROUND(I337*H337,2)</f>
        <v>0</v>
      </c>
      <c r="BL337" s="18" t="s">
        <v>182</v>
      </c>
      <c r="BM337" s="230" t="s">
        <v>1871</v>
      </c>
    </row>
    <row r="338" s="2" customFormat="1">
      <c r="A338" s="39"/>
      <c r="B338" s="40"/>
      <c r="C338" s="41"/>
      <c r="D338" s="234" t="s">
        <v>266</v>
      </c>
      <c r="E338" s="41"/>
      <c r="F338" s="275" t="s">
        <v>4066</v>
      </c>
      <c r="G338" s="41"/>
      <c r="H338" s="41"/>
      <c r="I338" s="276"/>
      <c r="J338" s="41"/>
      <c r="K338" s="41"/>
      <c r="L338" s="45"/>
      <c r="M338" s="277"/>
      <c r="N338" s="278"/>
      <c r="O338" s="92"/>
      <c r="P338" s="92"/>
      <c r="Q338" s="92"/>
      <c r="R338" s="92"/>
      <c r="S338" s="92"/>
      <c r="T338" s="93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266</v>
      </c>
      <c r="AU338" s="18" t="s">
        <v>84</v>
      </c>
    </row>
    <row r="339" s="2" customFormat="1" ht="16.5" customHeight="1">
      <c r="A339" s="39"/>
      <c r="B339" s="40"/>
      <c r="C339" s="219" t="s">
        <v>1102</v>
      </c>
      <c r="D339" s="219" t="s">
        <v>177</v>
      </c>
      <c r="E339" s="220" t="s">
        <v>4022</v>
      </c>
      <c r="F339" s="221" t="s">
        <v>3871</v>
      </c>
      <c r="G339" s="222" t="s">
        <v>2748</v>
      </c>
      <c r="H339" s="223">
        <v>1</v>
      </c>
      <c r="I339" s="224"/>
      <c r="J339" s="225">
        <f>ROUND(I339*H339,2)</f>
        <v>0</v>
      </c>
      <c r="K339" s="221" t="s">
        <v>1</v>
      </c>
      <c r="L339" s="45"/>
      <c r="M339" s="226" t="s">
        <v>1</v>
      </c>
      <c r="N339" s="227" t="s">
        <v>41</v>
      </c>
      <c r="O339" s="92"/>
      <c r="P339" s="228">
        <f>O339*H339</f>
        <v>0</v>
      </c>
      <c r="Q339" s="228">
        <v>0</v>
      </c>
      <c r="R339" s="228">
        <f>Q339*H339</f>
        <v>0</v>
      </c>
      <c r="S339" s="228">
        <v>0</v>
      </c>
      <c r="T339" s="229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30" t="s">
        <v>182</v>
      </c>
      <c r="AT339" s="230" t="s">
        <v>177</v>
      </c>
      <c r="AU339" s="230" t="s">
        <v>84</v>
      </c>
      <c r="AY339" s="18" t="s">
        <v>175</v>
      </c>
      <c r="BE339" s="231">
        <f>IF(N339="základní",J339,0)</f>
        <v>0</v>
      </c>
      <c r="BF339" s="231">
        <f>IF(N339="snížená",J339,0)</f>
        <v>0</v>
      </c>
      <c r="BG339" s="231">
        <f>IF(N339="zákl. přenesená",J339,0)</f>
        <v>0</v>
      </c>
      <c r="BH339" s="231">
        <f>IF(N339="sníž. přenesená",J339,0)</f>
        <v>0</v>
      </c>
      <c r="BI339" s="231">
        <f>IF(N339="nulová",J339,0)</f>
        <v>0</v>
      </c>
      <c r="BJ339" s="18" t="s">
        <v>84</v>
      </c>
      <c r="BK339" s="231">
        <f>ROUND(I339*H339,2)</f>
        <v>0</v>
      </c>
      <c r="BL339" s="18" t="s">
        <v>182</v>
      </c>
      <c r="BM339" s="230" t="s">
        <v>1879</v>
      </c>
    </row>
    <row r="340" s="2" customFormat="1" ht="24.15" customHeight="1">
      <c r="A340" s="39"/>
      <c r="B340" s="40"/>
      <c r="C340" s="219" t="s">
        <v>1107</v>
      </c>
      <c r="D340" s="219" t="s">
        <v>177</v>
      </c>
      <c r="E340" s="220" t="s">
        <v>4067</v>
      </c>
      <c r="F340" s="221" t="s">
        <v>4068</v>
      </c>
      <c r="G340" s="222" t="s">
        <v>2748</v>
      </c>
      <c r="H340" s="223">
        <v>1</v>
      </c>
      <c r="I340" s="224"/>
      <c r="J340" s="225">
        <f>ROUND(I340*H340,2)</f>
        <v>0</v>
      </c>
      <c r="K340" s="221" t="s">
        <v>1</v>
      </c>
      <c r="L340" s="45"/>
      <c r="M340" s="226" t="s">
        <v>1</v>
      </c>
      <c r="N340" s="227" t="s">
        <v>41</v>
      </c>
      <c r="O340" s="92"/>
      <c r="P340" s="228">
        <f>O340*H340</f>
        <v>0</v>
      </c>
      <c r="Q340" s="228">
        <v>1.1</v>
      </c>
      <c r="R340" s="228">
        <f>Q340*H340</f>
        <v>1.1</v>
      </c>
      <c r="S340" s="228">
        <v>0</v>
      </c>
      <c r="T340" s="229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0" t="s">
        <v>182</v>
      </c>
      <c r="AT340" s="230" t="s">
        <v>177</v>
      </c>
      <c r="AU340" s="230" t="s">
        <v>84</v>
      </c>
      <c r="AY340" s="18" t="s">
        <v>175</v>
      </c>
      <c r="BE340" s="231">
        <f>IF(N340="základní",J340,0)</f>
        <v>0</v>
      </c>
      <c r="BF340" s="231">
        <f>IF(N340="snížená",J340,0)</f>
        <v>0</v>
      </c>
      <c r="BG340" s="231">
        <f>IF(N340="zákl. přenesená",J340,0)</f>
        <v>0</v>
      </c>
      <c r="BH340" s="231">
        <f>IF(N340="sníž. přenesená",J340,0)</f>
        <v>0</v>
      </c>
      <c r="BI340" s="231">
        <f>IF(N340="nulová",J340,0)</f>
        <v>0</v>
      </c>
      <c r="BJ340" s="18" t="s">
        <v>84</v>
      </c>
      <c r="BK340" s="231">
        <f>ROUND(I340*H340,2)</f>
        <v>0</v>
      </c>
      <c r="BL340" s="18" t="s">
        <v>182</v>
      </c>
      <c r="BM340" s="230" t="s">
        <v>1887</v>
      </c>
    </row>
    <row r="341" s="2" customFormat="1">
      <c r="A341" s="39"/>
      <c r="B341" s="40"/>
      <c r="C341" s="41"/>
      <c r="D341" s="234" t="s">
        <v>266</v>
      </c>
      <c r="E341" s="41"/>
      <c r="F341" s="275" t="s">
        <v>4069</v>
      </c>
      <c r="G341" s="41"/>
      <c r="H341" s="41"/>
      <c r="I341" s="276"/>
      <c r="J341" s="41"/>
      <c r="K341" s="41"/>
      <c r="L341" s="45"/>
      <c r="M341" s="277"/>
      <c r="N341" s="278"/>
      <c r="O341" s="92"/>
      <c r="P341" s="92"/>
      <c r="Q341" s="92"/>
      <c r="R341" s="92"/>
      <c r="S341" s="92"/>
      <c r="T341" s="93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266</v>
      </c>
      <c r="AU341" s="18" t="s">
        <v>84</v>
      </c>
    </row>
    <row r="342" s="2" customFormat="1" ht="16.5" customHeight="1">
      <c r="A342" s="39"/>
      <c r="B342" s="40"/>
      <c r="C342" s="219" t="s">
        <v>1113</v>
      </c>
      <c r="D342" s="219" t="s">
        <v>177</v>
      </c>
      <c r="E342" s="220" t="s">
        <v>4070</v>
      </c>
      <c r="F342" s="221" t="s">
        <v>3871</v>
      </c>
      <c r="G342" s="222" t="s">
        <v>2748</v>
      </c>
      <c r="H342" s="223">
        <v>1</v>
      </c>
      <c r="I342" s="224"/>
      <c r="J342" s="225">
        <f>ROUND(I342*H342,2)</f>
        <v>0</v>
      </c>
      <c r="K342" s="221" t="s">
        <v>1</v>
      </c>
      <c r="L342" s="45"/>
      <c r="M342" s="226" t="s">
        <v>1</v>
      </c>
      <c r="N342" s="227" t="s">
        <v>41</v>
      </c>
      <c r="O342" s="92"/>
      <c r="P342" s="228">
        <f>O342*H342</f>
        <v>0</v>
      </c>
      <c r="Q342" s="228">
        <v>0</v>
      </c>
      <c r="R342" s="228">
        <f>Q342*H342</f>
        <v>0</v>
      </c>
      <c r="S342" s="228">
        <v>0</v>
      </c>
      <c r="T342" s="229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0" t="s">
        <v>182</v>
      </c>
      <c r="AT342" s="230" t="s">
        <v>177</v>
      </c>
      <c r="AU342" s="230" t="s">
        <v>84</v>
      </c>
      <c r="AY342" s="18" t="s">
        <v>175</v>
      </c>
      <c r="BE342" s="231">
        <f>IF(N342="základní",J342,0)</f>
        <v>0</v>
      </c>
      <c r="BF342" s="231">
        <f>IF(N342="snížená",J342,0)</f>
        <v>0</v>
      </c>
      <c r="BG342" s="231">
        <f>IF(N342="zákl. přenesená",J342,0)</f>
        <v>0</v>
      </c>
      <c r="BH342" s="231">
        <f>IF(N342="sníž. přenesená",J342,0)</f>
        <v>0</v>
      </c>
      <c r="BI342" s="231">
        <f>IF(N342="nulová",J342,0)</f>
        <v>0</v>
      </c>
      <c r="BJ342" s="18" t="s">
        <v>84</v>
      </c>
      <c r="BK342" s="231">
        <f>ROUND(I342*H342,2)</f>
        <v>0</v>
      </c>
      <c r="BL342" s="18" t="s">
        <v>182</v>
      </c>
      <c r="BM342" s="230" t="s">
        <v>1895</v>
      </c>
    </row>
    <row r="343" s="2" customFormat="1" ht="24.15" customHeight="1">
      <c r="A343" s="39"/>
      <c r="B343" s="40"/>
      <c r="C343" s="219" t="s">
        <v>1123</v>
      </c>
      <c r="D343" s="219" t="s">
        <v>177</v>
      </c>
      <c r="E343" s="220" t="s">
        <v>4000</v>
      </c>
      <c r="F343" s="221" t="s">
        <v>4001</v>
      </c>
      <c r="G343" s="222" t="s">
        <v>2748</v>
      </c>
      <c r="H343" s="223">
        <v>1</v>
      </c>
      <c r="I343" s="224"/>
      <c r="J343" s="225">
        <f>ROUND(I343*H343,2)</f>
        <v>0</v>
      </c>
      <c r="K343" s="221" t="s">
        <v>1</v>
      </c>
      <c r="L343" s="45"/>
      <c r="M343" s="226" t="s">
        <v>1</v>
      </c>
      <c r="N343" s="227" t="s">
        <v>41</v>
      </c>
      <c r="O343" s="92"/>
      <c r="P343" s="228">
        <f>O343*H343</f>
        <v>0</v>
      </c>
      <c r="Q343" s="228">
        <v>1.6</v>
      </c>
      <c r="R343" s="228">
        <f>Q343*H343</f>
        <v>1.6</v>
      </c>
      <c r="S343" s="228">
        <v>0</v>
      </c>
      <c r="T343" s="229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30" t="s">
        <v>182</v>
      </c>
      <c r="AT343" s="230" t="s">
        <v>177</v>
      </c>
      <c r="AU343" s="230" t="s">
        <v>84</v>
      </c>
      <c r="AY343" s="18" t="s">
        <v>175</v>
      </c>
      <c r="BE343" s="231">
        <f>IF(N343="základní",J343,0)</f>
        <v>0</v>
      </c>
      <c r="BF343" s="231">
        <f>IF(N343="snížená",J343,0)</f>
        <v>0</v>
      </c>
      <c r="BG343" s="231">
        <f>IF(N343="zákl. přenesená",J343,0)</f>
        <v>0</v>
      </c>
      <c r="BH343" s="231">
        <f>IF(N343="sníž. přenesená",J343,0)</f>
        <v>0</v>
      </c>
      <c r="BI343" s="231">
        <f>IF(N343="nulová",J343,0)</f>
        <v>0</v>
      </c>
      <c r="BJ343" s="18" t="s">
        <v>84</v>
      </c>
      <c r="BK343" s="231">
        <f>ROUND(I343*H343,2)</f>
        <v>0</v>
      </c>
      <c r="BL343" s="18" t="s">
        <v>182</v>
      </c>
      <c r="BM343" s="230" t="s">
        <v>1903</v>
      </c>
    </row>
    <row r="344" s="2" customFormat="1">
      <c r="A344" s="39"/>
      <c r="B344" s="40"/>
      <c r="C344" s="41"/>
      <c r="D344" s="234" t="s">
        <v>266</v>
      </c>
      <c r="E344" s="41"/>
      <c r="F344" s="275" t="s">
        <v>4071</v>
      </c>
      <c r="G344" s="41"/>
      <c r="H344" s="41"/>
      <c r="I344" s="276"/>
      <c r="J344" s="41"/>
      <c r="K344" s="41"/>
      <c r="L344" s="45"/>
      <c r="M344" s="277"/>
      <c r="N344" s="278"/>
      <c r="O344" s="92"/>
      <c r="P344" s="92"/>
      <c r="Q344" s="92"/>
      <c r="R344" s="92"/>
      <c r="S344" s="92"/>
      <c r="T344" s="93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266</v>
      </c>
      <c r="AU344" s="18" t="s">
        <v>84</v>
      </c>
    </row>
    <row r="345" s="2" customFormat="1" ht="16.5" customHeight="1">
      <c r="A345" s="39"/>
      <c r="B345" s="40"/>
      <c r="C345" s="219" t="s">
        <v>1128</v>
      </c>
      <c r="D345" s="219" t="s">
        <v>177</v>
      </c>
      <c r="E345" s="220" t="s">
        <v>4003</v>
      </c>
      <c r="F345" s="221" t="s">
        <v>3871</v>
      </c>
      <c r="G345" s="222" t="s">
        <v>2748</v>
      </c>
      <c r="H345" s="223">
        <v>1</v>
      </c>
      <c r="I345" s="224"/>
      <c r="J345" s="225">
        <f>ROUND(I345*H345,2)</f>
        <v>0</v>
      </c>
      <c r="K345" s="221" t="s">
        <v>1</v>
      </c>
      <c r="L345" s="45"/>
      <c r="M345" s="226" t="s">
        <v>1</v>
      </c>
      <c r="N345" s="227" t="s">
        <v>41</v>
      </c>
      <c r="O345" s="92"/>
      <c r="P345" s="228">
        <f>O345*H345</f>
        <v>0</v>
      </c>
      <c r="Q345" s="228">
        <v>0</v>
      </c>
      <c r="R345" s="228">
        <f>Q345*H345</f>
        <v>0</v>
      </c>
      <c r="S345" s="228">
        <v>0</v>
      </c>
      <c r="T345" s="229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30" t="s">
        <v>182</v>
      </c>
      <c r="AT345" s="230" t="s">
        <v>177</v>
      </c>
      <c r="AU345" s="230" t="s">
        <v>84</v>
      </c>
      <c r="AY345" s="18" t="s">
        <v>175</v>
      </c>
      <c r="BE345" s="231">
        <f>IF(N345="základní",J345,0)</f>
        <v>0</v>
      </c>
      <c r="BF345" s="231">
        <f>IF(N345="snížená",J345,0)</f>
        <v>0</v>
      </c>
      <c r="BG345" s="231">
        <f>IF(N345="zákl. přenesená",J345,0)</f>
        <v>0</v>
      </c>
      <c r="BH345" s="231">
        <f>IF(N345="sníž. přenesená",J345,0)</f>
        <v>0</v>
      </c>
      <c r="BI345" s="231">
        <f>IF(N345="nulová",J345,0)</f>
        <v>0</v>
      </c>
      <c r="BJ345" s="18" t="s">
        <v>84</v>
      </c>
      <c r="BK345" s="231">
        <f>ROUND(I345*H345,2)</f>
        <v>0</v>
      </c>
      <c r="BL345" s="18" t="s">
        <v>182</v>
      </c>
      <c r="BM345" s="230" t="s">
        <v>1911</v>
      </c>
    </row>
    <row r="346" s="2" customFormat="1" ht="24.15" customHeight="1">
      <c r="A346" s="39"/>
      <c r="B346" s="40"/>
      <c r="C346" s="219" t="s">
        <v>1133</v>
      </c>
      <c r="D346" s="219" t="s">
        <v>177</v>
      </c>
      <c r="E346" s="220" t="s">
        <v>4072</v>
      </c>
      <c r="F346" s="221" t="s">
        <v>4073</v>
      </c>
      <c r="G346" s="222" t="s">
        <v>3835</v>
      </c>
      <c r="H346" s="223">
        <v>1</v>
      </c>
      <c r="I346" s="224"/>
      <c r="J346" s="225">
        <f>ROUND(I346*H346,2)</f>
        <v>0</v>
      </c>
      <c r="K346" s="221" t="s">
        <v>1</v>
      </c>
      <c r="L346" s="45"/>
      <c r="M346" s="226" t="s">
        <v>1</v>
      </c>
      <c r="N346" s="227" t="s">
        <v>41</v>
      </c>
      <c r="O346" s="92"/>
      <c r="P346" s="228">
        <f>O346*H346</f>
        <v>0</v>
      </c>
      <c r="Q346" s="228">
        <v>0.65</v>
      </c>
      <c r="R346" s="228">
        <f>Q346*H346</f>
        <v>0.65</v>
      </c>
      <c r="S346" s="228">
        <v>0</v>
      </c>
      <c r="T346" s="229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30" t="s">
        <v>182</v>
      </c>
      <c r="AT346" s="230" t="s">
        <v>177</v>
      </c>
      <c r="AU346" s="230" t="s">
        <v>84</v>
      </c>
      <c r="AY346" s="18" t="s">
        <v>175</v>
      </c>
      <c r="BE346" s="231">
        <f>IF(N346="základní",J346,0)</f>
        <v>0</v>
      </c>
      <c r="BF346" s="231">
        <f>IF(N346="snížená",J346,0)</f>
        <v>0</v>
      </c>
      <c r="BG346" s="231">
        <f>IF(N346="zákl. přenesená",J346,0)</f>
        <v>0</v>
      </c>
      <c r="BH346" s="231">
        <f>IF(N346="sníž. přenesená",J346,0)</f>
        <v>0</v>
      </c>
      <c r="BI346" s="231">
        <f>IF(N346="nulová",J346,0)</f>
        <v>0</v>
      </c>
      <c r="BJ346" s="18" t="s">
        <v>84</v>
      </c>
      <c r="BK346" s="231">
        <f>ROUND(I346*H346,2)</f>
        <v>0</v>
      </c>
      <c r="BL346" s="18" t="s">
        <v>182</v>
      </c>
      <c r="BM346" s="230" t="s">
        <v>1919</v>
      </c>
    </row>
    <row r="347" s="2" customFormat="1">
      <c r="A347" s="39"/>
      <c r="B347" s="40"/>
      <c r="C347" s="41"/>
      <c r="D347" s="234" t="s">
        <v>266</v>
      </c>
      <c r="E347" s="41"/>
      <c r="F347" s="275" t="s">
        <v>4074</v>
      </c>
      <c r="G347" s="41"/>
      <c r="H347" s="41"/>
      <c r="I347" s="276"/>
      <c r="J347" s="41"/>
      <c r="K347" s="41"/>
      <c r="L347" s="45"/>
      <c r="M347" s="277"/>
      <c r="N347" s="278"/>
      <c r="O347" s="92"/>
      <c r="P347" s="92"/>
      <c r="Q347" s="92"/>
      <c r="R347" s="92"/>
      <c r="S347" s="92"/>
      <c r="T347" s="93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T347" s="18" t="s">
        <v>266</v>
      </c>
      <c r="AU347" s="18" t="s">
        <v>84</v>
      </c>
    </row>
    <row r="348" s="2" customFormat="1" ht="16.5" customHeight="1">
      <c r="A348" s="39"/>
      <c r="B348" s="40"/>
      <c r="C348" s="219" t="s">
        <v>1138</v>
      </c>
      <c r="D348" s="219" t="s">
        <v>177</v>
      </c>
      <c r="E348" s="220" t="s">
        <v>4075</v>
      </c>
      <c r="F348" s="221" t="s">
        <v>3871</v>
      </c>
      <c r="G348" s="222" t="s">
        <v>3835</v>
      </c>
      <c r="H348" s="223">
        <v>1</v>
      </c>
      <c r="I348" s="224"/>
      <c r="J348" s="225">
        <f>ROUND(I348*H348,2)</f>
        <v>0</v>
      </c>
      <c r="K348" s="221" t="s">
        <v>1</v>
      </c>
      <c r="L348" s="45"/>
      <c r="M348" s="226" t="s">
        <v>1</v>
      </c>
      <c r="N348" s="227" t="s">
        <v>41</v>
      </c>
      <c r="O348" s="92"/>
      <c r="P348" s="228">
        <f>O348*H348</f>
        <v>0</v>
      </c>
      <c r="Q348" s="228">
        <v>0</v>
      </c>
      <c r="R348" s="228">
        <f>Q348*H348</f>
        <v>0</v>
      </c>
      <c r="S348" s="228">
        <v>0</v>
      </c>
      <c r="T348" s="229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30" t="s">
        <v>182</v>
      </c>
      <c r="AT348" s="230" t="s">
        <v>177</v>
      </c>
      <c r="AU348" s="230" t="s">
        <v>84</v>
      </c>
      <c r="AY348" s="18" t="s">
        <v>175</v>
      </c>
      <c r="BE348" s="231">
        <f>IF(N348="základní",J348,0)</f>
        <v>0</v>
      </c>
      <c r="BF348" s="231">
        <f>IF(N348="snížená",J348,0)</f>
        <v>0</v>
      </c>
      <c r="BG348" s="231">
        <f>IF(N348="zákl. přenesená",J348,0)</f>
        <v>0</v>
      </c>
      <c r="BH348" s="231">
        <f>IF(N348="sníž. přenesená",J348,0)</f>
        <v>0</v>
      </c>
      <c r="BI348" s="231">
        <f>IF(N348="nulová",J348,0)</f>
        <v>0</v>
      </c>
      <c r="BJ348" s="18" t="s">
        <v>84</v>
      </c>
      <c r="BK348" s="231">
        <f>ROUND(I348*H348,2)</f>
        <v>0</v>
      </c>
      <c r="BL348" s="18" t="s">
        <v>182</v>
      </c>
      <c r="BM348" s="230" t="s">
        <v>1927</v>
      </c>
    </row>
    <row r="349" s="12" customFormat="1" ht="25.92" customHeight="1">
      <c r="A349" s="12"/>
      <c r="B349" s="203"/>
      <c r="C349" s="204"/>
      <c r="D349" s="205" t="s">
        <v>75</v>
      </c>
      <c r="E349" s="206" t="s">
        <v>4076</v>
      </c>
      <c r="F349" s="206" t="s">
        <v>4077</v>
      </c>
      <c r="G349" s="204"/>
      <c r="H349" s="204"/>
      <c r="I349" s="207"/>
      <c r="J349" s="208">
        <f>BK349</f>
        <v>0</v>
      </c>
      <c r="K349" s="204"/>
      <c r="L349" s="209"/>
      <c r="M349" s="210"/>
      <c r="N349" s="211"/>
      <c r="O349" s="211"/>
      <c r="P349" s="212">
        <f>SUM(P350:P379)</f>
        <v>0</v>
      </c>
      <c r="Q349" s="211"/>
      <c r="R349" s="212">
        <f>SUM(R350:R379)</f>
        <v>14.51</v>
      </c>
      <c r="S349" s="211"/>
      <c r="T349" s="213">
        <f>SUM(T350:T379)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4" t="s">
        <v>84</v>
      </c>
      <c r="AT349" s="215" t="s">
        <v>75</v>
      </c>
      <c r="AU349" s="215" t="s">
        <v>76</v>
      </c>
      <c r="AY349" s="214" t="s">
        <v>175</v>
      </c>
      <c r="BK349" s="216">
        <f>SUM(BK350:BK379)</f>
        <v>0</v>
      </c>
    </row>
    <row r="350" s="2" customFormat="1" ht="24.15" customHeight="1">
      <c r="A350" s="39"/>
      <c r="B350" s="40"/>
      <c r="C350" s="219" t="s">
        <v>1143</v>
      </c>
      <c r="D350" s="219" t="s">
        <v>177</v>
      </c>
      <c r="E350" s="220" t="s">
        <v>4078</v>
      </c>
      <c r="F350" s="221" t="s">
        <v>4079</v>
      </c>
      <c r="G350" s="222" t="s">
        <v>2748</v>
      </c>
      <c r="H350" s="223">
        <v>1</v>
      </c>
      <c r="I350" s="224"/>
      <c r="J350" s="225">
        <f>ROUND(I350*H350,2)</f>
        <v>0</v>
      </c>
      <c r="K350" s="221" t="s">
        <v>1</v>
      </c>
      <c r="L350" s="45"/>
      <c r="M350" s="226" t="s">
        <v>1</v>
      </c>
      <c r="N350" s="227" t="s">
        <v>41</v>
      </c>
      <c r="O350" s="92"/>
      <c r="P350" s="228">
        <f>O350*H350</f>
        <v>0</v>
      </c>
      <c r="Q350" s="228">
        <v>3.4</v>
      </c>
      <c r="R350" s="228">
        <f>Q350*H350</f>
        <v>3.4</v>
      </c>
      <c r="S350" s="228">
        <v>0</v>
      </c>
      <c r="T350" s="229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30" t="s">
        <v>182</v>
      </c>
      <c r="AT350" s="230" t="s">
        <v>177</v>
      </c>
      <c r="AU350" s="230" t="s">
        <v>84</v>
      </c>
      <c r="AY350" s="18" t="s">
        <v>175</v>
      </c>
      <c r="BE350" s="231">
        <f>IF(N350="základní",J350,0)</f>
        <v>0</v>
      </c>
      <c r="BF350" s="231">
        <f>IF(N350="snížená",J350,0)</f>
        <v>0</v>
      </c>
      <c r="BG350" s="231">
        <f>IF(N350="zákl. přenesená",J350,0)</f>
        <v>0</v>
      </c>
      <c r="BH350" s="231">
        <f>IF(N350="sníž. přenesená",J350,0)</f>
        <v>0</v>
      </c>
      <c r="BI350" s="231">
        <f>IF(N350="nulová",J350,0)</f>
        <v>0</v>
      </c>
      <c r="BJ350" s="18" t="s">
        <v>84</v>
      </c>
      <c r="BK350" s="231">
        <f>ROUND(I350*H350,2)</f>
        <v>0</v>
      </c>
      <c r="BL350" s="18" t="s">
        <v>182</v>
      </c>
      <c r="BM350" s="230" t="s">
        <v>1935</v>
      </c>
    </row>
    <row r="351" s="2" customFormat="1">
      <c r="A351" s="39"/>
      <c r="B351" s="40"/>
      <c r="C351" s="41"/>
      <c r="D351" s="234" t="s">
        <v>266</v>
      </c>
      <c r="E351" s="41"/>
      <c r="F351" s="275" t="s">
        <v>4080</v>
      </c>
      <c r="G351" s="41"/>
      <c r="H351" s="41"/>
      <c r="I351" s="276"/>
      <c r="J351" s="41"/>
      <c r="K351" s="41"/>
      <c r="L351" s="45"/>
      <c r="M351" s="277"/>
      <c r="N351" s="278"/>
      <c r="O351" s="92"/>
      <c r="P351" s="92"/>
      <c r="Q351" s="92"/>
      <c r="R351" s="92"/>
      <c r="S351" s="92"/>
      <c r="T351" s="93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T351" s="18" t="s">
        <v>266</v>
      </c>
      <c r="AU351" s="18" t="s">
        <v>84</v>
      </c>
    </row>
    <row r="352" s="2" customFormat="1" ht="16.5" customHeight="1">
      <c r="A352" s="39"/>
      <c r="B352" s="40"/>
      <c r="C352" s="219" t="s">
        <v>1147</v>
      </c>
      <c r="D352" s="219" t="s">
        <v>177</v>
      </c>
      <c r="E352" s="220" t="s">
        <v>4081</v>
      </c>
      <c r="F352" s="221" t="s">
        <v>3871</v>
      </c>
      <c r="G352" s="222" t="s">
        <v>2748</v>
      </c>
      <c r="H352" s="223">
        <v>1</v>
      </c>
      <c r="I352" s="224"/>
      <c r="J352" s="225">
        <f>ROUND(I352*H352,2)</f>
        <v>0</v>
      </c>
      <c r="K352" s="221" t="s">
        <v>1</v>
      </c>
      <c r="L352" s="45"/>
      <c r="M352" s="226" t="s">
        <v>1</v>
      </c>
      <c r="N352" s="227" t="s">
        <v>41</v>
      </c>
      <c r="O352" s="92"/>
      <c r="P352" s="228">
        <f>O352*H352</f>
        <v>0</v>
      </c>
      <c r="Q352" s="228">
        <v>0</v>
      </c>
      <c r="R352" s="228">
        <f>Q352*H352</f>
        <v>0</v>
      </c>
      <c r="S352" s="228">
        <v>0</v>
      </c>
      <c r="T352" s="229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30" t="s">
        <v>182</v>
      </c>
      <c r="AT352" s="230" t="s">
        <v>177</v>
      </c>
      <c r="AU352" s="230" t="s">
        <v>84</v>
      </c>
      <c r="AY352" s="18" t="s">
        <v>175</v>
      </c>
      <c r="BE352" s="231">
        <f>IF(N352="základní",J352,0)</f>
        <v>0</v>
      </c>
      <c r="BF352" s="231">
        <f>IF(N352="snížená",J352,0)</f>
        <v>0</v>
      </c>
      <c r="BG352" s="231">
        <f>IF(N352="zákl. přenesená",J352,0)</f>
        <v>0</v>
      </c>
      <c r="BH352" s="231">
        <f>IF(N352="sníž. přenesená",J352,0)</f>
        <v>0</v>
      </c>
      <c r="BI352" s="231">
        <f>IF(N352="nulová",J352,0)</f>
        <v>0</v>
      </c>
      <c r="BJ352" s="18" t="s">
        <v>84</v>
      </c>
      <c r="BK352" s="231">
        <f>ROUND(I352*H352,2)</f>
        <v>0</v>
      </c>
      <c r="BL352" s="18" t="s">
        <v>182</v>
      </c>
      <c r="BM352" s="230" t="s">
        <v>1943</v>
      </c>
    </row>
    <row r="353" s="2" customFormat="1" ht="16.5" customHeight="1">
      <c r="A353" s="39"/>
      <c r="B353" s="40"/>
      <c r="C353" s="219" t="s">
        <v>1152</v>
      </c>
      <c r="D353" s="219" t="s">
        <v>177</v>
      </c>
      <c r="E353" s="220" t="s">
        <v>4082</v>
      </c>
      <c r="F353" s="221" t="s">
        <v>4083</v>
      </c>
      <c r="G353" s="222" t="s">
        <v>2748</v>
      </c>
      <c r="H353" s="223">
        <v>1</v>
      </c>
      <c r="I353" s="224"/>
      <c r="J353" s="225">
        <f>ROUND(I353*H353,2)</f>
        <v>0</v>
      </c>
      <c r="K353" s="221" t="s">
        <v>1</v>
      </c>
      <c r="L353" s="45"/>
      <c r="M353" s="226" t="s">
        <v>1</v>
      </c>
      <c r="N353" s="227" t="s">
        <v>41</v>
      </c>
      <c r="O353" s="92"/>
      <c r="P353" s="228">
        <f>O353*H353</f>
        <v>0</v>
      </c>
      <c r="Q353" s="228">
        <v>0.05</v>
      </c>
      <c r="R353" s="228">
        <f>Q353*H353</f>
        <v>0.05</v>
      </c>
      <c r="S353" s="228">
        <v>0</v>
      </c>
      <c r="T353" s="229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30" t="s">
        <v>182</v>
      </c>
      <c r="AT353" s="230" t="s">
        <v>177</v>
      </c>
      <c r="AU353" s="230" t="s">
        <v>84</v>
      </c>
      <c r="AY353" s="18" t="s">
        <v>175</v>
      </c>
      <c r="BE353" s="231">
        <f>IF(N353="základní",J353,0)</f>
        <v>0</v>
      </c>
      <c r="BF353" s="231">
        <f>IF(N353="snížená",J353,0)</f>
        <v>0</v>
      </c>
      <c r="BG353" s="231">
        <f>IF(N353="zákl. přenesená",J353,0)</f>
        <v>0</v>
      </c>
      <c r="BH353" s="231">
        <f>IF(N353="sníž. přenesená",J353,0)</f>
        <v>0</v>
      </c>
      <c r="BI353" s="231">
        <f>IF(N353="nulová",J353,0)</f>
        <v>0</v>
      </c>
      <c r="BJ353" s="18" t="s">
        <v>84</v>
      </c>
      <c r="BK353" s="231">
        <f>ROUND(I353*H353,2)</f>
        <v>0</v>
      </c>
      <c r="BL353" s="18" t="s">
        <v>182</v>
      </c>
      <c r="BM353" s="230" t="s">
        <v>1951</v>
      </c>
    </row>
    <row r="354" s="2" customFormat="1">
      <c r="A354" s="39"/>
      <c r="B354" s="40"/>
      <c r="C354" s="41"/>
      <c r="D354" s="234" t="s">
        <v>266</v>
      </c>
      <c r="E354" s="41"/>
      <c r="F354" s="275" t="s">
        <v>4084</v>
      </c>
      <c r="G354" s="41"/>
      <c r="H354" s="41"/>
      <c r="I354" s="276"/>
      <c r="J354" s="41"/>
      <c r="K354" s="41"/>
      <c r="L354" s="45"/>
      <c r="M354" s="277"/>
      <c r="N354" s="278"/>
      <c r="O354" s="92"/>
      <c r="P354" s="92"/>
      <c r="Q354" s="92"/>
      <c r="R354" s="92"/>
      <c r="S354" s="92"/>
      <c r="T354" s="93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266</v>
      </c>
      <c r="AU354" s="18" t="s">
        <v>84</v>
      </c>
    </row>
    <row r="355" s="2" customFormat="1" ht="16.5" customHeight="1">
      <c r="A355" s="39"/>
      <c r="B355" s="40"/>
      <c r="C355" s="219" t="s">
        <v>1165</v>
      </c>
      <c r="D355" s="219" t="s">
        <v>177</v>
      </c>
      <c r="E355" s="220" t="s">
        <v>4085</v>
      </c>
      <c r="F355" s="221" t="s">
        <v>3871</v>
      </c>
      <c r="G355" s="222" t="s">
        <v>2748</v>
      </c>
      <c r="H355" s="223">
        <v>1</v>
      </c>
      <c r="I355" s="224"/>
      <c r="J355" s="225">
        <f>ROUND(I355*H355,2)</f>
        <v>0</v>
      </c>
      <c r="K355" s="221" t="s">
        <v>1</v>
      </c>
      <c r="L355" s="45"/>
      <c r="M355" s="226" t="s">
        <v>1</v>
      </c>
      <c r="N355" s="227" t="s">
        <v>41</v>
      </c>
      <c r="O355" s="92"/>
      <c r="P355" s="228">
        <f>O355*H355</f>
        <v>0</v>
      </c>
      <c r="Q355" s="228">
        <v>0</v>
      </c>
      <c r="R355" s="228">
        <f>Q355*H355</f>
        <v>0</v>
      </c>
      <c r="S355" s="228">
        <v>0</v>
      </c>
      <c r="T355" s="229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30" t="s">
        <v>182</v>
      </c>
      <c r="AT355" s="230" t="s">
        <v>177</v>
      </c>
      <c r="AU355" s="230" t="s">
        <v>84</v>
      </c>
      <c r="AY355" s="18" t="s">
        <v>175</v>
      </c>
      <c r="BE355" s="231">
        <f>IF(N355="základní",J355,0)</f>
        <v>0</v>
      </c>
      <c r="BF355" s="231">
        <f>IF(N355="snížená",J355,0)</f>
        <v>0</v>
      </c>
      <c r="BG355" s="231">
        <f>IF(N355="zákl. přenesená",J355,0)</f>
        <v>0</v>
      </c>
      <c r="BH355" s="231">
        <f>IF(N355="sníž. přenesená",J355,0)</f>
        <v>0</v>
      </c>
      <c r="BI355" s="231">
        <f>IF(N355="nulová",J355,0)</f>
        <v>0</v>
      </c>
      <c r="BJ355" s="18" t="s">
        <v>84</v>
      </c>
      <c r="BK355" s="231">
        <f>ROUND(I355*H355,2)</f>
        <v>0</v>
      </c>
      <c r="BL355" s="18" t="s">
        <v>182</v>
      </c>
      <c r="BM355" s="230" t="s">
        <v>1959</v>
      </c>
    </row>
    <row r="356" s="2" customFormat="1" ht="24.15" customHeight="1">
      <c r="A356" s="39"/>
      <c r="B356" s="40"/>
      <c r="C356" s="219" t="s">
        <v>1169</v>
      </c>
      <c r="D356" s="219" t="s">
        <v>177</v>
      </c>
      <c r="E356" s="220" t="s">
        <v>4086</v>
      </c>
      <c r="F356" s="221" t="s">
        <v>4087</v>
      </c>
      <c r="G356" s="222" t="s">
        <v>2748</v>
      </c>
      <c r="H356" s="223">
        <v>1</v>
      </c>
      <c r="I356" s="224"/>
      <c r="J356" s="225">
        <f>ROUND(I356*H356,2)</f>
        <v>0</v>
      </c>
      <c r="K356" s="221" t="s">
        <v>1</v>
      </c>
      <c r="L356" s="45"/>
      <c r="M356" s="226" t="s">
        <v>1</v>
      </c>
      <c r="N356" s="227" t="s">
        <v>41</v>
      </c>
      <c r="O356" s="92"/>
      <c r="P356" s="228">
        <f>O356*H356</f>
        <v>0</v>
      </c>
      <c r="Q356" s="228">
        <v>0.6</v>
      </c>
      <c r="R356" s="228">
        <f>Q356*H356</f>
        <v>0.6</v>
      </c>
      <c r="S356" s="228">
        <v>0</v>
      </c>
      <c r="T356" s="229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30" t="s">
        <v>182</v>
      </c>
      <c r="AT356" s="230" t="s">
        <v>177</v>
      </c>
      <c r="AU356" s="230" t="s">
        <v>84</v>
      </c>
      <c r="AY356" s="18" t="s">
        <v>175</v>
      </c>
      <c r="BE356" s="231">
        <f>IF(N356="základní",J356,0)</f>
        <v>0</v>
      </c>
      <c r="BF356" s="231">
        <f>IF(N356="snížená",J356,0)</f>
        <v>0</v>
      </c>
      <c r="BG356" s="231">
        <f>IF(N356="zákl. přenesená",J356,0)</f>
        <v>0</v>
      </c>
      <c r="BH356" s="231">
        <f>IF(N356="sníž. přenesená",J356,0)</f>
        <v>0</v>
      </c>
      <c r="BI356" s="231">
        <f>IF(N356="nulová",J356,0)</f>
        <v>0</v>
      </c>
      <c r="BJ356" s="18" t="s">
        <v>84</v>
      </c>
      <c r="BK356" s="231">
        <f>ROUND(I356*H356,2)</f>
        <v>0</v>
      </c>
      <c r="BL356" s="18" t="s">
        <v>182</v>
      </c>
      <c r="BM356" s="230" t="s">
        <v>1967</v>
      </c>
    </row>
    <row r="357" s="2" customFormat="1">
      <c r="A357" s="39"/>
      <c r="B357" s="40"/>
      <c r="C357" s="41"/>
      <c r="D357" s="234" t="s">
        <v>266</v>
      </c>
      <c r="E357" s="41"/>
      <c r="F357" s="275" t="s">
        <v>4088</v>
      </c>
      <c r="G357" s="41"/>
      <c r="H357" s="41"/>
      <c r="I357" s="276"/>
      <c r="J357" s="41"/>
      <c r="K357" s="41"/>
      <c r="L357" s="45"/>
      <c r="M357" s="277"/>
      <c r="N357" s="278"/>
      <c r="O357" s="92"/>
      <c r="P357" s="92"/>
      <c r="Q357" s="92"/>
      <c r="R357" s="92"/>
      <c r="S357" s="92"/>
      <c r="T357" s="93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266</v>
      </c>
      <c r="AU357" s="18" t="s">
        <v>84</v>
      </c>
    </row>
    <row r="358" s="2" customFormat="1" ht="16.5" customHeight="1">
      <c r="A358" s="39"/>
      <c r="B358" s="40"/>
      <c r="C358" s="219" t="s">
        <v>1178</v>
      </c>
      <c r="D358" s="219" t="s">
        <v>177</v>
      </c>
      <c r="E358" s="220" t="s">
        <v>4089</v>
      </c>
      <c r="F358" s="221" t="s">
        <v>3871</v>
      </c>
      <c r="G358" s="222" t="s">
        <v>2748</v>
      </c>
      <c r="H358" s="223">
        <v>1</v>
      </c>
      <c r="I358" s="224"/>
      <c r="J358" s="225">
        <f>ROUND(I358*H358,2)</f>
        <v>0</v>
      </c>
      <c r="K358" s="221" t="s">
        <v>1</v>
      </c>
      <c r="L358" s="45"/>
      <c r="M358" s="226" t="s">
        <v>1</v>
      </c>
      <c r="N358" s="227" t="s">
        <v>41</v>
      </c>
      <c r="O358" s="92"/>
      <c r="P358" s="228">
        <f>O358*H358</f>
        <v>0</v>
      </c>
      <c r="Q358" s="228">
        <v>0</v>
      </c>
      <c r="R358" s="228">
        <f>Q358*H358</f>
        <v>0</v>
      </c>
      <c r="S358" s="228">
        <v>0</v>
      </c>
      <c r="T358" s="229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30" t="s">
        <v>182</v>
      </c>
      <c r="AT358" s="230" t="s">
        <v>177</v>
      </c>
      <c r="AU358" s="230" t="s">
        <v>84</v>
      </c>
      <c r="AY358" s="18" t="s">
        <v>175</v>
      </c>
      <c r="BE358" s="231">
        <f>IF(N358="základní",J358,0)</f>
        <v>0</v>
      </c>
      <c r="BF358" s="231">
        <f>IF(N358="snížená",J358,0)</f>
        <v>0</v>
      </c>
      <c r="BG358" s="231">
        <f>IF(N358="zákl. přenesená",J358,0)</f>
        <v>0</v>
      </c>
      <c r="BH358" s="231">
        <f>IF(N358="sníž. přenesená",J358,0)</f>
        <v>0</v>
      </c>
      <c r="BI358" s="231">
        <f>IF(N358="nulová",J358,0)</f>
        <v>0</v>
      </c>
      <c r="BJ358" s="18" t="s">
        <v>84</v>
      </c>
      <c r="BK358" s="231">
        <f>ROUND(I358*H358,2)</f>
        <v>0</v>
      </c>
      <c r="BL358" s="18" t="s">
        <v>182</v>
      </c>
      <c r="BM358" s="230" t="s">
        <v>1975</v>
      </c>
    </row>
    <row r="359" s="2" customFormat="1" ht="24.15" customHeight="1">
      <c r="A359" s="39"/>
      <c r="B359" s="40"/>
      <c r="C359" s="219" t="s">
        <v>1184</v>
      </c>
      <c r="D359" s="219" t="s">
        <v>177</v>
      </c>
      <c r="E359" s="220" t="s">
        <v>4090</v>
      </c>
      <c r="F359" s="221" t="s">
        <v>4091</v>
      </c>
      <c r="G359" s="222" t="s">
        <v>2748</v>
      </c>
      <c r="H359" s="223">
        <v>1</v>
      </c>
      <c r="I359" s="224"/>
      <c r="J359" s="225">
        <f>ROUND(I359*H359,2)</f>
        <v>0</v>
      </c>
      <c r="K359" s="221" t="s">
        <v>1</v>
      </c>
      <c r="L359" s="45"/>
      <c r="M359" s="226" t="s">
        <v>1</v>
      </c>
      <c r="N359" s="227" t="s">
        <v>41</v>
      </c>
      <c r="O359" s="92"/>
      <c r="P359" s="228">
        <f>O359*H359</f>
        <v>0</v>
      </c>
      <c r="Q359" s="228">
        <v>1.6</v>
      </c>
      <c r="R359" s="228">
        <f>Q359*H359</f>
        <v>1.6</v>
      </c>
      <c r="S359" s="228">
        <v>0</v>
      </c>
      <c r="T359" s="229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0" t="s">
        <v>182</v>
      </c>
      <c r="AT359" s="230" t="s">
        <v>177</v>
      </c>
      <c r="AU359" s="230" t="s">
        <v>84</v>
      </c>
      <c r="AY359" s="18" t="s">
        <v>175</v>
      </c>
      <c r="BE359" s="231">
        <f>IF(N359="základní",J359,0)</f>
        <v>0</v>
      </c>
      <c r="BF359" s="231">
        <f>IF(N359="snížená",J359,0)</f>
        <v>0</v>
      </c>
      <c r="BG359" s="231">
        <f>IF(N359="zákl. přenesená",J359,0)</f>
        <v>0</v>
      </c>
      <c r="BH359" s="231">
        <f>IF(N359="sníž. přenesená",J359,0)</f>
        <v>0</v>
      </c>
      <c r="BI359" s="231">
        <f>IF(N359="nulová",J359,0)</f>
        <v>0</v>
      </c>
      <c r="BJ359" s="18" t="s">
        <v>84</v>
      </c>
      <c r="BK359" s="231">
        <f>ROUND(I359*H359,2)</f>
        <v>0</v>
      </c>
      <c r="BL359" s="18" t="s">
        <v>182</v>
      </c>
      <c r="BM359" s="230" t="s">
        <v>1983</v>
      </c>
    </row>
    <row r="360" s="2" customFormat="1">
      <c r="A360" s="39"/>
      <c r="B360" s="40"/>
      <c r="C360" s="41"/>
      <c r="D360" s="234" t="s">
        <v>266</v>
      </c>
      <c r="E360" s="41"/>
      <c r="F360" s="275" t="s">
        <v>4092</v>
      </c>
      <c r="G360" s="41"/>
      <c r="H360" s="41"/>
      <c r="I360" s="276"/>
      <c r="J360" s="41"/>
      <c r="K360" s="41"/>
      <c r="L360" s="45"/>
      <c r="M360" s="277"/>
      <c r="N360" s="278"/>
      <c r="O360" s="92"/>
      <c r="P360" s="92"/>
      <c r="Q360" s="92"/>
      <c r="R360" s="92"/>
      <c r="S360" s="92"/>
      <c r="T360" s="93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266</v>
      </c>
      <c r="AU360" s="18" t="s">
        <v>84</v>
      </c>
    </row>
    <row r="361" s="2" customFormat="1" ht="16.5" customHeight="1">
      <c r="A361" s="39"/>
      <c r="B361" s="40"/>
      <c r="C361" s="219" t="s">
        <v>1189</v>
      </c>
      <c r="D361" s="219" t="s">
        <v>177</v>
      </c>
      <c r="E361" s="220" t="s">
        <v>4093</v>
      </c>
      <c r="F361" s="221" t="s">
        <v>3871</v>
      </c>
      <c r="G361" s="222" t="s">
        <v>2748</v>
      </c>
      <c r="H361" s="223">
        <v>1</v>
      </c>
      <c r="I361" s="224"/>
      <c r="J361" s="225">
        <f>ROUND(I361*H361,2)</f>
        <v>0</v>
      </c>
      <c r="K361" s="221" t="s">
        <v>1</v>
      </c>
      <c r="L361" s="45"/>
      <c r="M361" s="226" t="s">
        <v>1</v>
      </c>
      <c r="N361" s="227" t="s">
        <v>41</v>
      </c>
      <c r="O361" s="92"/>
      <c r="P361" s="228">
        <f>O361*H361</f>
        <v>0</v>
      </c>
      <c r="Q361" s="228">
        <v>0</v>
      </c>
      <c r="R361" s="228">
        <f>Q361*H361</f>
        <v>0</v>
      </c>
      <c r="S361" s="228">
        <v>0</v>
      </c>
      <c r="T361" s="229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30" t="s">
        <v>182</v>
      </c>
      <c r="AT361" s="230" t="s">
        <v>177</v>
      </c>
      <c r="AU361" s="230" t="s">
        <v>84</v>
      </c>
      <c r="AY361" s="18" t="s">
        <v>175</v>
      </c>
      <c r="BE361" s="231">
        <f>IF(N361="základní",J361,0)</f>
        <v>0</v>
      </c>
      <c r="BF361" s="231">
        <f>IF(N361="snížená",J361,0)</f>
        <v>0</v>
      </c>
      <c r="BG361" s="231">
        <f>IF(N361="zákl. přenesená",J361,0)</f>
        <v>0</v>
      </c>
      <c r="BH361" s="231">
        <f>IF(N361="sníž. přenesená",J361,0)</f>
        <v>0</v>
      </c>
      <c r="BI361" s="231">
        <f>IF(N361="nulová",J361,0)</f>
        <v>0</v>
      </c>
      <c r="BJ361" s="18" t="s">
        <v>84</v>
      </c>
      <c r="BK361" s="231">
        <f>ROUND(I361*H361,2)</f>
        <v>0</v>
      </c>
      <c r="BL361" s="18" t="s">
        <v>182</v>
      </c>
      <c r="BM361" s="230" t="s">
        <v>1991</v>
      </c>
    </row>
    <row r="362" s="2" customFormat="1" ht="16.5" customHeight="1">
      <c r="A362" s="39"/>
      <c r="B362" s="40"/>
      <c r="C362" s="219" t="s">
        <v>1193</v>
      </c>
      <c r="D362" s="219" t="s">
        <v>177</v>
      </c>
      <c r="E362" s="220" t="s">
        <v>4019</v>
      </c>
      <c r="F362" s="221" t="s">
        <v>4020</v>
      </c>
      <c r="G362" s="222" t="s">
        <v>2748</v>
      </c>
      <c r="H362" s="223">
        <v>2</v>
      </c>
      <c r="I362" s="224"/>
      <c r="J362" s="225">
        <f>ROUND(I362*H362,2)</f>
        <v>0</v>
      </c>
      <c r="K362" s="221" t="s">
        <v>1</v>
      </c>
      <c r="L362" s="45"/>
      <c r="M362" s="226" t="s">
        <v>1</v>
      </c>
      <c r="N362" s="227" t="s">
        <v>41</v>
      </c>
      <c r="O362" s="92"/>
      <c r="P362" s="228">
        <f>O362*H362</f>
        <v>0</v>
      </c>
      <c r="Q362" s="228">
        <v>0.2</v>
      </c>
      <c r="R362" s="228">
        <f>Q362*H362</f>
        <v>0.4</v>
      </c>
      <c r="S362" s="228">
        <v>0</v>
      </c>
      <c r="T362" s="229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30" t="s">
        <v>182</v>
      </c>
      <c r="AT362" s="230" t="s">
        <v>177</v>
      </c>
      <c r="AU362" s="230" t="s">
        <v>84</v>
      </c>
      <c r="AY362" s="18" t="s">
        <v>175</v>
      </c>
      <c r="BE362" s="231">
        <f>IF(N362="základní",J362,0)</f>
        <v>0</v>
      </c>
      <c r="BF362" s="231">
        <f>IF(N362="snížená",J362,0)</f>
        <v>0</v>
      </c>
      <c r="BG362" s="231">
        <f>IF(N362="zákl. přenesená",J362,0)</f>
        <v>0</v>
      </c>
      <c r="BH362" s="231">
        <f>IF(N362="sníž. přenesená",J362,0)</f>
        <v>0</v>
      </c>
      <c r="BI362" s="231">
        <f>IF(N362="nulová",J362,0)</f>
        <v>0</v>
      </c>
      <c r="BJ362" s="18" t="s">
        <v>84</v>
      </c>
      <c r="BK362" s="231">
        <f>ROUND(I362*H362,2)</f>
        <v>0</v>
      </c>
      <c r="BL362" s="18" t="s">
        <v>182</v>
      </c>
      <c r="BM362" s="230" t="s">
        <v>1999</v>
      </c>
    </row>
    <row r="363" s="2" customFormat="1">
      <c r="A363" s="39"/>
      <c r="B363" s="40"/>
      <c r="C363" s="41"/>
      <c r="D363" s="234" t="s">
        <v>266</v>
      </c>
      <c r="E363" s="41"/>
      <c r="F363" s="275" t="s">
        <v>4094</v>
      </c>
      <c r="G363" s="41"/>
      <c r="H363" s="41"/>
      <c r="I363" s="276"/>
      <c r="J363" s="41"/>
      <c r="K363" s="41"/>
      <c r="L363" s="45"/>
      <c r="M363" s="277"/>
      <c r="N363" s="278"/>
      <c r="O363" s="92"/>
      <c r="P363" s="92"/>
      <c r="Q363" s="92"/>
      <c r="R363" s="92"/>
      <c r="S363" s="92"/>
      <c r="T363" s="93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266</v>
      </c>
      <c r="AU363" s="18" t="s">
        <v>84</v>
      </c>
    </row>
    <row r="364" s="2" customFormat="1" ht="16.5" customHeight="1">
      <c r="A364" s="39"/>
      <c r="B364" s="40"/>
      <c r="C364" s="219" t="s">
        <v>1197</v>
      </c>
      <c r="D364" s="219" t="s">
        <v>177</v>
      </c>
      <c r="E364" s="220" t="s">
        <v>4022</v>
      </c>
      <c r="F364" s="221" t="s">
        <v>3871</v>
      </c>
      <c r="G364" s="222" t="s">
        <v>2748</v>
      </c>
      <c r="H364" s="223">
        <v>2</v>
      </c>
      <c r="I364" s="224"/>
      <c r="J364" s="225">
        <f>ROUND(I364*H364,2)</f>
        <v>0</v>
      </c>
      <c r="K364" s="221" t="s">
        <v>1</v>
      </c>
      <c r="L364" s="45"/>
      <c r="M364" s="226" t="s">
        <v>1</v>
      </c>
      <c r="N364" s="227" t="s">
        <v>41</v>
      </c>
      <c r="O364" s="92"/>
      <c r="P364" s="228">
        <f>O364*H364</f>
        <v>0</v>
      </c>
      <c r="Q364" s="228">
        <v>0</v>
      </c>
      <c r="R364" s="228">
        <f>Q364*H364</f>
        <v>0</v>
      </c>
      <c r="S364" s="228">
        <v>0</v>
      </c>
      <c r="T364" s="229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0" t="s">
        <v>182</v>
      </c>
      <c r="AT364" s="230" t="s">
        <v>177</v>
      </c>
      <c r="AU364" s="230" t="s">
        <v>84</v>
      </c>
      <c r="AY364" s="18" t="s">
        <v>175</v>
      </c>
      <c r="BE364" s="231">
        <f>IF(N364="základní",J364,0)</f>
        <v>0</v>
      </c>
      <c r="BF364" s="231">
        <f>IF(N364="snížená",J364,0)</f>
        <v>0</v>
      </c>
      <c r="BG364" s="231">
        <f>IF(N364="zákl. přenesená",J364,0)</f>
        <v>0</v>
      </c>
      <c r="BH364" s="231">
        <f>IF(N364="sníž. přenesená",J364,0)</f>
        <v>0</v>
      </c>
      <c r="BI364" s="231">
        <f>IF(N364="nulová",J364,0)</f>
        <v>0</v>
      </c>
      <c r="BJ364" s="18" t="s">
        <v>84</v>
      </c>
      <c r="BK364" s="231">
        <f>ROUND(I364*H364,2)</f>
        <v>0</v>
      </c>
      <c r="BL364" s="18" t="s">
        <v>182</v>
      </c>
      <c r="BM364" s="230" t="s">
        <v>2007</v>
      </c>
    </row>
    <row r="365" s="2" customFormat="1" ht="16.5" customHeight="1">
      <c r="A365" s="39"/>
      <c r="B365" s="40"/>
      <c r="C365" s="219" t="s">
        <v>1201</v>
      </c>
      <c r="D365" s="219" t="s">
        <v>177</v>
      </c>
      <c r="E365" s="220" t="s">
        <v>4095</v>
      </c>
      <c r="F365" s="221" t="s">
        <v>4096</v>
      </c>
      <c r="G365" s="222" t="s">
        <v>2748</v>
      </c>
      <c r="H365" s="223">
        <v>1</v>
      </c>
      <c r="I365" s="224"/>
      <c r="J365" s="225">
        <f>ROUND(I365*H365,2)</f>
        <v>0</v>
      </c>
      <c r="K365" s="221" t="s">
        <v>1</v>
      </c>
      <c r="L365" s="45"/>
      <c r="M365" s="226" t="s">
        <v>1</v>
      </c>
      <c r="N365" s="227" t="s">
        <v>41</v>
      </c>
      <c r="O365" s="92"/>
      <c r="P365" s="228">
        <f>O365*H365</f>
        <v>0</v>
      </c>
      <c r="Q365" s="228">
        <v>0.35</v>
      </c>
      <c r="R365" s="228">
        <f>Q365*H365</f>
        <v>0.35</v>
      </c>
      <c r="S365" s="228">
        <v>0</v>
      </c>
      <c r="T365" s="229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30" t="s">
        <v>182</v>
      </c>
      <c r="AT365" s="230" t="s">
        <v>177</v>
      </c>
      <c r="AU365" s="230" t="s">
        <v>84</v>
      </c>
      <c r="AY365" s="18" t="s">
        <v>175</v>
      </c>
      <c r="BE365" s="231">
        <f>IF(N365="základní",J365,0)</f>
        <v>0</v>
      </c>
      <c r="BF365" s="231">
        <f>IF(N365="snížená",J365,0)</f>
        <v>0</v>
      </c>
      <c r="BG365" s="231">
        <f>IF(N365="zákl. přenesená",J365,0)</f>
        <v>0</v>
      </c>
      <c r="BH365" s="231">
        <f>IF(N365="sníž. přenesená",J365,0)</f>
        <v>0</v>
      </c>
      <c r="BI365" s="231">
        <f>IF(N365="nulová",J365,0)</f>
        <v>0</v>
      </c>
      <c r="BJ365" s="18" t="s">
        <v>84</v>
      </c>
      <c r="BK365" s="231">
        <f>ROUND(I365*H365,2)</f>
        <v>0</v>
      </c>
      <c r="BL365" s="18" t="s">
        <v>182</v>
      </c>
      <c r="BM365" s="230" t="s">
        <v>2015</v>
      </c>
    </row>
    <row r="366" s="2" customFormat="1">
      <c r="A366" s="39"/>
      <c r="B366" s="40"/>
      <c r="C366" s="41"/>
      <c r="D366" s="234" t="s">
        <v>266</v>
      </c>
      <c r="E366" s="41"/>
      <c r="F366" s="275" t="s">
        <v>4097</v>
      </c>
      <c r="G366" s="41"/>
      <c r="H366" s="41"/>
      <c r="I366" s="276"/>
      <c r="J366" s="41"/>
      <c r="K366" s="41"/>
      <c r="L366" s="45"/>
      <c r="M366" s="277"/>
      <c r="N366" s="278"/>
      <c r="O366" s="92"/>
      <c r="P366" s="92"/>
      <c r="Q366" s="92"/>
      <c r="R366" s="92"/>
      <c r="S366" s="92"/>
      <c r="T366" s="93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266</v>
      </c>
      <c r="AU366" s="18" t="s">
        <v>84</v>
      </c>
    </row>
    <row r="367" s="2" customFormat="1" ht="16.5" customHeight="1">
      <c r="A367" s="39"/>
      <c r="B367" s="40"/>
      <c r="C367" s="219" t="s">
        <v>1206</v>
      </c>
      <c r="D367" s="219" t="s">
        <v>177</v>
      </c>
      <c r="E367" s="220" t="s">
        <v>4098</v>
      </c>
      <c r="F367" s="221" t="s">
        <v>3871</v>
      </c>
      <c r="G367" s="222" t="s">
        <v>2748</v>
      </c>
      <c r="H367" s="223">
        <v>1</v>
      </c>
      <c r="I367" s="224"/>
      <c r="J367" s="225">
        <f>ROUND(I367*H367,2)</f>
        <v>0</v>
      </c>
      <c r="K367" s="221" t="s">
        <v>1</v>
      </c>
      <c r="L367" s="45"/>
      <c r="M367" s="226" t="s">
        <v>1</v>
      </c>
      <c r="N367" s="227" t="s">
        <v>41</v>
      </c>
      <c r="O367" s="92"/>
      <c r="P367" s="228">
        <f>O367*H367</f>
        <v>0</v>
      </c>
      <c r="Q367" s="228">
        <v>0</v>
      </c>
      <c r="R367" s="228">
        <f>Q367*H367</f>
        <v>0</v>
      </c>
      <c r="S367" s="228">
        <v>0</v>
      </c>
      <c r="T367" s="229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0" t="s">
        <v>182</v>
      </c>
      <c r="AT367" s="230" t="s">
        <v>177</v>
      </c>
      <c r="AU367" s="230" t="s">
        <v>84</v>
      </c>
      <c r="AY367" s="18" t="s">
        <v>175</v>
      </c>
      <c r="BE367" s="231">
        <f>IF(N367="základní",J367,0)</f>
        <v>0</v>
      </c>
      <c r="BF367" s="231">
        <f>IF(N367="snížená",J367,0)</f>
        <v>0</v>
      </c>
      <c r="BG367" s="231">
        <f>IF(N367="zákl. přenesená",J367,0)</f>
        <v>0</v>
      </c>
      <c r="BH367" s="231">
        <f>IF(N367="sníž. přenesená",J367,0)</f>
        <v>0</v>
      </c>
      <c r="BI367" s="231">
        <f>IF(N367="nulová",J367,0)</f>
        <v>0</v>
      </c>
      <c r="BJ367" s="18" t="s">
        <v>84</v>
      </c>
      <c r="BK367" s="231">
        <f>ROUND(I367*H367,2)</f>
        <v>0</v>
      </c>
      <c r="BL367" s="18" t="s">
        <v>182</v>
      </c>
      <c r="BM367" s="230" t="s">
        <v>2023</v>
      </c>
    </row>
    <row r="368" s="2" customFormat="1" ht="24.15" customHeight="1">
      <c r="A368" s="39"/>
      <c r="B368" s="40"/>
      <c r="C368" s="219" t="s">
        <v>1211</v>
      </c>
      <c r="D368" s="219" t="s">
        <v>177</v>
      </c>
      <c r="E368" s="220" t="s">
        <v>4099</v>
      </c>
      <c r="F368" s="221" t="s">
        <v>4100</v>
      </c>
      <c r="G368" s="222" t="s">
        <v>2748</v>
      </c>
      <c r="H368" s="223">
        <v>1</v>
      </c>
      <c r="I368" s="224"/>
      <c r="J368" s="225">
        <f>ROUND(I368*H368,2)</f>
        <v>0</v>
      </c>
      <c r="K368" s="221" t="s">
        <v>1</v>
      </c>
      <c r="L368" s="45"/>
      <c r="M368" s="226" t="s">
        <v>1</v>
      </c>
      <c r="N368" s="227" t="s">
        <v>41</v>
      </c>
      <c r="O368" s="92"/>
      <c r="P368" s="228">
        <f>O368*H368</f>
        <v>0</v>
      </c>
      <c r="Q368" s="228">
        <v>1.4</v>
      </c>
      <c r="R368" s="228">
        <f>Q368*H368</f>
        <v>1.4</v>
      </c>
      <c r="S368" s="228">
        <v>0</v>
      </c>
      <c r="T368" s="229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30" t="s">
        <v>182</v>
      </c>
      <c r="AT368" s="230" t="s">
        <v>177</v>
      </c>
      <c r="AU368" s="230" t="s">
        <v>84</v>
      </c>
      <c r="AY368" s="18" t="s">
        <v>175</v>
      </c>
      <c r="BE368" s="231">
        <f>IF(N368="základní",J368,0)</f>
        <v>0</v>
      </c>
      <c r="BF368" s="231">
        <f>IF(N368="snížená",J368,0)</f>
        <v>0</v>
      </c>
      <c r="BG368" s="231">
        <f>IF(N368="zákl. přenesená",J368,0)</f>
        <v>0</v>
      </c>
      <c r="BH368" s="231">
        <f>IF(N368="sníž. přenesená",J368,0)</f>
        <v>0</v>
      </c>
      <c r="BI368" s="231">
        <f>IF(N368="nulová",J368,0)</f>
        <v>0</v>
      </c>
      <c r="BJ368" s="18" t="s">
        <v>84</v>
      </c>
      <c r="BK368" s="231">
        <f>ROUND(I368*H368,2)</f>
        <v>0</v>
      </c>
      <c r="BL368" s="18" t="s">
        <v>182</v>
      </c>
      <c r="BM368" s="230" t="s">
        <v>2031</v>
      </c>
    </row>
    <row r="369" s="2" customFormat="1">
      <c r="A369" s="39"/>
      <c r="B369" s="40"/>
      <c r="C369" s="41"/>
      <c r="D369" s="234" t="s">
        <v>266</v>
      </c>
      <c r="E369" s="41"/>
      <c r="F369" s="275" t="s">
        <v>4101</v>
      </c>
      <c r="G369" s="41"/>
      <c r="H369" s="41"/>
      <c r="I369" s="276"/>
      <c r="J369" s="41"/>
      <c r="K369" s="41"/>
      <c r="L369" s="45"/>
      <c r="M369" s="277"/>
      <c r="N369" s="278"/>
      <c r="O369" s="92"/>
      <c r="P369" s="92"/>
      <c r="Q369" s="92"/>
      <c r="R369" s="92"/>
      <c r="S369" s="92"/>
      <c r="T369" s="93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266</v>
      </c>
      <c r="AU369" s="18" t="s">
        <v>84</v>
      </c>
    </row>
    <row r="370" s="2" customFormat="1" ht="16.5" customHeight="1">
      <c r="A370" s="39"/>
      <c r="B370" s="40"/>
      <c r="C370" s="219" t="s">
        <v>1215</v>
      </c>
      <c r="D370" s="219" t="s">
        <v>177</v>
      </c>
      <c r="E370" s="220" t="s">
        <v>4102</v>
      </c>
      <c r="F370" s="221" t="s">
        <v>3871</v>
      </c>
      <c r="G370" s="222" t="s">
        <v>2748</v>
      </c>
      <c r="H370" s="223">
        <v>1</v>
      </c>
      <c r="I370" s="224"/>
      <c r="J370" s="225">
        <f>ROUND(I370*H370,2)</f>
        <v>0</v>
      </c>
      <c r="K370" s="221" t="s">
        <v>1</v>
      </c>
      <c r="L370" s="45"/>
      <c r="M370" s="226" t="s">
        <v>1</v>
      </c>
      <c r="N370" s="227" t="s">
        <v>41</v>
      </c>
      <c r="O370" s="92"/>
      <c r="P370" s="228">
        <f>O370*H370</f>
        <v>0</v>
      </c>
      <c r="Q370" s="228">
        <v>0</v>
      </c>
      <c r="R370" s="228">
        <f>Q370*H370</f>
        <v>0</v>
      </c>
      <c r="S370" s="228">
        <v>0</v>
      </c>
      <c r="T370" s="229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0" t="s">
        <v>182</v>
      </c>
      <c r="AT370" s="230" t="s">
        <v>177</v>
      </c>
      <c r="AU370" s="230" t="s">
        <v>84</v>
      </c>
      <c r="AY370" s="18" t="s">
        <v>175</v>
      </c>
      <c r="BE370" s="231">
        <f>IF(N370="základní",J370,0)</f>
        <v>0</v>
      </c>
      <c r="BF370" s="231">
        <f>IF(N370="snížená",J370,0)</f>
        <v>0</v>
      </c>
      <c r="BG370" s="231">
        <f>IF(N370="zákl. přenesená",J370,0)</f>
        <v>0</v>
      </c>
      <c r="BH370" s="231">
        <f>IF(N370="sníž. přenesená",J370,0)</f>
        <v>0</v>
      </c>
      <c r="BI370" s="231">
        <f>IF(N370="nulová",J370,0)</f>
        <v>0</v>
      </c>
      <c r="BJ370" s="18" t="s">
        <v>84</v>
      </c>
      <c r="BK370" s="231">
        <f>ROUND(I370*H370,2)</f>
        <v>0</v>
      </c>
      <c r="BL370" s="18" t="s">
        <v>182</v>
      </c>
      <c r="BM370" s="230" t="s">
        <v>2039</v>
      </c>
    </row>
    <row r="371" s="2" customFormat="1" ht="33" customHeight="1">
      <c r="A371" s="39"/>
      <c r="B371" s="40"/>
      <c r="C371" s="219" t="s">
        <v>1219</v>
      </c>
      <c r="D371" s="219" t="s">
        <v>177</v>
      </c>
      <c r="E371" s="220" t="s">
        <v>4103</v>
      </c>
      <c r="F371" s="221" t="s">
        <v>4104</v>
      </c>
      <c r="G371" s="222" t="s">
        <v>2748</v>
      </c>
      <c r="H371" s="223">
        <v>2</v>
      </c>
      <c r="I371" s="224"/>
      <c r="J371" s="225">
        <f>ROUND(I371*H371,2)</f>
        <v>0</v>
      </c>
      <c r="K371" s="221" t="s">
        <v>1</v>
      </c>
      <c r="L371" s="45"/>
      <c r="M371" s="226" t="s">
        <v>1</v>
      </c>
      <c r="N371" s="227" t="s">
        <v>41</v>
      </c>
      <c r="O371" s="92"/>
      <c r="P371" s="228">
        <f>O371*H371</f>
        <v>0</v>
      </c>
      <c r="Q371" s="228">
        <v>1.6</v>
      </c>
      <c r="R371" s="228">
        <f>Q371*H371</f>
        <v>3.2</v>
      </c>
      <c r="S371" s="228">
        <v>0</v>
      </c>
      <c r="T371" s="229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30" t="s">
        <v>182</v>
      </c>
      <c r="AT371" s="230" t="s">
        <v>177</v>
      </c>
      <c r="AU371" s="230" t="s">
        <v>84</v>
      </c>
      <c r="AY371" s="18" t="s">
        <v>175</v>
      </c>
      <c r="BE371" s="231">
        <f>IF(N371="základní",J371,0)</f>
        <v>0</v>
      </c>
      <c r="BF371" s="231">
        <f>IF(N371="snížená",J371,0)</f>
        <v>0</v>
      </c>
      <c r="BG371" s="231">
        <f>IF(N371="zákl. přenesená",J371,0)</f>
        <v>0</v>
      </c>
      <c r="BH371" s="231">
        <f>IF(N371="sníž. přenesená",J371,0)</f>
        <v>0</v>
      </c>
      <c r="BI371" s="231">
        <f>IF(N371="nulová",J371,0)</f>
        <v>0</v>
      </c>
      <c r="BJ371" s="18" t="s">
        <v>84</v>
      </c>
      <c r="BK371" s="231">
        <f>ROUND(I371*H371,2)</f>
        <v>0</v>
      </c>
      <c r="BL371" s="18" t="s">
        <v>182</v>
      </c>
      <c r="BM371" s="230" t="s">
        <v>2047</v>
      </c>
    </row>
    <row r="372" s="2" customFormat="1">
      <c r="A372" s="39"/>
      <c r="B372" s="40"/>
      <c r="C372" s="41"/>
      <c r="D372" s="234" t="s">
        <v>266</v>
      </c>
      <c r="E372" s="41"/>
      <c r="F372" s="275" t="s">
        <v>4105</v>
      </c>
      <c r="G372" s="41"/>
      <c r="H372" s="41"/>
      <c r="I372" s="276"/>
      <c r="J372" s="41"/>
      <c r="K372" s="41"/>
      <c r="L372" s="45"/>
      <c r="M372" s="277"/>
      <c r="N372" s="278"/>
      <c r="O372" s="92"/>
      <c r="P372" s="92"/>
      <c r="Q372" s="92"/>
      <c r="R372" s="92"/>
      <c r="S372" s="92"/>
      <c r="T372" s="93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266</v>
      </c>
      <c r="AU372" s="18" t="s">
        <v>84</v>
      </c>
    </row>
    <row r="373" s="2" customFormat="1" ht="16.5" customHeight="1">
      <c r="A373" s="39"/>
      <c r="B373" s="40"/>
      <c r="C373" s="219" t="s">
        <v>1223</v>
      </c>
      <c r="D373" s="219" t="s">
        <v>177</v>
      </c>
      <c r="E373" s="220" t="s">
        <v>4106</v>
      </c>
      <c r="F373" s="221" t="s">
        <v>3871</v>
      </c>
      <c r="G373" s="222" t="s">
        <v>2748</v>
      </c>
      <c r="H373" s="223">
        <v>2</v>
      </c>
      <c r="I373" s="224"/>
      <c r="J373" s="225">
        <f>ROUND(I373*H373,2)</f>
        <v>0</v>
      </c>
      <c r="K373" s="221" t="s">
        <v>1</v>
      </c>
      <c r="L373" s="45"/>
      <c r="M373" s="226" t="s">
        <v>1</v>
      </c>
      <c r="N373" s="227" t="s">
        <v>41</v>
      </c>
      <c r="O373" s="92"/>
      <c r="P373" s="228">
        <f>O373*H373</f>
        <v>0</v>
      </c>
      <c r="Q373" s="228">
        <v>0</v>
      </c>
      <c r="R373" s="228">
        <f>Q373*H373</f>
        <v>0</v>
      </c>
      <c r="S373" s="228">
        <v>0</v>
      </c>
      <c r="T373" s="229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30" t="s">
        <v>182</v>
      </c>
      <c r="AT373" s="230" t="s">
        <v>177</v>
      </c>
      <c r="AU373" s="230" t="s">
        <v>84</v>
      </c>
      <c r="AY373" s="18" t="s">
        <v>175</v>
      </c>
      <c r="BE373" s="231">
        <f>IF(N373="základní",J373,0)</f>
        <v>0</v>
      </c>
      <c r="BF373" s="231">
        <f>IF(N373="snížená",J373,0)</f>
        <v>0</v>
      </c>
      <c r="BG373" s="231">
        <f>IF(N373="zákl. přenesená",J373,0)</f>
        <v>0</v>
      </c>
      <c r="BH373" s="231">
        <f>IF(N373="sníž. přenesená",J373,0)</f>
        <v>0</v>
      </c>
      <c r="BI373" s="231">
        <f>IF(N373="nulová",J373,0)</f>
        <v>0</v>
      </c>
      <c r="BJ373" s="18" t="s">
        <v>84</v>
      </c>
      <c r="BK373" s="231">
        <f>ROUND(I373*H373,2)</f>
        <v>0</v>
      </c>
      <c r="BL373" s="18" t="s">
        <v>182</v>
      </c>
      <c r="BM373" s="230" t="s">
        <v>2055</v>
      </c>
    </row>
    <row r="374" s="2" customFormat="1" ht="24.15" customHeight="1">
      <c r="A374" s="39"/>
      <c r="B374" s="40"/>
      <c r="C374" s="219" t="s">
        <v>1228</v>
      </c>
      <c r="D374" s="219" t="s">
        <v>177</v>
      </c>
      <c r="E374" s="220" t="s">
        <v>4107</v>
      </c>
      <c r="F374" s="221" t="s">
        <v>4108</v>
      </c>
      <c r="G374" s="222" t="s">
        <v>3835</v>
      </c>
      <c r="H374" s="223">
        <v>4</v>
      </c>
      <c r="I374" s="224"/>
      <c r="J374" s="225">
        <f>ROUND(I374*H374,2)</f>
        <v>0</v>
      </c>
      <c r="K374" s="221" t="s">
        <v>1</v>
      </c>
      <c r="L374" s="45"/>
      <c r="M374" s="226" t="s">
        <v>1</v>
      </c>
      <c r="N374" s="227" t="s">
        <v>41</v>
      </c>
      <c r="O374" s="92"/>
      <c r="P374" s="228">
        <f>O374*H374</f>
        <v>0</v>
      </c>
      <c r="Q374" s="228">
        <v>0.75</v>
      </c>
      <c r="R374" s="228">
        <f>Q374*H374</f>
        <v>3</v>
      </c>
      <c r="S374" s="228">
        <v>0</v>
      </c>
      <c r="T374" s="229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0" t="s">
        <v>182</v>
      </c>
      <c r="AT374" s="230" t="s">
        <v>177</v>
      </c>
      <c r="AU374" s="230" t="s">
        <v>84</v>
      </c>
      <c r="AY374" s="18" t="s">
        <v>175</v>
      </c>
      <c r="BE374" s="231">
        <f>IF(N374="základní",J374,0)</f>
        <v>0</v>
      </c>
      <c r="BF374" s="231">
        <f>IF(N374="snížená",J374,0)</f>
        <v>0</v>
      </c>
      <c r="BG374" s="231">
        <f>IF(N374="zákl. přenesená",J374,0)</f>
        <v>0</v>
      </c>
      <c r="BH374" s="231">
        <f>IF(N374="sníž. přenesená",J374,0)</f>
        <v>0</v>
      </c>
      <c r="BI374" s="231">
        <f>IF(N374="nulová",J374,0)</f>
        <v>0</v>
      </c>
      <c r="BJ374" s="18" t="s">
        <v>84</v>
      </c>
      <c r="BK374" s="231">
        <f>ROUND(I374*H374,2)</f>
        <v>0</v>
      </c>
      <c r="BL374" s="18" t="s">
        <v>182</v>
      </c>
      <c r="BM374" s="230" t="s">
        <v>2063</v>
      </c>
    </row>
    <row r="375" s="2" customFormat="1">
      <c r="A375" s="39"/>
      <c r="B375" s="40"/>
      <c r="C375" s="41"/>
      <c r="D375" s="234" t="s">
        <v>266</v>
      </c>
      <c r="E375" s="41"/>
      <c r="F375" s="275" t="s">
        <v>4109</v>
      </c>
      <c r="G375" s="41"/>
      <c r="H375" s="41"/>
      <c r="I375" s="276"/>
      <c r="J375" s="41"/>
      <c r="K375" s="41"/>
      <c r="L375" s="45"/>
      <c r="M375" s="277"/>
      <c r="N375" s="278"/>
      <c r="O375" s="92"/>
      <c r="P375" s="92"/>
      <c r="Q375" s="92"/>
      <c r="R375" s="92"/>
      <c r="S375" s="92"/>
      <c r="T375" s="93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266</v>
      </c>
      <c r="AU375" s="18" t="s">
        <v>84</v>
      </c>
    </row>
    <row r="376" s="2" customFormat="1" ht="16.5" customHeight="1">
      <c r="A376" s="39"/>
      <c r="B376" s="40"/>
      <c r="C376" s="219" t="s">
        <v>1232</v>
      </c>
      <c r="D376" s="219" t="s">
        <v>177</v>
      </c>
      <c r="E376" s="220" t="s">
        <v>4110</v>
      </c>
      <c r="F376" s="221" t="s">
        <v>3871</v>
      </c>
      <c r="G376" s="222" t="s">
        <v>3835</v>
      </c>
      <c r="H376" s="223">
        <v>4</v>
      </c>
      <c r="I376" s="224"/>
      <c r="J376" s="225">
        <f>ROUND(I376*H376,2)</f>
        <v>0</v>
      </c>
      <c r="K376" s="221" t="s">
        <v>1</v>
      </c>
      <c r="L376" s="45"/>
      <c r="M376" s="226" t="s">
        <v>1</v>
      </c>
      <c r="N376" s="227" t="s">
        <v>41</v>
      </c>
      <c r="O376" s="92"/>
      <c r="P376" s="228">
        <f>O376*H376</f>
        <v>0</v>
      </c>
      <c r="Q376" s="228">
        <v>0</v>
      </c>
      <c r="R376" s="228">
        <f>Q376*H376</f>
        <v>0</v>
      </c>
      <c r="S376" s="228">
        <v>0</v>
      </c>
      <c r="T376" s="229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0" t="s">
        <v>182</v>
      </c>
      <c r="AT376" s="230" t="s">
        <v>177</v>
      </c>
      <c r="AU376" s="230" t="s">
        <v>84</v>
      </c>
      <c r="AY376" s="18" t="s">
        <v>175</v>
      </c>
      <c r="BE376" s="231">
        <f>IF(N376="základní",J376,0)</f>
        <v>0</v>
      </c>
      <c r="BF376" s="231">
        <f>IF(N376="snížená",J376,0)</f>
        <v>0</v>
      </c>
      <c r="BG376" s="231">
        <f>IF(N376="zákl. přenesená",J376,0)</f>
        <v>0</v>
      </c>
      <c r="BH376" s="231">
        <f>IF(N376="sníž. přenesená",J376,0)</f>
        <v>0</v>
      </c>
      <c r="BI376" s="231">
        <f>IF(N376="nulová",J376,0)</f>
        <v>0</v>
      </c>
      <c r="BJ376" s="18" t="s">
        <v>84</v>
      </c>
      <c r="BK376" s="231">
        <f>ROUND(I376*H376,2)</f>
        <v>0</v>
      </c>
      <c r="BL376" s="18" t="s">
        <v>182</v>
      </c>
      <c r="BM376" s="230" t="s">
        <v>2071</v>
      </c>
    </row>
    <row r="377" s="2" customFormat="1" ht="16.5" customHeight="1">
      <c r="A377" s="39"/>
      <c r="B377" s="40"/>
      <c r="C377" s="219" t="s">
        <v>1238</v>
      </c>
      <c r="D377" s="219" t="s">
        <v>177</v>
      </c>
      <c r="E377" s="220" t="s">
        <v>4036</v>
      </c>
      <c r="F377" s="221" t="s">
        <v>4037</v>
      </c>
      <c r="G377" s="222" t="s">
        <v>3835</v>
      </c>
      <c r="H377" s="223">
        <v>1.5</v>
      </c>
      <c r="I377" s="224"/>
      <c r="J377" s="225">
        <f>ROUND(I377*H377,2)</f>
        <v>0</v>
      </c>
      <c r="K377" s="221" t="s">
        <v>1</v>
      </c>
      <c r="L377" s="45"/>
      <c r="M377" s="226" t="s">
        <v>1</v>
      </c>
      <c r="N377" s="227" t="s">
        <v>41</v>
      </c>
      <c r="O377" s="92"/>
      <c r="P377" s="228">
        <f>O377*H377</f>
        <v>0</v>
      </c>
      <c r="Q377" s="228">
        <v>0.34000000000000004</v>
      </c>
      <c r="R377" s="228">
        <f>Q377*H377</f>
        <v>0.51</v>
      </c>
      <c r="S377" s="228">
        <v>0</v>
      </c>
      <c r="T377" s="229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30" t="s">
        <v>182</v>
      </c>
      <c r="AT377" s="230" t="s">
        <v>177</v>
      </c>
      <c r="AU377" s="230" t="s">
        <v>84</v>
      </c>
      <c r="AY377" s="18" t="s">
        <v>175</v>
      </c>
      <c r="BE377" s="231">
        <f>IF(N377="základní",J377,0)</f>
        <v>0</v>
      </c>
      <c r="BF377" s="231">
        <f>IF(N377="snížená",J377,0)</f>
        <v>0</v>
      </c>
      <c r="BG377" s="231">
        <f>IF(N377="zákl. přenesená",J377,0)</f>
        <v>0</v>
      </c>
      <c r="BH377" s="231">
        <f>IF(N377="sníž. přenesená",J377,0)</f>
        <v>0</v>
      </c>
      <c r="BI377" s="231">
        <f>IF(N377="nulová",J377,0)</f>
        <v>0</v>
      </c>
      <c r="BJ377" s="18" t="s">
        <v>84</v>
      </c>
      <c r="BK377" s="231">
        <f>ROUND(I377*H377,2)</f>
        <v>0</v>
      </c>
      <c r="BL377" s="18" t="s">
        <v>182</v>
      </c>
      <c r="BM377" s="230" t="s">
        <v>2079</v>
      </c>
    </row>
    <row r="378" s="2" customFormat="1">
      <c r="A378" s="39"/>
      <c r="B378" s="40"/>
      <c r="C378" s="41"/>
      <c r="D378" s="234" t="s">
        <v>266</v>
      </c>
      <c r="E378" s="41"/>
      <c r="F378" s="275" t="s">
        <v>4111</v>
      </c>
      <c r="G378" s="41"/>
      <c r="H378" s="41"/>
      <c r="I378" s="276"/>
      <c r="J378" s="41"/>
      <c r="K378" s="41"/>
      <c r="L378" s="45"/>
      <c r="M378" s="277"/>
      <c r="N378" s="278"/>
      <c r="O378" s="92"/>
      <c r="P378" s="92"/>
      <c r="Q378" s="92"/>
      <c r="R378" s="92"/>
      <c r="S378" s="92"/>
      <c r="T378" s="93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T378" s="18" t="s">
        <v>266</v>
      </c>
      <c r="AU378" s="18" t="s">
        <v>84</v>
      </c>
    </row>
    <row r="379" s="2" customFormat="1" ht="16.5" customHeight="1">
      <c r="A379" s="39"/>
      <c r="B379" s="40"/>
      <c r="C379" s="219" t="s">
        <v>1242</v>
      </c>
      <c r="D379" s="219" t="s">
        <v>177</v>
      </c>
      <c r="E379" s="220" t="s">
        <v>4039</v>
      </c>
      <c r="F379" s="221" t="s">
        <v>3871</v>
      </c>
      <c r="G379" s="222" t="s">
        <v>3835</v>
      </c>
      <c r="H379" s="223">
        <v>1.5</v>
      </c>
      <c r="I379" s="224"/>
      <c r="J379" s="225">
        <f>ROUND(I379*H379,2)</f>
        <v>0</v>
      </c>
      <c r="K379" s="221" t="s">
        <v>1</v>
      </c>
      <c r="L379" s="45"/>
      <c r="M379" s="226" t="s">
        <v>1</v>
      </c>
      <c r="N379" s="227" t="s">
        <v>41</v>
      </c>
      <c r="O379" s="92"/>
      <c r="P379" s="228">
        <f>O379*H379</f>
        <v>0</v>
      </c>
      <c r="Q379" s="228">
        <v>0</v>
      </c>
      <c r="R379" s="228">
        <f>Q379*H379</f>
        <v>0</v>
      </c>
      <c r="S379" s="228">
        <v>0</v>
      </c>
      <c r="T379" s="229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30" t="s">
        <v>182</v>
      </c>
      <c r="AT379" s="230" t="s">
        <v>177</v>
      </c>
      <c r="AU379" s="230" t="s">
        <v>84</v>
      </c>
      <c r="AY379" s="18" t="s">
        <v>175</v>
      </c>
      <c r="BE379" s="231">
        <f>IF(N379="základní",J379,0)</f>
        <v>0</v>
      </c>
      <c r="BF379" s="231">
        <f>IF(N379="snížená",J379,0)</f>
        <v>0</v>
      </c>
      <c r="BG379" s="231">
        <f>IF(N379="zákl. přenesená",J379,0)</f>
        <v>0</v>
      </c>
      <c r="BH379" s="231">
        <f>IF(N379="sníž. přenesená",J379,0)</f>
        <v>0</v>
      </c>
      <c r="BI379" s="231">
        <f>IF(N379="nulová",J379,0)</f>
        <v>0</v>
      </c>
      <c r="BJ379" s="18" t="s">
        <v>84</v>
      </c>
      <c r="BK379" s="231">
        <f>ROUND(I379*H379,2)</f>
        <v>0</v>
      </c>
      <c r="BL379" s="18" t="s">
        <v>182</v>
      </c>
      <c r="BM379" s="230" t="s">
        <v>2087</v>
      </c>
    </row>
    <row r="380" s="12" customFormat="1" ht="25.92" customHeight="1">
      <c r="A380" s="12"/>
      <c r="B380" s="203"/>
      <c r="C380" s="204"/>
      <c r="D380" s="205" t="s">
        <v>75</v>
      </c>
      <c r="E380" s="206" t="s">
        <v>4112</v>
      </c>
      <c r="F380" s="206" t="s">
        <v>4113</v>
      </c>
      <c r="G380" s="204"/>
      <c r="H380" s="204"/>
      <c r="I380" s="207"/>
      <c r="J380" s="208">
        <f>BK380</f>
        <v>0</v>
      </c>
      <c r="K380" s="204"/>
      <c r="L380" s="209"/>
      <c r="M380" s="210"/>
      <c r="N380" s="211"/>
      <c r="O380" s="211"/>
      <c r="P380" s="212">
        <f>SUM(P381:P407)</f>
        <v>0</v>
      </c>
      <c r="Q380" s="211"/>
      <c r="R380" s="212">
        <f>SUM(R381:R407)</f>
        <v>12.215</v>
      </c>
      <c r="S380" s="211"/>
      <c r="T380" s="213">
        <f>SUM(T381:T407)</f>
        <v>0</v>
      </c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R380" s="214" t="s">
        <v>84</v>
      </c>
      <c r="AT380" s="215" t="s">
        <v>75</v>
      </c>
      <c r="AU380" s="215" t="s">
        <v>76</v>
      </c>
      <c r="AY380" s="214" t="s">
        <v>175</v>
      </c>
      <c r="BK380" s="216">
        <f>SUM(BK381:BK407)</f>
        <v>0</v>
      </c>
    </row>
    <row r="381" s="2" customFormat="1" ht="37.8" customHeight="1">
      <c r="A381" s="39"/>
      <c r="B381" s="40"/>
      <c r="C381" s="219" t="s">
        <v>1247</v>
      </c>
      <c r="D381" s="219" t="s">
        <v>177</v>
      </c>
      <c r="E381" s="220" t="s">
        <v>4114</v>
      </c>
      <c r="F381" s="221" t="s">
        <v>4115</v>
      </c>
      <c r="G381" s="222" t="s">
        <v>2748</v>
      </c>
      <c r="H381" s="223">
        <v>1</v>
      </c>
      <c r="I381" s="224"/>
      <c r="J381" s="225">
        <f>ROUND(I381*H381,2)</f>
        <v>0</v>
      </c>
      <c r="K381" s="221" t="s">
        <v>1</v>
      </c>
      <c r="L381" s="45"/>
      <c r="M381" s="226" t="s">
        <v>1</v>
      </c>
      <c r="N381" s="227" t="s">
        <v>41</v>
      </c>
      <c r="O381" s="92"/>
      <c r="P381" s="228">
        <f>O381*H381</f>
        <v>0</v>
      </c>
      <c r="Q381" s="228">
        <v>2.2</v>
      </c>
      <c r="R381" s="228">
        <f>Q381*H381</f>
        <v>2.2</v>
      </c>
      <c r="S381" s="228">
        <v>0</v>
      </c>
      <c r="T381" s="229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0" t="s">
        <v>182</v>
      </c>
      <c r="AT381" s="230" t="s">
        <v>177</v>
      </c>
      <c r="AU381" s="230" t="s">
        <v>84</v>
      </c>
      <c r="AY381" s="18" t="s">
        <v>175</v>
      </c>
      <c r="BE381" s="231">
        <f>IF(N381="základní",J381,0)</f>
        <v>0</v>
      </c>
      <c r="BF381" s="231">
        <f>IF(N381="snížená",J381,0)</f>
        <v>0</v>
      </c>
      <c r="BG381" s="231">
        <f>IF(N381="zákl. přenesená",J381,0)</f>
        <v>0</v>
      </c>
      <c r="BH381" s="231">
        <f>IF(N381="sníž. přenesená",J381,0)</f>
        <v>0</v>
      </c>
      <c r="BI381" s="231">
        <f>IF(N381="nulová",J381,0)</f>
        <v>0</v>
      </c>
      <c r="BJ381" s="18" t="s">
        <v>84</v>
      </c>
      <c r="BK381" s="231">
        <f>ROUND(I381*H381,2)</f>
        <v>0</v>
      </c>
      <c r="BL381" s="18" t="s">
        <v>182</v>
      </c>
      <c r="BM381" s="230" t="s">
        <v>2095</v>
      </c>
    </row>
    <row r="382" s="2" customFormat="1">
      <c r="A382" s="39"/>
      <c r="B382" s="40"/>
      <c r="C382" s="41"/>
      <c r="D382" s="234" t="s">
        <v>266</v>
      </c>
      <c r="E382" s="41"/>
      <c r="F382" s="275" t="s">
        <v>4116</v>
      </c>
      <c r="G382" s="41"/>
      <c r="H382" s="41"/>
      <c r="I382" s="276"/>
      <c r="J382" s="41"/>
      <c r="K382" s="41"/>
      <c r="L382" s="45"/>
      <c r="M382" s="277"/>
      <c r="N382" s="278"/>
      <c r="O382" s="92"/>
      <c r="P382" s="92"/>
      <c r="Q382" s="92"/>
      <c r="R382" s="92"/>
      <c r="S382" s="92"/>
      <c r="T382" s="93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266</v>
      </c>
      <c r="AU382" s="18" t="s">
        <v>84</v>
      </c>
    </row>
    <row r="383" s="2" customFormat="1" ht="16.5" customHeight="1">
      <c r="A383" s="39"/>
      <c r="B383" s="40"/>
      <c r="C383" s="219" t="s">
        <v>1251</v>
      </c>
      <c r="D383" s="219" t="s">
        <v>177</v>
      </c>
      <c r="E383" s="220" t="s">
        <v>4061</v>
      </c>
      <c r="F383" s="221" t="s">
        <v>3871</v>
      </c>
      <c r="G383" s="222" t="s">
        <v>2748</v>
      </c>
      <c r="H383" s="223">
        <v>1</v>
      </c>
      <c r="I383" s="224"/>
      <c r="J383" s="225">
        <f>ROUND(I383*H383,2)</f>
        <v>0</v>
      </c>
      <c r="K383" s="221" t="s">
        <v>1</v>
      </c>
      <c r="L383" s="45"/>
      <c r="M383" s="226" t="s">
        <v>1</v>
      </c>
      <c r="N383" s="227" t="s">
        <v>41</v>
      </c>
      <c r="O383" s="92"/>
      <c r="P383" s="228">
        <f>O383*H383</f>
        <v>0</v>
      </c>
      <c r="Q383" s="228">
        <v>0</v>
      </c>
      <c r="R383" s="228">
        <f>Q383*H383</f>
        <v>0</v>
      </c>
      <c r="S383" s="228">
        <v>0</v>
      </c>
      <c r="T383" s="229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30" t="s">
        <v>182</v>
      </c>
      <c r="AT383" s="230" t="s">
        <v>177</v>
      </c>
      <c r="AU383" s="230" t="s">
        <v>84</v>
      </c>
      <c r="AY383" s="18" t="s">
        <v>175</v>
      </c>
      <c r="BE383" s="231">
        <f>IF(N383="základní",J383,0)</f>
        <v>0</v>
      </c>
      <c r="BF383" s="231">
        <f>IF(N383="snížená",J383,0)</f>
        <v>0</v>
      </c>
      <c r="BG383" s="231">
        <f>IF(N383="zákl. přenesená",J383,0)</f>
        <v>0</v>
      </c>
      <c r="BH383" s="231">
        <f>IF(N383="sníž. přenesená",J383,0)</f>
        <v>0</v>
      </c>
      <c r="BI383" s="231">
        <f>IF(N383="nulová",J383,0)</f>
        <v>0</v>
      </c>
      <c r="BJ383" s="18" t="s">
        <v>84</v>
      </c>
      <c r="BK383" s="231">
        <f>ROUND(I383*H383,2)</f>
        <v>0</v>
      </c>
      <c r="BL383" s="18" t="s">
        <v>182</v>
      </c>
      <c r="BM383" s="230" t="s">
        <v>2103</v>
      </c>
    </row>
    <row r="384" s="2" customFormat="1" ht="49.05" customHeight="1">
      <c r="A384" s="39"/>
      <c r="B384" s="40"/>
      <c r="C384" s="219" t="s">
        <v>1256</v>
      </c>
      <c r="D384" s="219" t="s">
        <v>177</v>
      </c>
      <c r="E384" s="220" t="s">
        <v>4117</v>
      </c>
      <c r="F384" s="221" t="s">
        <v>4118</v>
      </c>
      <c r="G384" s="222" t="s">
        <v>2748</v>
      </c>
      <c r="H384" s="223">
        <v>2</v>
      </c>
      <c r="I384" s="224"/>
      <c r="J384" s="225">
        <f>ROUND(I384*H384,2)</f>
        <v>0</v>
      </c>
      <c r="K384" s="221" t="s">
        <v>1</v>
      </c>
      <c r="L384" s="45"/>
      <c r="M384" s="226" t="s">
        <v>1</v>
      </c>
      <c r="N384" s="227" t="s">
        <v>41</v>
      </c>
      <c r="O384" s="92"/>
      <c r="P384" s="228">
        <f>O384*H384</f>
        <v>0</v>
      </c>
      <c r="Q384" s="228">
        <v>1.1</v>
      </c>
      <c r="R384" s="228">
        <f>Q384*H384</f>
        <v>2.2</v>
      </c>
      <c r="S384" s="228">
        <v>0</v>
      </c>
      <c r="T384" s="229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30" t="s">
        <v>182</v>
      </c>
      <c r="AT384" s="230" t="s">
        <v>177</v>
      </c>
      <c r="AU384" s="230" t="s">
        <v>84</v>
      </c>
      <c r="AY384" s="18" t="s">
        <v>175</v>
      </c>
      <c r="BE384" s="231">
        <f>IF(N384="základní",J384,0)</f>
        <v>0</v>
      </c>
      <c r="BF384" s="231">
        <f>IF(N384="snížená",J384,0)</f>
        <v>0</v>
      </c>
      <c r="BG384" s="231">
        <f>IF(N384="zákl. přenesená",J384,0)</f>
        <v>0</v>
      </c>
      <c r="BH384" s="231">
        <f>IF(N384="sníž. přenesená",J384,0)</f>
        <v>0</v>
      </c>
      <c r="BI384" s="231">
        <f>IF(N384="nulová",J384,0)</f>
        <v>0</v>
      </c>
      <c r="BJ384" s="18" t="s">
        <v>84</v>
      </c>
      <c r="BK384" s="231">
        <f>ROUND(I384*H384,2)</f>
        <v>0</v>
      </c>
      <c r="BL384" s="18" t="s">
        <v>182</v>
      </c>
      <c r="BM384" s="230" t="s">
        <v>2111</v>
      </c>
    </row>
    <row r="385" s="2" customFormat="1">
      <c r="A385" s="39"/>
      <c r="B385" s="40"/>
      <c r="C385" s="41"/>
      <c r="D385" s="234" t="s">
        <v>266</v>
      </c>
      <c r="E385" s="41"/>
      <c r="F385" s="275" t="s">
        <v>4119</v>
      </c>
      <c r="G385" s="41"/>
      <c r="H385" s="41"/>
      <c r="I385" s="276"/>
      <c r="J385" s="41"/>
      <c r="K385" s="41"/>
      <c r="L385" s="45"/>
      <c r="M385" s="277"/>
      <c r="N385" s="278"/>
      <c r="O385" s="92"/>
      <c r="P385" s="92"/>
      <c r="Q385" s="92"/>
      <c r="R385" s="92"/>
      <c r="S385" s="92"/>
      <c r="T385" s="93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T385" s="18" t="s">
        <v>266</v>
      </c>
      <c r="AU385" s="18" t="s">
        <v>84</v>
      </c>
    </row>
    <row r="386" s="2" customFormat="1" ht="16.5" customHeight="1">
      <c r="A386" s="39"/>
      <c r="B386" s="40"/>
      <c r="C386" s="219" t="s">
        <v>1260</v>
      </c>
      <c r="D386" s="219" t="s">
        <v>177</v>
      </c>
      <c r="E386" s="220" t="s">
        <v>4120</v>
      </c>
      <c r="F386" s="221" t="s">
        <v>3871</v>
      </c>
      <c r="G386" s="222" t="s">
        <v>2748</v>
      </c>
      <c r="H386" s="223">
        <v>2</v>
      </c>
      <c r="I386" s="224"/>
      <c r="J386" s="225">
        <f>ROUND(I386*H386,2)</f>
        <v>0</v>
      </c>
      <c r="K386" s="221" t="s">
        <v>1</v>
      </c>
      <c r="L386" s="45"/>
      <c r="M386" s="226" t="s">
        <v>1</v>
      </c>
      <c r="N386" s="227" t="s">
        <v>41</v>
      </c>
      <c r="O386" s="92"/>
      <c r="P386" s="228">
        <f>O386*H386</f>
        <v>0</v>
      </c>
      <c r="Q386" s="228">
        <v>0</v>
      </c>
      <c r="R386" s="228">
        <f>Q386*H386</f>
        <v>0</v>
      </c>
      <c r="S386" s="228">
        <v>0</v>
      </c>
      <c r="T386" s="229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30" t="s">
        <v>182</v>
      </c>
      <c r="AT386" s="230" t="s">
        <v>177</v>
      </c>
      <c r="AU386" s="230" t="s">
        <v>84</v>
      </c>
      <c r="AY386" s="18" t="s">
        <v>175</v>
      </c>
      <c r="BE386" s="231">
        <f>IF(N386="základní",J386,0)</f>
        <v>0</v>
      </c>
      <c r="BF386" s="231">
        <f>IF(N386="snížená",J386,0)</f>
        <v>0</v>
      </c>
      <c r="BG386" s="231">
        <f>IF(N386="zákl. přenesená",J386,0)</f>
        <v>0</v>
      </c>
      <c r="BH386" s="231">
        <f>IF(N386="sníž. přenesená",J386,0)</f>
        <v>0</v>
      </c>
      <c r="BI386" s="231">
        <f>IF(N386="nulová",J386,0)</f>
        <v>0</v>
      </c>
      <c r="BJ386" s="18" t="s">
        <v>84</v>
      </c>
      <c r="BK386" s="231">
        <f>ROUND(I386*H386,2)</f>
        <v>0</v>
      </c>
      <c r="BL386" s="18" t="s">
        <v>182</v>
      </c>
      <c r="BM386" s="230" t="s">
        <v>2119</v>
      </c>
    </row>
    <row r="387" s="2" customFormat="1" ht="24.15" customHeight="1">
      <c r="A387" s="39"/>
      <c r="B387" s="40"/>
      <c r="C387" s="219" t="s">
        <v>1265</v>
      </c>
      <c r="D387" s="219" t="s">
        <v>177</v>
      </c>
      <c r="E387" s="220" t="s">
        <v>4121</v>
      </c>
      <c r="F387" s="221" t="s">
        <v>4122</v>
      </c>
      <c r="G387" s="222" t="s">
        <v>2748</v>
      </c>
      <c r="H387" s="223">
        <v>1</v>
      </c>
      <c r="I387" s="224"/>
      <c r="J387" s="225">
        <f>ROUND(I387*H387,2)</f>
        <v>0</v>
      </c>
      <c r="K387" s="221" t="s">
        <v>1</v>
      </c>
      <c r="L387" s="45"/>
      <c r="M387" s="226" t="s">
        <v>1</v>
      </c>
      <c r="N387" s="227" t="s">
        <v>41</v>
      </c>
      <c r="O387" s="92"/>
      <c r="P387" s="228">
        <f>O387*H387</f>
        <v>0</v>
      </c>
      <c r="Q387" s="228">
        <v>0.6</v>
      </c>
      <c r="R387" s="228">
        <f>Q387*H387</f>
        <v>0.6</v>
      </c>
      <c r="S387" s="228">
        <v>0</v>
      </c>
      <c r="T387" s="229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30" t="s">
        <v>182</v>
      </c>
      <c r="AT387" s="230" t="s">
        <v>177</v>
      </c>
      <c r="AU387" s="230" t="s">
        <v>84</v>
      </c>
      <c r="AY387" s="18" t="s">
        <v>175</v>
      </c>
      <c r="BE387" s="231">
        <f>IF(N387="základní",J387,0)</f>
        <v>0</v>
      </c>
      <c r="BF387" s="231">
        <f>IF(N387="snížená",J387,0)</f>
        <v>0</v>
      </c>
      <c r="BG387" s="231">
        <f>IF(N387="zákl. přenesená",J387,0)</f>
        <v>0</v>
      </c>
      <c r="BH387" s="231">
        <f>IF(N387="sníž. přenesená",J387,0)</f>
        <v>0</v>
      </c>
      <c r="BI387" s="231">
        <f>IF(N387="nulová",J387,0)</f>
        <v>0</v>
      </c>
      <c r="BJ387" s="18" t="s">
        <v>84</v>
      </c>
      <c r="BK387" s="231">
        <f>ROUND(I387*H387,2)</f>
        <v>0</v>
      </c>
      <c r="BL387" s="18" t="s">
        <v>182</v>
      </c>
      <c r="BM387" s="230" t="s">
        <v>2127</v>
      </c>
    </row>
    <row r="388" s="2" customFormat="1">
      <c r="A388" s="39"/>
      <c r="B388" s="40"/>
      <c r="C388" s="41"/>
      <c r="D388" s="234" t="s">
        <v>266</v>
      </c>
      <c r="E388" s="41"/>
      <c r="F388" s="275" t="s">
        <v>4123</v>
      </c>
      <c r="G388" s="41"/>
      <c r="H388" s="41"/>
      <c r="I388" s="276"/>
      <c r="J388" s="41"/>
      <c r="K388" s="41"/>
      <c r="L388" s="45"/>
      <c r="M388" s="277"/>
      <c r="N388" s="278"/>
      <c r="O388" s="92"/>
      <c r="P388" s="92"/>
      <c r="Q388" s="92"/>
      <c r="R388" s="92"/>
      <c r="S388" s="92"/>
      <c r="T388" s="93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266</v>
      </c>
      <c r="AU388" s="18" t="s">
        <v>84</v>
      </c>
    </row>
    <row r="389" s="2" customFormat="1" ht="16.5" customHeight="1">
      <c r="A389" s="39"/>
      <c r="B389" s="40"/>
      <c r="C389" s="219" t="s">
        <v>1269</v>
      </c>
      <c r="D389" s="219" t="s">
        <v>177</v>
      </c>
      <c r="E389" s="220" t="s">
        <v>4124</v>
      </c>
      <c r="F389" s="221" t="s">
        <v>3871</v>
      </c>
      <c r="G389" s="222" t="s">
        <v>2748</v>
      </c>
      <c r="H389" s="223">
        <v>1</v>
      </c>
      <c r="I389" s="224"/>
      <c r="J389" s="225">
        <f>ROUND(I389*H389,2)</f>
        <v>0</v>
      </c>
      <c r="K389" s="221" t="s">
        <v>1</v>
      </c>
      <c r="L389" s="45"/>
      <c r="M389" s="226" t="s">
        <v>1</v>
      </c>
      <c r="N389" s="227" t="s">
        <v>41</v>
      </c>
      <c r="O389" s="92"/>
      <c r="P389" s="228">
        <f>O389*H389</f>
        <v>0</v>
      </c>
      <c r="Q389" s="228">
        <v>0</v>
      </c>
      <c r="R389" s="228">
        <f>Q389*H389</f>
        <v>0</v>
      </c>
      <c r="S389" s="228">
        <v>0</v>
      </c>
      <c r="T389" s="229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30" t="s">
        <v>182</v>
      </c>
      <c r="AT389" s="230" t="s">
        <v>177</v>
      </c>
      <c r="AU389" s="230" t="s">
        <v>84</v>
      </c>
      <c r="AY389" s="18" t="s">
        <v>175</v>
      </c>
      <c r="BE389" s="231">
        <f>IF(N389="základní",J389,0)</f>
        <v>0</v>
      </c>
      <c r="BF389" s="231">
        <f>IF(N389="snížená",J389,0)</f>
        <v>0</v>
      </c>
      <c r="BG389" s="231">
        <f>IF(N389="zákl. přenesená",J389,0)</f>
        <v>0</v>
      </c>
      <c r="BH389" s="231">
        <f>IF(N389="sníž. přenesená",J389,0)</f>
        <v>0</v>
      </c>
      <c r="BI389" s="231">
        <f>IF(N389="nulová",J389,0)</f>
        <v>0</v>
      </c>
      <c r="BJ389" s="18" t="s">
        <v>84</v>
      </c>
      <c r="BK389" s="231">
        <f>ROUND(I389*H389,2)</f>
        <v>0</v>
      </c>
      <c r="BL389" s="18" t="s">
        <v>182</v>
      </c>
      <c r="BM389" s="230" t="s">
        <v>2137</v>
      </c>
    </row>
    <row r="390" s="2" customFormat="1" ht="24.15" customHeight="1">
      <c r="A390" s="39"/>
      <c r="B390" s="40"/>
      <c r="C390" s="219" t="s">
        <v>1273</v>
      </c>
      <c r="D390" s="219" t="s">
        <v>177</v>
      </c>
      <c r="E390" s="220" t="s">
        <v>4067</v>
      </c>
      <c r="F390" s="221" t="s">
        <v>4068</v>
      </c>
      <c r="G390" s="222" t="s">
        <v>2748</v>
      </c>
      <c r="H390" s="223">
        <v>1</v>
      </c>
      <c r="I390" s="224"/>
      <c r="J390" s="225">
        <f>ROUND(I390*H390,2)</f>
        <v>0</v>
      </c>
      <c r="K390" s="221" t="s">
        <v>1</v>
      </c>
      <c r="L390" s="45"/>
      <c r="M390" s="226" t="s">
        <v>1</v>
      </c>
      <c r="N390" s="227" t="s">
        <v>41</v>
      </c>
      <c r="O390" s="92"/>
      <c r="P390" s="228">
        <f>O390*H390</f>
        <v>0</v>
      </c>
      <c r="Q390" s="228">
        <v>1.1</v>
      </c>
      <c r="R390" s="228">
        <f>Q390*H390</f>
        <v>1.1</v>
      </c>
      <c r="S390" s="228">
        <v>0</v>
      </c>
      <c r="T390" s="229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30" t="s">
        <v>182</v>
      </c>
      <c r="AT390" s="230" t="s">
        <v>177</v>
      </c>
      <c r="AU390" s="230" t="s">
        <v>84</v>
      </c>
      <c r="AY390" s="18" t="s">
        <v>175</v>
      </c>
      <c r="BE390" s="231">
        <f>IF(N390="základní",J390,0)</f>
        <v>0</v>
      </c>
      <c r="BF390" s="231">
        <f>IF(N390="snížená",J390,0)</f>
        <v>0</v>
      </c>
      <c r="BG390" s="231">
        <f>IF(N390="zákl. přenesená",J390,0)</f>
        <v>0</v>
      </c>
      <c r="BH390" s="231">
        <f>IF(N390="sníž. přenesená",J390,0)</f>
        <v>0</v>
      </c>
      <c r="BI390" s="231">
        <f>IF(N390="nulová",J390,0)</f>
        <v>0</v>
      </c>
      <c r="BJ390" s="18" t="s">
        <v>84</v>
      </c>
      <c r="BK390" s="231">
        <f>ROUND(I390*H390,2)</f>
        <v>0</v>
      </c>
      <c r="BL390" s="18" t="s">
        <v>182</v>
      </c>
      <c r="BM390" s="230" t="s">
        <v>2147</v>
      </c>
    </row>
    <row r="391" s="2" customFormat="1">
      <c r="A391" s="39"/>
      <c r="B391" s="40"/>
      <c r="C391" s="41"/>
      <c r="D391" s="234" t="s">
        <v>266</v>
      </c>
      <c r="E391" s="41"/>
      <c r="F391" s="275" t="s">
        <v>4125</v>
      </c>
      <c r="G391" s="41"/>
      <c r="H391" s="41"/>
      <c r="I391" s="276"/>
      <c r="J391" s="41"/>
      <c r="K391" s="41"/>
      <c r="L391" s="45"/>
      <c r="M391" s="277"/>
      <c r="N391" s="278"/>
      <c r="O391" s="92"/>
      <c r="P391" s="92"/>
      <c r="Q391" s="92"/>
      <c r="R391" s="92"/>
      <c r="S391" s="92"/>
      <c r="T391" s="93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266</v>
      </c>
      <c r="AU391" s="18" t="s">
        <v>84</v>
      </c>
    </row>
    <row r="392" s="2" customFormat="1" ht="16.5" customHeight="1">
      <c r="A392" s="39"/>
      <c r="B392" s="40"/>
      <c r="C392" s="219" t="s">
        <v>1276</v>
      </c>
      <c r="D392" s="219" t="s">
        <v>177</v>
      </c>
      <c r="E392" s="220" t="s">
        <v>4070</v>
      </c>
      <c r="F392" s="221" t="s">
        <v>3871</v>
      </c>
      <c r="G392" s="222" t="s">
        <v>2748</v>
      </c>
      <c r="H392" s="223">
        <v>1</v>
      </c>
      <c r="I392" s="224"/>
      <c r="J392" s="225">
        <f>ROUND(I392*H392,2)</f>
        <v>0</v>
      </c>
      <c r="K392" s="221" t="s">
        <v>1</v>
      </c>
      <c r="L392" s="45"/>
      <c r="M392" s="226" t="s">
        <v>1</v>
      </c>
      <c r="N392" s="227" t="s">
        <v>41</v>
      </c>
      <c r="O392" s="92"/>
      <c r="P392" s="228">
        <f>O392*H392</f>
        <v>0</v>
      </c>
      <c r="Q392" s="228">
        <v>0</v>
      </c>
      <c r="R392" s="228">
        <f>Q392*H392</f>
        <v>0</v>
      </c>
      <c r="S392" s="228">
        <v>0</v>
      </c>
      <c r="T392" s="229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30" t="s">
        <v>182</v>
      </c>
      <c r="AT392" s="230" t="s">
        <v>177</v>
      </c>
      <c r="AU392" s="230" t="s">
        <v>84</v>
      </c>
      <c r="AY392" s="18" t="s">
        <v>175</v>
      </c>
      <c r="BE392" s="231">
        <f>IF(N392="základní",J392,0)</f>
        <v>0</v>
      </c>
      <c r="BF392" s="231">
        <f>IF(N392="snížená",J392,0)</f>
        <v>0</v>
      </c>
      <c r="BG392" s="231">
        <f>IF(N392="zákl. přenesená",J392,0)</f>
        <v>0</v>
      </c>
      <c r="BH392" s="231">
        <f>IF(N392="sníž. přenesená",J392,0)</f>
        <v>0</v>
      </c>
      <c r="BI392" s="231">
        <f>IF(N392="nulová",J392,0)</f>
        <v>0</v>
      </c>
      <c r="BJ392" s="18" t="s">
        <v>84</v>
      </c>
      <c r="BK392" s="231">
        <f>ROUND(I392*H392,2)</f>
        <v>0</v>
      </c>
      <c r="BL392" s="18" t="s">
        <v>182</v>
      </c>
      <c r="BM392" s="230" t="s">
        <v>2157</v>
      </c>
    </row>
    <row r="393" s="2" customFormat="1" ht="24.15" customHeight="1">
      <c r="A393" s="39"/>
      <c r="B393" s="40"/>
      <c r="C393" s="219" t="s">
        <v>1280</v>
      </c>
      <c r="D393" s="219" t="s">
        <v>177</v>
      </c>
      <c r="E393" s="220" t="s">
        <v>4000</v>
      </c>
      <c r="F393" s="221" t="s">
        <v>4001</v>
      </c>
      <c r="G393" s="222" t="s">
        <v>2748</v>
      </c>
      <c r="H393" s="223">
        <v>2</v>
      </c>
      <c r="I393" s="224"/>
      <c r="J393" s="225">
        <f>ROUND(I393*H393,2)</f>
        <v>0</v>
      </c>
      <c r="K393" s="221" t="s">
        <v>1</v>
      </c>
      <c r="L393" s="45"/>
      <c r="M393" s="226" t="s">
        <v>1</v>
      </c>
      <c r="N393" s="227" t="s">
        <v>41</v>
      </c>
      <c r="O393" s="92"/>
      <c r="P393" s="228">
        <f>O393*H393</f>
        <v>0</v>
      </c>
      <c r="Q393" s="228">
        <v>1.6</v>
      </c>
      <c r="R393" s="228">
        <f>Q393*H393</f>
        <v>3.2</v>
      </c>
      <c r="S393" s="228">
        <v>0</v>
      </c>
      <c r="T393" s="229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30" t="s">
        <v>182</v>
      </c>
      <c r="AT393" s="230" t="s">
        <v>177</v>
      </c>
      <c r="AU393" s="230" t="s">
        <v>84</v>
      </c>
      <c r="AY393" s="18" t="s">
        <v>175</v>
      </c>
      <c r="BE393" s="231">
        <f>IF(N393="základní",J393,0)</f>
        <v>0</v>
      </c>
      <c r="BF393" s="231">
        <f>IF(N393="snížená",J393,0)</f>
        <v>0</v>
      </c>
      <c r="BG393" s="231">
        <f>IF(N393="zákl. přenesená",J393,0)</f>
        <v>0</v>
      </c>
      <c r="BH393" s="231">
        <f>IF(N393="sníž. přenesená",J393,0)</f>
        <v>0</v>
      </c>
      <c r="BI393" s="231">
        <f>IF(N393="nulová",J393,0)</f>
        <v>0</v>
      </c>
      <c r="BJ393" s="18" t="s">
        <v>84</v>
      </c>
      <c r="BK393" s="231">
        <f>ROUND(I393*H393,2)</f>
        <v>0</v>
      </c>
      <c r="BL393" s="18" t="s">
        <v>182</v>
      </c>
      <c r="BM393" s="230" t="s">
        <v>2166</v>
      </c>
    </row>
    <row r="394" s="2" customFormat="1">
      <c r="A394" s="39"/>
      <c r="B394" s="40"/>
      <c r="C394" s="41"/>
      <c r="D394" s="234" t="s">
        <v>266</v>
      </c>
      <c r="E394" s="41"/>
      <c r="F394" s="275" t="s">
        <v>4126</v>
      </c>
      <c r="G394" s="41"/>
      <c r="H394" s="41"/>
      <c r="I394" s="276"/>
      <c r="J394" s="41"/>
      <c r="K394" s="41"/>
      <c r="L394" s="45"/>
      <c r="M394" s="277"/>
      <c r="N394" s="278"/>
      <c r="O394" s="92"/>
      <c r="P394" s="92"/>
      <c r="Q394" s="92"/>
      <c r="R394" s="92"/>
      <c r="S394" s="92"/>
      <c r="T394" s="93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T394" s="18" t="s">
        <v>266</v>
      </c>
      <c r="AU394" s="18" t="s">
        <v>84</v>
      </c>
    </row>
    <row r="395" s="2" customFormat="1" ht="16.5" customHeight="1">
      <c r="A395" s="39"/>
      <c r="B395" s="40"/>
      <c r="C395" s="219" t="s">
        <v>1284</v>
      </c>
      <c r="D395" s="219" t="s">
        <v>177</v>
      </c>
      <c r="E395" s="220" t="s">
        <v>4003</v>
      </c>
      <c r="F395" s="221" t="s">
        <v>3871</v>
      </c>
      <c r="G395" s="222" t="s">
        <v>2748</v>
      </c>
      <c r="H395" s="223">
        <v>2</v>
      </c>
      <c r="I395" s="224"/>
      <c r="J395" s="225">
        <f>ROUND(I395*H395,2)</f>
        <v>0</v>
      </c>
      <c r="K395" s="221" t="s">
        <v>1</v>
      </c>
      <c r="L395" s="45"/>
      <c r="M395" s="226" t="s">
        <v>1</v>
      </c>
      <c r="N395" s="227" t="s">
        <v>41</v>
      </c>
      <c r="O395" s="92"/>
      <c r="P395" s="228">
        <f>O395*H395</f>
        <v>0</v>
      </c>
      <c r="Q395" s="228">
        <v>0</v>
      </c>
      <c r="R395" s="228">
        <f>Q395*H395</f>
        <v>0</v>
      </c>
      <c r="S395" s="228">
        <v>0</v>
      </c>
      <c r="T395" s="229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30" t="s">
        <v>182</v>
      </c>
      <c r="AT395" s="230" t="s">
        <v>177</v>
      </c>
      <c r="AU395" s="230" t="s">
        <v>84</v>
      </c>
      <c r="AY395" s="18" t="s">
        <v>175</v>
      </c>
      <c r="BE395" s="231">
        <f>IF(N395="základní",J395,0)</f>
        <v>0</v>
      </c>
      <c r="BF395" s="231">
        <f>IF(N395="snížená",J395,0)</f>
        <v>0</v>
      </c>
      <c r="BG395" s="231">
        <f>IF(N395="zákl. přenesená",J395,0)</f>
        <v>0</v>
      </c>
      <c r="BH395" s="231">
        <f>IF(N395="sníž. přenesená",J395,0)</f>
        <v>0</v>
      </c>
      <c r="BI395" s="231">
        <f>IF(N395="nulová",J395,0)</f>
        <v>0</v>
      </c>
      <c r="BJ395" s="18" t="s">
        <v>84</v>
      </c>
      <c r="BK395" s="231">
        <f>ROUND(I395*H395,2)</f>
        <v>0</v>
      </c>
      <c r="BL395" s="18" t="s">
        <v>182</v>
      </c>
      <c r="BM395" s="230" t="s">
        <v>2175</v>
      </c>
    </row>
    <row r="396" s="2" customFormat="1" ht="24.15" customHeight="1">
      <c r="A396" s="39"/>
      <c r="B396" s="40"/>
      <c r="C396" s="219" t="s">
        <v>1290</v>
      </c>
      <c r="D396" s="219" t="s">
        <v>177</v>
      </c>
      <c r="E396" s="220" t="s">
        <v>4127</v>
      </c>
      <c r="F396" s="221" t="s">
        <v>4128</v>
      </c>
      <c r="G396" s="222" t="s">
        <v>2748</v>
      </c>
      <c r="H396" s="223">
        <v>1</v>
      </c>
      <c r="I396" s="224"/>
      <c r="J396" s="225">
        <f>ROUND(I396*H396,2)</f>
        <v>0</v>
      </c>
      <c r="K396" s="221" t="s">
        <v>1</v>
      </c>
      <c r="L396" s="45"/>
      <c r="M396" s="226" t="s">
        <v>1</v>
      </c>
      <c r="N396" s="227" t="s">
        <v>41</v>
      </c>
      <c r="O396" s="92"/>
      <c r="P396" s="228">
        <f>O396*H396</f>
        <v>0</v>
      </c>
      <c r="Q396" s="228">
        <v>1.9</v>
      </c>
      <c r="R396" s="228">
        <f>Q396*H396</f>
        <v>1.9</v>
      </c>
      <c r="S396" s="228">
        <v>0</v>
      </c>
      <c r="T396" s="229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30" t="s">
        <v>182</v>
      </c>
      <c r="AT396" s="230" t="s">
        <v>177</v>
      </c>
      <c r="AU396" s="230" t="s">
        <v>84</v>
      </c>
      <c r="AY396" s="18" t="s">
        <v>175</v>
      </c>
      <c r="BE396" s="231">
        <f>IF(N396="základní",J396,0)</f>
        <v>0</v>
      </c>
      <c r="BF396" s="231">
        <f>IF(N396="snížená",J396,0)</f>
        <v>0</v>
      </c>
      <c r="BG396" s="231">
        <f>IF(N396="zákl. přenesená",J396,0)</f>
        <v>0</v>
      </c>
      <c r="BH396" s="231">
        <f>IF(N396="sníž. přenesená",J396,0)</f>
        <v>0</v>
      </c>
      <c r="BI396" s="231">
        <f>IF(N396="nulová",J396,0)</f>
        <v>0</v>
      </c>
      <c r="BJ396" s="18" t="s">
        <v>84</v>
      </c>
      <c r="BK396" s="231">
        <f>ROUND(I396*H396,2)</f>
        <v>0</v>
      </c>
      <c r="BL396" s="18" t="s">
        <v>182</v>
      </c>
      <c r="BM396" s="230" t="s">
        <v>2193</v>
      </c>
    </row>
    <row r="397" s="2" customFormat="1">
      <c r="A397" s="39"/>
      <c r="B397" s="40"/>
      <c r="C397" s="41"/>
      <c r="D397" s="234" t="s">
        <v>266</v>
      </c>
      <c r="E397" s="41"/>
      <c r="F397" s="275" t="s">
        <v>4129</v>
      </c>
      <c r="G397" s="41"/>
      <c r="H397" s="41"/>
      <c r="I397" s="276"/>
      <c r="J397" s="41"/>
      <c r="K397" s="41"/>
      <c r="L397" s="45"/>
      <c r="M397" s="277"/>
      <c r="N397" s="278"/>
      <c r="O397" s="92"/>
      <c r="P397" s="92"/>
      <c r="Q397" s="92"/>
      <c r="R397" s="92"/>
      <c r="S397" s="92"/>
      <c r="T397" s="93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T397" s="18" t="s">
        <v>266</v>
      </c>
      <c r="AU397" s="18" t="s">
        <v>84</v>
      </c>
    </row>
    <row r="398" s="2" customFormat="1" ht="16.5" customHeight="1">
      <c r="A398" s="39"/>
      <c r="B398" s="40"/>
      <c r="C398" s="219" t="s">
        <v>1298</v>
      </c>
      <c r="D398" s="219" t="s">
        <v>177</v>
      </c>
      <c r="E398" s="220" t="s">
        <v>4070</v>
      </c>
      <c r="F398" s="221" t="s">
        <v>3871</v>
      </c>
      <c r="G398" s="222" t="s">
        <v>2748</v>
      </c>
      <c r="H398" s="223">
        <v>1</v>
      </c>
      <c r="I398" s="224"/>
      <c r="J398" s="225">
        <f>ROUND(I398*H398,2)</f>
        <v>0</v>
      </c>
      <c r="K398" s="221" t="s">
        <v>1</v>
      </c>
      <c r="L398" s="45"/>
      <c r="M398" s="226" t="s">
        <v>1</v>
      </c>
      <c r="N398" s="227" t="s">
        <v>41</v>
      </c>
      <c r="O398" s="92"/>
      <c r="P398" s="228">
        <f>O398*H398</f>
        <v>0</v>
      </c>
      <c r="Q398" s="228">
        <v>0</v>
      </c>
      <c r="R398" s="228">
        <f>Q398*H398</f>
        <v>0</v>
      </c>
      <c r="S398" s="228">
        <v>0</v>
      </c>
      <c r="T398" s="229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30" t="s">
        <v>182</v>
      </c>
      <c r="AT398" s="230" t="s">
        <v>177</v>
      </c>
      <c r="AU398" s="230" t="s">
        <v>84</v>
      </c>
      <c r="AY398" s="18" t="s">
        <v>175</v>
      </c>
      <c r="BE398" s="231">
        <f>IF(N398="základní",J398,0)</f>
        <v>0</v>
      </c>
      <c r="BF398" s="231">
        <f>IF(N398="snížená",J398,0)</f>
        <v>0</v>
      </c>
      <c r="BG398" s="231">
        <f>IF(N398="zákl. přenesená",J398,0)</f>
        <v>0</v>
      </c>
      <c r="BH398" s="231">
        <f>IF(N398="sníž. přenesená",J398,0)</f>
        <v>0</v>
      </c>
      <c r="BI398" s="231">
        <f>IF(N398="nulová",J398,0)</f>
        <v>0</v>
      </c>
      <c r="BJ398" s="18" t="s">
        <v>84</v>
      </c>
      <c r="BK398" s="231">
        <f>ROUND(I398*H398,2)</f>
        <v>0</v>
      </c>
      <c r="BL398" s="18" t="s">
        <v>182</v>
      </c>
      <c r="BM398" s="230" t="s">
        <v>2205</v>
      </c>
    </row>
    <row r="399" s="2" customFormat="1" ht="16.5" customHeight="1">
      <c r="A399" s="39"/>
      <c r="B399" s="40"/>
      <c r="C399" s="219" t="s">
        <v>1304</v>
      </c>
      <c r="D399" s="219" t="s">
        <v>177</v>
      </c>
      <c r="E399" s="220" t="s">
        <v>4095</v>
      </c>
      <c r="F399" s="221" t="s">
        <v>4096</v>
      </c>
      <c r="G399" s="222" t="s">
        <v>2748</v>
      </c>
      <c r="H399" s="223">
        <v>1</v>
      </c>
      <c r="I399" s="224"/>
      <c r="J399" s="225">
        <f>ROUND(I399*H399,2)</f>
        <v>0</v>
      </c>
      <c r="K399" s="221" t="s">
        <v>1</v>
      </c>
      <c r="L399" s="45"/>
      <c r="M399" s="226" t="s">
        <v>1</v>
      </c>
      <c r="N399" s="227" t="s">
        <v>41</v>
      </c>
      <c r="O399" s="92"/>
      <c r="P399" s="228">
        <f>O399*H399</f>
        <v>0</v>
      </c>
      <c r="Q399" s="228">
        <v>0.35</v>
      </c>
      <c r="R399" s="228">
        <f>Q399*H399</f>
        <v>0.35</v>
      </c>
      <c r="S399" s="228">
        <v>0</v>
      </c>
      <c r="T399" s="229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30" t="s">
        <v>182</v>
      </c>
      <c r="AT399" s="230" t="s">
        <v>177</v>
      </c>
      <c r="AU399" s="230" t="s">
        <v>84</v>
      </c>
      <c r="AY399" s="18" t="s">
        <v>175</v>
      </c>
      <c r="BE399" s="231">
        <f>IF(N399="základní",J399,0)</f>
        <v>0</v>
      </c>
      <c r="BF399" s="231">
        <f>IF(N399="snížená",J399,0)</f>
        <v>0</v>
      </c>
      <c r="BG399" s="231">
        <f>IF(N399="zákl. přenesená",J399,0)</f>
        <v>0</v>
      </c>
      <c r="BH399" s="231">
        <f>IF(N399="sníž. přenesená",J399,0)</f>
        <v>0</v>
      </c>
      <c r="BI399" s="231">
        <f>IF(N399="nulová",J399,0)</f>
        <v>0</v>
      </c>
      <c r="BJ399" s="18" t="s">
        <v>84</v>
      </c>
      <c r="BK399" s="231">
        <f>ROUND(I399*H399,2)</f>
        <v>0</v>
      </c>
      <c r="BL399" s="18" t="s">
        <v>182</v>
      </c>
      <c r="BM399" s="230" t="s">
        <v>2215</v>
      </c>
    </row>
    <row r="400" s="2" customFormat="1">
      <c r="A400" s="39"/>
      <c r="B400" s="40"/>
      <c r="C400" s="41"/>
      <c r="D400" s="234" t="s">
        <v>266</v>
      </c>
      <c r="E400" s="41"/>
      <c r="F400" s="275" t="s">
        <v>4130</v>
      </c>
      <c r="G400" s="41"/>
      <c r="H400" s="41"/>
      <c r="I400" s="276"/>
      <c r="J400" s="41"/>
      <c r="K400" s="41"/>
      <c r="L400" s="45"/>
      <c r="M400" s="277"/>
      <c r="N400" s="278"/>
      <c r="O400" s="92"/>
      <c r="P400" s="92"/>
      <c r="Q400" s="92"/>
      <c r="R400" s="92"/>
      <c r="S400" s="92"/>
      <c r="T400" s="93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266</v>
      </c>
      <c r="AU400" s="18" t="s">
        <v>84</v>
      </c>
    </row>
    <row r="401" s="2" customFormat="1" ht="16.5" customHeight="1">
      <c r="A401" s="39"/>
      <c r="B401" s="40"/>
      <c r="C401" s="219" t="s">
        <v>1309</v>
      </c>
      <c r="D401" s="219" t="s">
        <v>177</v>
      </c>
      <c r="E401" s="220" t="s">
        <v>4098</v>
      </c>
      <c r="F401" s="221" t="s">
        <v>3871</v>
      </c>
      <c r="G401" s="222" t="s">
        <v>2748</v>
      </c>
      <c r="H401" s="223">
        <v>1</v>
      </c>
      <c r="I401" s="224"/>
      <c r="J401" s="225">
        <f>ROUND(I401*H401,2)</f>
        <v>0</v>
      </c>
      <c r="K401" s="221" t="s">
        <v>1</v>
      </c>
      <c r="L401" s="45"/>
      <c r="M401" s="226" t="s">
        <v>1</v>
      </c>
      <c r="N401" s="227" t="s">
        <v>41</v>
      </c>
      <c r="O401" s="92"/>
      <c r="P401" s="228">
        <f>O401*H401</f>
        <v>0</v>
      </c>
      <c r="Q401" s="228">
        <v>0</v>
      </c>
      <c r="R401" s="228">
        <f>Q401*H401</f>
        <v>0</v>
      </c>
      <c r="S401" s="228">
        <v>0</v>
      </c>
      <c r="T401" s="229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30" t="s">
        <v>182</v>
      </c>
      <c r="AT401" s="230" t="s">
        <v>177</v>
      </c>
      <c r="AU401" s="230" t="s">
        <v>84</v>
      </c>
      <c r="AY401" s="18" t="s">
        <v>175</v>
      </c>
      <c r="BE401" s="231">
        <f>IF(N401="základní",J401,0)</f>
        <v>0</v>
      </c>
      <c r="BF401" s="231">
        <f>IF(N401="snížená",J401,0)</f>
        <v>0</v>
      </c>
      <c r="BG401" s="231">
        <f>IF(N401="zákl. přenesená",J401,0)</f>
        <v>0</v>
      </c>
      <c r="BH401" s="231">
        <f>IF(N401="sníž. přenesená",J401,0)</f>
        <v>0</v>
      </c>
      <c r="BI401" s="231">
        <f>IF(N401="nulová",J401,0)</f>
        <v>0</v>
      </c>
      <c r="BJ401" s="18" t="s">
        <v>84</v>
      </c>
      <c r="BK401" s="231">
        <f>ROUND(I401*H401,2)</f>
        <v>0</v>
      </c>
      <c r="BL401" s="18" t="s">
        <v>182</v>
      </c>
      <c r="BM401" s="230" t="s">
        <v>2223</v>
      </c>
    </row>
    <row r="402" s="2" customFormat="1" ht="24.15" customHeight="1">
      <c r="A402" s="39"/>
      <c r="B402" s="40"/>
      <c r="C402" s="219" t="s">
        <v>1313</v>
      </c>
      <c r="D402" s="219" t="s">
        <v>177</v>
      </c>
      <c r="E402" s="220" t="s">
        <v>4072</v>
      </c>
      <c r="F402" s="221" t="s">
        <v>4073</v>
      </c>
      <c r="G402" s="222" t="s">
        <v>3835</v>
      </c>
      <c r="H402" s="223">
        <v>0.5</v>
      </c>
      <c r="I402" s="224"/>
      <c r="J402" s="225">
        <f>ROUND(I402*H402,2)</f>
        <v>0</v>
      </c>
      <c r="K402" s="221" t="s">
        <v>1</v>
      </c>
      <c r="L402" s="45"/>
      <c r="M402" s="226" t="s">
        <v>1</v>
      </c>
      <c r="N402" s="227" t="s">
        <v>41</v>
      </c>
      <c r="O402" s="92"/>
      <c r="P402" s="228">
        <f>O402*H402</f>
        <v>0</v>
      </c>
      <c r="Q402" s="228">
        <v>0.65</v>
      </c>
      <c r="R402" s="228">
        <f>Q402*H402</f>
        <v>0.325</v>
      </c>
      <c r="S402" s="228">
        <v>0</v>
      </c>
      <c r="T402" s="229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30" t="s">
        <v>182</v>
      </c>
      <c r="AT402" s="230" t="s">
        <v>177</v>
      </c>
      <c r="AU402" s="230" t="s">
        <v>84</v>
      </c>
      <c r="AY402" s="18" t="s">
        <v>175</v>
      </c>
      <c r="BE402" s="231">
        <f>IF(N402="základní",J402,0)</f>
        <v>0</v>
      </c>
      <c r="BF402" s="231">
        <f>IF(N402="snížená",J402,0)</f>
        <v>0</v>
      </c>
      <c r="BG402" s="231">
        <f>IF(N402="zákl. přenesená",J402,0)</f>
        <v>0</v>
      </c>
      <c r="BH402" s="231">
        <f>IF(N402="sníž. přenesená",J402,0)</f>
        <v>0</v>
      </c>
      <c r="BI402" s="231">
        <f>IF(N402="nulová",J402,0)</f>
        <v>0</v>
      </c>
      <c r="BJ402" s="18" t="s">
        <v>84</v>
      </c>
      <c r="BK402" s="231">
        <f>ROUND(I402*H402,2)</f>
        <v>0</v>
      </c>
      <c r="BL402" s="18" t="s">
        <v>182</v>
      </c>
      <c r="BM402" s="230" t="s">
        <v>2231</v>
      </c>
    </row>
    <row r="403" s="2" customFormat="1">
      <c r="A403" s="39"/>
      <c r="B403" s="40"/>
      <c r="C403" s="41"/>
      <c r="D403" s="234" t="s">
        <v>266</v>
      </c>
      <c r="E403" s="41"/>
      <c r="F403" s="275" t="s">
        <v>4131</v>
      </c>
      <c r="G403" s="41"/>
      <c r="H403" s="41"/>
      <c r="I403" s="276"/>
      <c r="J403" s="41"/>
      <c r="K403" s="41"/>
      <c r="L403" s="45"/>
      <c r="M403" s="277"/>
      <c r="N403" s="278"/>
      <c r="O403" s="92"/>
      <c r="P403" s="92"/>
      <c r="Q403" s="92"/>
      <c r="R403" s="92"/>
      <c r="S403" s="92"/>
      <c r="T403" s="93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266</v>
      </c>
      <c r="AU403" s="18" t="s">
        <v>84</v>
      </c>
    </row>
    <row r="404" s="2" customFormat="1" ht="16.5" customHeight="1">
      <c r="A404" s="39"/>
      <c r="B404" s="40"/>
      <c r="C404" s="219" t="s">
        <v>1318</v>
      </c>
      <c r="D404" s="219" t="s">
        <v>177</v>
      </c>
      <c r="E404" s="220" t="s">
        <v>4075</v>
      </c>
      <c r="F404" s="221" t="s">
        <v>3871</v>
      </c>
      <c r="G404" s="222" t="s">
        <v>3835</v>
      </c>
      <c r="H404" s="223">
        <v>0.5</v>
      </c>
      <c r="I404" s="224"/>
      <c r="J404" s="225">
        <f>ROUND(I404*H404,2)</f>
        <v>0</v>
      </c>
      <c r="K404" s="221" t="s">
        <v>1</v>
      </c>
      <c r="L404" s="45"/>
      <c r="M404" s="226" t="s">
        <v>1</v>
      </c>
      <c r="N404" s="227" t="s">
        <v>41</v>
      </c>
      <c r="O404" s="92"/>
      <c r="P404" s="228">
        <f>O404*H404</f>
        <v>0</v>
      </c>
      <c r="Q404" s="228">
        <v>0</v>
      </c>
      <c r="R404" s="228">
        <f>Q404*H404</f>
        <v>0</v>
      </c>
      <c r="S404" s="228">
        <v>0</v>
      </c>
      <c r="T404" s="229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30" t="s">
        <v>182</v>
      </c>
      <c r="AT404" s="230" t="s">
        <v>177</v>
      </c>
      <c r="AU404" s="230" t="s">
        <v>84</v>
      </c>
      <c r="AY404" s="18" t="s">
        <v>175</v>
      </c>
      <c r="BE404" s="231">
        <f>IF(N404="základní",J404,0)</f>
        <v>0</v>
      </c>
      <c r="BF404" s="231">
        <f>IF(N404="snížená",J404,0)</f>
        <v>0</v>
      </c>
      <c r="BG404" s="231">
        <f>IF(N404="zákl. přenesená",J404,0)</f>
        <v>0</v>
      </c>
      <c r="BH404" s="231">
        <f>IF(N404="sníž. přenesená",J404,0)</f>
        <v>0</v>
      </c>
      <c r="BI404" s="231">
        <f>IF(N404="nulová",J404,0)</f>
        <v>0</v>
      </c>
      <c r="BJ404" s="18" t="s">
        <v>84</v>
      </c>
      <c r="BK404" s="231">
        <f>ROUND(I404*H404,2)</f>
        <v>0</v>
      </c>
      <c r="BL404" s="18" t="s">
        <v>182</v>
      </c>
      <c r="BM404" s="230" t="s">
        <v>2245</v>
      </c>
    </row>
    <row r="405" s="2" customFormat="1" ht="16.5" customHeight="1">
      <c r="A405" s="39"/>
      <c r="B405" s="40"/>
      <c r="C405" s="219" t="s">
        <v>1323</v>
      </c>
      <c r="D405" s="219" t="s">
        <v>177</v>
      </c>
      <c r="E405" s="220" t="s">
        <v>4036</v>
      </c>
      <c r="F405" s="221" t="s">
        <v>4037</v>
      </c>
      <c r="G405" s="222" t="s">
        <v>3835</v>
      </c>
      <c r="H405" s="223">
        <v>1</v>
      </c>
      <c r="I405" s="224"/>
      <c r="J405" s="225">
        <f>ROUND(I405*H405,2)</f>
        <v>0</v>
      </c>
      <c r="K405" s="221" t="s">
        <v>1</v>
      </c>
      <c r="L405" s="45"/>
      <c r="M405" s="226" t="s">
        <v>1</v>
      </c>
      <c r="N405" s="227" t="s">
        <v>41</v>
      </c>
      <c r="O405" s="92"/>
      <c r="P405" s="228">
        <f>O405*H405</f>
        <v>0</v>
      </c>
      <c r="Q405" s="228">
        <v>0.34000000000000004</v>
      </c>
      <c r="R405" s="228">
        <f>Q405*H405</f>
        <v>0.34000000000000004</v>
      </c>
      <c r="S405" s="228">
        <v>0</v>
      </c>
      <c r="T405" s="229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30" t="s">
        <v>182</v>
      </c>
      <c r="AT405" s="230" t="s">
        <v>177</v>
      </c>
      <c r="AU405" s="230" t="s">
        <v>84</v>
      </c>
      <c r="AY405" s="18" t="s">
        <v>175</v>
      </c>
      <c r="BE405" s="231">
        <f>IF(N405="základní",J405,0)</f>
        <v>0</v>
      </c>
      <c r="BF405" s="231">
        <f>IF(N405="snížená",J405,0)</f>
        <v>0</v>
      </c>
      <c r="BG405" s="231">
        <f>IF(N405="zákl. přenesená",J405,0)</f>
        <v>0</v>
      </c>
      <c r="BH405" s="231">
        <f>IF(N405="sníž. přenesená",J405,0)</f>
        <v>0</v>
      </c>
      <c r="BI405" s="231">
        <f>IF(N405="nulová",J405,0)</f>
        <v>0</v>
      </c>
      <c r="BJ405" s="18" t="s">
        <v>84</v>
      </c>
      <c r="BK405" s="231">
        <f>ROUND(I405*H405,2)</f>
        <v>0</v>
      </c>
      <c r="BL405" s="18" t="s">
        <v>182</v>
      </c>
      <c r="BM405" s="230" t="s">
        <v>2257</v>
      </c>
    </row>
    <row r="406" s="2" customFormat="1">
      <c r="A406" s="39"/>
      <c r="B406" s="40"/>
      <c r="C406" s="41"/>
      <c r="D406" s="234" t="s">
        <v>266</v>
      </c>
      <c r="E406" s="41"/>
      <c r="F406" s="275" t="s">
        <v>4132</v>
      </c>
      <c r="G406" s="41"/>
      <c r="H406" s="41"/>
      <c r="I406" s="276"/>
      <c r="J406" s="41"/>
      <c r="K406" s="41"/>
      <c r="L406" s="45"/>
      <c r="M406" s="277"/>
      <c r="N406" s="278"/>
      <c r="O406" s="92"/>
      <c r="P406" s="92"/>
      <c r="Q406" s="92"/>
      <c r="R406" s="92"/>
      <c r="S406" s="92"/>
      <c r="T406" s="93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T406" s="18" t="s">
        <v>266</v>
      </c>
      <c r="AU406" s="18" t="s">
        <v>84</v>
      </c>
    </row>
    <row r="407" s="2" customFormat="1" ht="16.5" customHeight="1">
      <c r="A407" s="39"/>
      <c r="B407" s="40"/>
      <c r="C407" s="219" t="s">
        <v>1328</v>
      </c>
      <c r="D407" s="219" t="s">
        <v>177</v>
      </c>
      <c r="E407" s="220" t="s">
        <v>4039</v>
      </c>
      <c r="F407" s="221" t="s">
        <v>3871</v>
      </c>
      <c r="G407" s="222" t="s">
        <v>3835</v>
      </c>
      <c r="H407" s="223">
        <v>1</v>
      </c>
      <c r="I407" s="224"/>
      <c r="J407" s="225">
        <f>ROUND(I407*H407,2)</f>
        <v>0</v>
      </c>
      <c r="K407" s="221" t="s">
        <v>1</v>
      </c>
      <c r="L407" s="45"/>
      <c r="M407" s="226" t="s">
        <v>1</v>
      </c>
      <c r="N407" s="227" t="s">
        <v>41</v>
      </c>
      <c r="O407" s="92"/>
      <c r="P407" s="228">
        <f>O407*H407</f>
        <v>0</v>
      </c>
      <c r="Q407" s="228">
        <v>0</v>
      </c>
      <c r="R407" s="228">
        <f>Q407*H407</f>
        <v>0</v>
      </c>
      <c r="S407" s="228">
        <v>0</v>
      </c>
      <c r="T407" s="229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30" t="s">
        <v>182</v>
      </c>
      <c r="AT407" s="230" t="s">
        <v>177</v>
      </c>
      <c r="AU407" s="230" t="s">
        <v>84</v>
      </c>
      <c r="AY407" s="18" t="s">
        <v>175</v>
      </c>
      <c r="BE407" s="231">
        <f>IF(N407="základní",J407,0)</f>
        <v>0</v>
      </c>
      <c r="BF407" s="231">
        <f>IF(N407="snížená",J407,0)</f>
        <v>0</v>
      </c>
      <c r="BG407" s="231">
        <f>IF(N407="zákl. přenesená",J407,0)</f>
        <v>0</v>
      </c>
      <c r="BH407" s="231">
        <f>IF(N407="sníž. přenesená",J407,0)</f>
        <v>0</v>
      </c>
      <c r="BI407" s="231">
        <f>IF(N407="nulová",J407,0)</f>
        <v>0</v>
      </c>
      <c r="BJ407" s="18" t="s">
        <v>84</v>
      </c>
      <c r="BK407" s="231">
        <f>ROUND(I407*H407,2)</f>
        <v>0</v>
      </c>
      <c r="BL407" s="18" t="s">
        <v>182</v>
      </c>
      <c r="BM407" s="230" t="s">
        <v>2268</v>
      </c>
    </row>
    <row r="408" s="12" customFormat="1" ht="25.92" customHeight="1">
      <c r="A408" s="12"/>
      <c r="B408" s="203"/>
      <c r="C408" s="204"/>
      <c r="D408" s="205" t="s">
        <v>75</v>
      </c>
      <c r="E408" s="206" t="s">
        <v>4133</v>
      </c>
      <c r="F408" s="206" t="s">
        <v>4134</v>
      </c>
      <c r="G408" s="204"/>
      <c r="H408" s="204"/>
      <c r="I408" s="207"/>
      <c r="J408" s="208">
        <f>BK408</f>
        <v>0</v>
      </c>
      <c r="K408" s="204"/>
      <c r="L408" s="209"/>
      <c r="M408" s="210"/>
      <c r="N408" s="211"/>
      <c r="O408" s="211"/>
      <c r="P408" s="212">
        <f>SUM(P409:P426)</f>
        <v>0</v>
      </c>
      <c r="Q408" s="211"/>
      <c r="R408" s="212">
        <f>SUM(R409:R426)</f>
        <v>12.255</v>
      </c>
      <c r="S408" s="211"/>
      <c r="T408" s="213">
        <f>SUM(T409:T426)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214" t="s">
        <v>84</v>
      </c>
      <c r="AT408" s="215" t="s">
        <v>75</v>
      </c>
      <c r="AU408" s="215" t="s">
        <v>76</v>
      </c>
      <c r="AY408" s="214" t="s">
        <v>175</v>
      </c>
      <c r="BK408" s="216">
        <f>SUM(BK409:BK426)</f>
        <v>0</v>
      </c>
    </row>
    <row r="409" s="2" customFormat="1" ht="37.8" customHeight="1">
      <c r="A409" s="39"/>
      <c r="B409" s="40"/>
      <c r="C409" s="219" t="s">
        <v>1333</v>
      </c>
      <c r="D409" s="219" t="s">
        <v>177</v>
      </c>
      <c r="E409" s="220" t="s">
        <v>4135</v>
      </c>
      <c r="F409" s="221" t="s">
        <v>4136</v>
      </c>
      <c r="G409" s="222" t="s">
        <v>2748</v>
      </c>
      <c r="H409" s="223">
        <v>2</v>
      </c>
      <c r="I409" s="224"/>
      <c r="J409" s="225">
        <f>ROUND(I409*H409,2)</f>
        <v>0</v>
      </c>
      <c r="K409" s="221" t="s">
        <v>1</v>
      </c>
      <c r="L409" s="45"/>
      <c r="M409" s="226" t="s">
        <v>1</v>
      </c>
      <c r="N409" s="227" t="s">
        <v>41</v>
      </c>
      <c r="O409" s="92"/>
      <c r="P409" s="228">
        <f>O409*H409</f>
        <v>0</v>
      </c>
      <c r="Q409" s="228">
        <v>2.2</v>
      </c>
      <c r="R409" s="228">
        <f>Q409*H409</f>
        <v>4.4</v>
      </c>
      <c r="S409" s="228">
        <v>0</v>
      </c>
      <c r="T409" s="229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30" t="s">
        <v>182</v>
      </c>
      <c r="AT409" s="230" t="s">
        <v>177</v>
      </c>
      <c r="AU409" s="230" t="s">
        <v>84</v>
      </c>
      <c r="AY409" s="18" t="s">
        <v>175</v>
      </c>
      <c r="BE409" s="231">
        <f>IF(N409="základní",J409,0)</f>
        <v>0</v>
      </c>
      <c r="BF409" s="231">
        <f>IF(N409="snížená",J409,0)</f>
        <v>0</v>
      </c>
      <c r="BG409" s="231">
        <f>IF(N409="zákl. přenesená",J409,0)</f>
        <v>0</v>
      </c>
      <c r="BH409" s="231">
        <f>IF(N409="sníž. přenesená",J409,0)</f>
        <v>0</v>
      </c>
      <c r="BI409" s="231">
        <f>IF(N409="nulová",J409,0)</f>
        <v>0</v>
      </c>
      <c r="BJ409" s="18" t="s">
        <v>84</v>
      </c>
      <c r="BK409" s="231">
        <f>ROUND(I409*H409,2)</f>
        <v>0</v>
      </c>
      <c r="BL409" s="18" t="s">
        <v>182</v>
      </c>
      <c r="BM409" s="230" t="s">
        <v>2276</v>
      </c>
    </row>
    <row r="410" s="2" customFormat="1">
      <c r="A410" s="39"/>
      <c r="B410" s="40"/>
      <c r="C410" s="41"/>
      <c r="D410" s="234" t="s">
        <v>266</v>
      </c>
      <c r="E410" s="41"/>
      <c r="F410" s="275" t="s">
        <v>4137</v>
      </c>
      <c r="G410" s="41"/>
      <c r="H410" s="41"/>
      <c r="I410" s="276"/>
      <c r="J410" s="41"/>
      <c r="K410" s="41"/>
      <c r="L410" s="45"/>
      <c r="M410" s="277"/>
      <c r="N410" s="278"/>
      <c r="O410" s="92"/>
      <c r="P410" s="92"/>
      <c r="Q410" s="92"/>
      <c r="R410" s="92"/>
      <c r="S410" s="92"/>
      <c r="T410" s="93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T410" s="18" t="s">
        <v>266</v>
      </c>
      <c r="AU410" s="18" t="s">
        <v>84</v>
      </c>
    </row>
    <row r="411" s="2" customFormat="1" ht="16.5" customHeight="1">
      <c r="A411" s="39"/>
      <c r="B411" s="40"/>
      <c r="C411" s="219" t="s">
        <v>1338</v>
      </c>
      <c r="D411" s="219" t="s">
        <v>177</v>
      </c>
      <c r="E411" s="220" t="s">
        <v>4061</v>
      </c>
      <c r="F411" s="221" t="s">
        <v>3871</v>
      </c>
      <c r="G411" s="222" t="s">
        <v>2748</v>
      </c>
      <c r="H411" s="223">
        <v>2</v>
      </c>
      <c r="I411" s="224"/>
      <c r="J411" s="225">
        <f>ROUND(I411*H411,2)</f>
        <v>0</v>
      </c>
      <c r="K411" s="221" t="s">
        <v>1</v>
      </c>
      <c r="L411" s="45"/>
      <c r="M411" s="226" t="s">
        <v>1</v>
      </c>
      <c r="N411" s="227" t="s">
        <v>41</v>
      </c>
      <c r="O411" s="92"/>
      <c r="P411" s="228">
        <f>O411*H411</f>
        <v>0</v>
      </c>
      <c r="Q411" s="228">
        <v>0</v>
      </c>
      <c r="R411" s="228">
        <f>Q411*H411</f>
        <v>0</v>
      </c>
      <c r="S411" s="228">
        <v>0</v>
      </c>
      <c r="T411" s="229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30" t="s">
        <v>182</v>
      </c>
      <c r="AT411" s="230" t="s">
        <v>177</v>
      </c>
      <c r="AU411" s="230" t="s">
        <v>84</v>
      </c>
      <c r="AY411" s="18" t="s">
        <v>175</v>
      </c>
      <c r="BE411" s="231">
        <f>IF(N411="základní",J411,0)</f>
        <v>0</v>
      </c>
      <c r="BF411" s="231">
        <f>IF(N411="snížená",J411,0)</f>
        <v>0</v>
      </c>
      <c r="BG411" s="231">
        <f>IF(N411="zákl. přenesená",J411,0)</f>
        <v>0</v>
      </c>
      <c r="BH411" s="231">
        <f>IF(N411="sníž. přenesená",J411,0)</f>
        <v>0</v>
      </c>
      <c r="BI411" s="231">
        <f>IF(N411="nulová",J411,0)</f>
        <v>0</v>
      </c>
      <c r="BJ411" s="18" t="s">
        <v>84</v>
      </c>
      <c r="BK411" s="231">
        <f>ROUND(I411*H411,2)</f>
        <v>0</v>
      </c>
      <c r="BL411" s="18" t="s">
        <v>182</v>
      </c>
      <c r="BM411" s="230" t="s">
        <v>2290</v>
      </c>
    </row>
    <row r="412" s="2" customFormat="1" ht="24.15" customHeight="1">
      <c r="A412" s="39"/>
      <c r="B412" s="40"/>
      <c r="C412" s="219" t="s">
        <v>1343</v>
      </c>
      <c r="D412" s="219" t="s">
        <v>177</v>
      </c>
      <c r="E412" s="220" t="s">
        <v>4127</v>
      </c>
      <c r="F412" s="221" t="s">
        <v>4128</v>
      </c>
      <c r="G412" s="222" t="s">
        <v>2748</v>
      </c>
      <c r="H412" s="223">
        <v>1</v>
      </c>
      <c r="I412" s="224"/>
      <c r="J412" s="225">
        <f>ROUND(I412*H412,2)</f>
        <v>0</v>
      </c>
      <c r="K412" s="221" t="s">
        <v>1</v>
      </c>
      <c r="L412" s="45"/>
      <c r="M412" s="226" t="s">
        <v>1</v>
      </c>
      <c r="N412" s="227" t="s">
        <v>41</v>
      </c>
      <c r="O412" s="92"/>
      <c r="P412" s="228">
        <f>O412*H412</f>
        <v>0</v>
      </c>
      <c r="Q412" s="228">
        <v>1.9</v>
      </c>
      <c r="R412" s="228">
        <f>Q412*H412</f>
        <v>1.9</v>
      </c>
      <c r="S412" s="228">
        <v>0</v>
      </c>
      <c r="T412" s="229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30" t="s">
        <v>182</v>
      </c>
      <c r="AT412" s="230" t="s">
        <v>177</v>
      </c>
      <c r="AU412" s="230" t="s">
        <v>84</v>
      </c>
      <c r="AY412" s="18" t="s">
        <v>175</v>
      </c>
      <c r="BE412" s="231">
        <f>IF(N412="základní",J412,0)</f>
        <v>0</v>
      </c>
      <c r="BF412" s="231">
        <f>IF(N412="snížená",J412,0)</f>
        <v>0</v>
      </c>
      <c r="BG412" s="231">
        <f>IF(N412="zákl. přenesená",J412,0)</f>
        <v>0</v>
      </c>
      <c r="BH412" s="231">
        <f>IF(N412="sníž. přenesená",J412,0)</f>
        <v>0</v>
      </c>
      <c r="BI412" s="231">
        <f>IF(N412="nulová",J412,0)</f>
        <v>0</v>
      </c>
      <c r="BJ412" s="18" t="s">
        <v>84</v>
      </c>
      <c r="BK412" s="231">
        <f>ROUND(I412*H412,2)</f>
        <v>0</v>
      </c>
      <c r="BL412" s="18" t="s">
        <v>182</v>
      </c>
      <c r="BM412" s="230" t="s">
        <v>2300</v>
      </c>
    </row>
    <row r="413" s="2" customFormat="1">
      <c r="A413" s="39"/>
      <c r="B413" s="40"/>
      <c r="C413" s="41"/>
      <c r="D413" s="234" t="s">
        <v>266</v>
      </c>
      <c r="E413" s="41"/>
      <c r="F413" s="275" t="s">
        <v>4138</v>
      </c>
      <c r="G413" s="41"/>
      <c r="H413" s="41"/>
      <c r="I413" s="276"/>
      <c r="J413" s="41"/>
      <c r="K413" s="41"/>
      <c r="L413" s="45"/>
      <c r="M413" s="277"/>
      <c r="N413" s="278"/>
      <c r="O413" s="92"/>
      <c r="P413" s="92"/>
      <c r="Q413" s="92"/>
      <c r="R413" s="92"/>
      <c r="S413" s="92"/>
      <c r="T413" s="93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266</v>
      </c>
      <c r="AU413" s="18" t="s">
        <v>84</v>
      </c>
    </row>
    <row r="414" s="2" customFormat="1" ht="16.5" customHeight="1">
      <c r="A414" s="39"/>
      <c r="B414" s="40"/>
      <c r="C414" s="219" t="s">
        <v>1350</v>
      </c>
      <c r="D414" s="219" t="s">
        <v>177</v>
      </c>
      <c r="E414" s="220" t="s">
        <v>4070</v>
      </c>
      <c r="F414" s="221" t="s">
        <v>3871</v>
      </c>
      <c r="G414" s="222" t="s">
        <v>2748</v>
      </c>
      <c r="H414" s="223">
        <v>1</v>
      </c>
      <c r="I414" s="224"/>
      <c r="J414" s="225">
        <f>ROUND(I414*H414,2)</f>
        <v>0</v>
      </c>
      <c r="K414" s="221" t="s">
        <v>1</v>
      </c>
      <c r="L414" s="45"/>
      <c r="M414" s="226" t="s">
        <v>1</v>
      </c>
      <c r="N414" s="227" t="s">
        <v>41</v>
      </c>
      <c r="O414" s="92"/>
      <c r="P414" s="228">
        <f>O414*H414</f>
        <v>0</v>
      </c>
      <c r="Q414" s="228">
        <v>0</v>
      </c>
      <c r="R414" s="228">
        <f>Q414*H414</f>
        <v>0</v>
      </c>
      <c r="S414" s="228">
        <v>0</v>
      </c>
      <c r="T414" s="229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30" t="s">
        <v>182</v>
      </c>
      <c r="AT414" s="230" t="s">
        <v>177</v>
      </c>
      <c r="AU414" s="230" t="s">
        <v>84</v>
      </c>
      <c r="AY414" s="18" t="s">
        <v>175</v>
      </c>
      <c r="BE414" s="231">
        <f>IF(N414="základní",J414,0)</f>
        <v>0</v>
      </c>
      <c r="BF414" s="231">
        <f>IF(N414="snížená",J414,0)</f>
        <v>0</v>
      </c>
      <c r="BG414" s="231">
        <f>IF(N414="zákl. přenesená",J414,0)</f>
        <v>0</v>
      </c>
      <c r="BH414" s="231">
        <f>IF(N414="sníž. přenesená",J414,0)</f>
        <v>0</v>
      </c>
      <c r="BI414" s="231">
        <f>IF(N414="nulová",J414,0)</f>
        <v>0</v>
      </c>
      <c r="BJ414" s="18" t="s">
        <v>84</v>
      </c>
      <c r="BK414" s="231">
        <f>ROUND(I414*H414,2)</f>
        <v>0</v>
      </c>
      <c r="BL414" s="18" t="s">
        <v>182</v>
      </c>
      <c r="BM414" s="230" t="s">
        <v>2309</v>
      </c>
    </row>
    <row r="415" s="2" customFormat="1" ht="24.15" customHeight="1">
      <c r="A415" s="39"/>
      <c r="B415" s="40"/>
      <c r="C415" s="219" t="s">
        <v>1354</v>
      </c>
      <c r="D415" s="219" t="s">
        <v>177</v>
      </c>
      <c r="E415" s="220" t="s">
        <v>4000</v>
      </c>
      <c r="F415" s="221" t="s">
        <v>4001</v>
      </c>
      <c r="G415" s="222" t="s">
        <v>2748</v>
      </c>
      <c r="H415" s="223">
        <v>1</v>
      </c>
      <c r="I415" s="224"/>
      <c r="J415" s="225">
        <f>ROUND(I415*H415,2)</f>
        <v>0</v>
      </c>
      <c r="K415" s="221" t="s">
        <v>1</v>
      </c>
      <c r="L415" s="45"/>
      <c r="M415" s="226" t="s">
        <v>1</v>
      </c>
      <c r="N415" s="227" t="s">
        <v>41</v>
      </c>
      <c r="O415" s="92"/>
      <c r="P415" s="228">
        <f>O415*H415</f>
        <v>0</v>
      </c>
      <c r="Q415" s="228">
        <v>1.6</v>
      </c>
      <c r="R415" s="228">
        <f>Q415*H415</f>
        <v>1.6</v>
      </c>
      <c r="S415" s="228">
        <v>0</v>
      </c>
      <c r="T415" s="229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30" t="s">
        <v>182</v>
      </c>
      <c r="AT415" s="230" t="s">
        <v>177</v>
      </c>
      <c r="AU415" s="230" t="s">
        <v>84</v>
      </c>
      <c r="AY415" s="18" t="s">
        <v>175</v>
      </c>
      <c r="BE415" s="231">
        <f>IF(N415="základní",J415,0)</f>
        <v>0</v>
      </c>
      <c r="BF415" s="231">
        <f>IF(N415="snížená",J415,0)</f>
        <v>0</v>
      </c>
      <c r="BG415" s="231">
        <f>IF(N415="zákl. přenesená",J415,0)</f>
        <v>0</v>
      </c>
      <c r="BH415" s="231">
        <f>IF(N415="sníž. přenesená",J415,0)</f>
        <v>0</v>
      </c>
      <c r="BI415" s="231">
        <f>IF(N415="nulová",J415,0)</f>
        <v>0</v>
      </c>
      <c r="BJ415" s="18" t="s">
        <v>84</v>
      </c>
      <c r="BK415" s="231">
        <f>ROUND(I415*H415,2)</f>
        <v>0</v>
      </c>
      <c r="BL415" s="18" t="s">
        <v>182</v>
      </c>
      <c r="BM415" s="230" t="s">
        <v>2335</v>
      </c>
    </row>
    <row r="416" s="2" customFormat="1">
      <c r="A416" s="39"/>
      <c r="B416" s="40"/>
      <c r="C416" s="41"/>
      <c r="D416" s="234" t="s">
        <v>266</v>
      </c>
      <c r="E416" s="41"/>
      <c r="F416" s="275" t="s">
        <v>4139</v>
      </c>
      <c r="G416" s="41"/>
      <c r="H416" s="41"/>
      <c r="I416" s="276"/>
      <c r="J416" s="41"/>
      <c r="K416" s="41"/>
      <c r="L416" s="45"/>
      <c r="M416" s="277"/>
      <c r="N416" s="278"/>
      <c r="O416" s="92"/>
      <c r="P416" s="92"/>
      <c r="Q416" s="92"/>
      <c r="R416" s="92"/>
      <c r="S416" s="92"/>
      <c r="T416" s="93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266</v>
      </c>
      <c r="AU416" s="18" t="s">
        <v>84</v>
      </c>
    </row>
    <row r="417" s="2" customFormat="1" ht="16.5" customHeight="1">
      <c r="A417" s="39"/>
      <c r="B417" s="40"/>
      <c r="C417" s="219" t="s">
        <v>1359</v>
      </c>
      <c r="D417" s="219" t="s">
        <v>177</v>
      </c>
      <c r="E417" s="220" t="s">
        <v>4003</v>
      </c>
      <c r="F417" s="221" t="s">
        <v>3871</v>
      </c>
      <c r="G417" s="222" t="s">
        <v>2748</v>
      </c>
      <c r="H417" s="223">
        <v>1</v>
      </c>
      <c r="I417" s="224"/>
      <c r="J417" s="225">
        <f>ROUND(I417*H417,2)</f>
        <v>0</v>
      </c>
      <c r="K417" s="221" t="s">
        <v>1</v>
      </c>
      <c r="L417" s="45"/>
      <c r="M417" s="226" t="s">
        <v>1</v>
      </c>
      <c r="N417" s="227" t="s">
        <v>41</v>
      </c>
      <c r="O417" s="92"/>
      <c r="P417" s="228">
        <f>O417*H417</f>
        <v>0</v>
      </c>
      <c r="Q417" s="228">
        <v>0</v>
      </c>
      <c r="R417" s="228">
        <f>Q417*H417</f>
        <v>0</v>
      </c>
      <c r="S417" s="228">
        <v>0</v>
      </c>
      <c r="T417" s="229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30" t="s">
        <v>182</v>
      </c>
      <c r="AT417" s="230" t="s">
        <v>177</v>
      </c>
      <c r="AU417" s="230" t="s">
        <v>84</v>
      </c>
      <c r="AY417" s="18" t="s">
        <v>175</v>
      </c>
      <c r="BE417" s="231">
        <f>IF(N417="základní",J417,0)</f>
        <v>0</v>
      </c>
      <c r="BF417" s="231">
        <f>IF(N417="snížená",J417,0)</f>
        <v>0</v>
      </c>
      <c r="BG417" s="231">
        <f>IF(N417="zákl. přenesená",J417,0)</f>
        <v>0</v>
      </c>
      <c r="BH417" s="231">
        <f>IF(N417="sníž. přenesená",J417,0)</f>
        <v>0</v>
      </c>
      <c r="BI417" s="231">
        <f>IF(N417="nulová",J417,0)</f>
        <v>0</v>
      </c>
      <c r="BJ417" s="18" t="s">
        <v>84</v>
      </c>
      <c r="BK417" s="231">
        <f>ROUND(I417*H417,2)</f>
        <v>0</v>
      </c>
      <c r="BL417" s="18" t="s">
        <v>182</v>
      </c>
      <c r="BM417" s="230" t="s">
        <v>2344</v>
      </c>
    </row>
    <row r="418" s="2" customFormat="1" ht="16.5" customHeight="1">
      <c r="A418" s="39"/>
      <c r="B418" s="40"/>
      <c r="C418" s="219" t="s">
        <v>1364</v>
      </c>
      <c r="D418" s="219" t="s">
        <v>177</v>
      </c>
      <c r="E418" s="220" t="s">
        <v>4019</v>
      </c>
      <c r="F418" s="221" t="s">
        <v>4020</v>
      </c>
      <c r="G418" s="222" t="s">
        <v>2748</v>
      </c>
      <c r="H418" s="223">
        <v>6</v>
      </c>
      <c r="I418" s="224"/>
      <c r="J418" s="225">
        <f>ROUND(I418*H418,2)</f>
        <v>0</v>
      </c>
      <c r="K418" s="221" t="s">
        <v>1</v>
      </c>
      <c r="L418" s="45"/>
      <c r="M418" s="226" t="s">
        <v>1</v>
      </c>
      <c r="N418" s="227" t="s">
        <v>41</v>
      </c>
      <c r="O418" s="92"/>
      <c r="P418" s="228">
        <f>O418*H418</f>
        <v>0</v>
      </c>
      <c r="Q418" s="228">
        <v>0.2</v>
      </c>
      <c r="R418" s="228">
        <f>Q418*H418</f>
        <v>1.2000000000000002</v>
      </c>
      <c r="S418" s="228">
        <v>0</v>
      </c>
      <c r="T418" s="229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30" t="s">
        <v>182</v>
      </c>
      <c r="AT418" s="230" t="s">
        <v>177</v>
      </c>
      <c r="AU418" s="230" t="s">
        <v>84</v>
      </c>
      <c r="AY418" s="18" t="s">
        <v>175</v>
      </c>
      <c r="BE418" s="231">
        <f>IF(N418="základní",J418,0)</f>
        <v>0</v>
      </c>
      <c r="BF418" s="231">
        <f>IF(N418="snížená",J418,0)</f>
        <v>0</v>
      </c>
      <c r="BG418" s="231">
        <f>IF(N418="zákl. přenesená",J418,0)</f>
        <v>0</v>
      </c>
      <c r="BH418" s="231">
        <f>IF(N418="sníž. přenesená",J418,0)</f>
        <v>0</v>
      </c>
      <c r="BI418" s="231">
        <f>IF(N418="nulová",J418,0)</f>
        <v>0</v>
      </c>
      <c r="BJ418" s="18" t="s">
        <v>84</v>
      </c>
      <c r="BK418" s="231">
        <f>ROUND(I418*H418,2)</f>
        <v>0</v>
      </c>
      <c r="BL418" s="18" t="s">
        <v>182</v>
      </c>
      <c r="BM418" s="230" t="s">
        <v>2354</v>
      </c>
    </row>
    <row r="419" s="2" customFormat="1">
      <c r="A419" s="39"/>
      <c r="B419" s="40"/>
      <c r="C419" s="41"/>
      <c r="D419" s="234" t="s">
        <v>266</v>
      </c>
      <c r="E419" s="41"/>
      <c r="F419" s="275" t="s">
        <v>4140</v>
      </c>
      <c r="G419" s="41"/>
      <c r="H419" s="41"/>
      <c r="I419" s="276"/>
      <c r="J419" s="41"/>
      <c r="K419" s="41"/>
      <c r="L419" s="45"/>
      <c r="M419" s="277"/>
      <c r="N419" s="278"/>
      <c r="O419" s="92"/>
      <c r="P419" s="92"/>
      <c r="Q419" s="92"/>
      <c r="R419" s="92"/>
      <c r="S419" s="92"/>
      <c r="T419" s="93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T419" s="18" t="s">
        <v>266</v>
      </c>
      <c r="AU419" s="18" t="s">
        <v>84</v>
      </c>
    </row>
    <row r="420" s="2" customFormat="1" ht="16.5" customHeight="1">
      <c r="A420" s="39"/>
      <c r="B420" s="40"/>
      <c r="C420" s="219" t="s">
        <v>1369</v>
      </c>
      <c r="D420" s="219" t="s">
        <v>177</v>
      </c>
      <c r="E420" s="220" t="s">
        <v>4022</v>
      </c>
      <c r="F420" s="221" t="s">
        <v>3871</v>
      </c>
      <c r="G420" s="222" t="s">
        <v>2748</v>
      </c>
      <c r="H420" s="223">
        <v>6</v>
      </c>
      <c r="I420" s="224"/>
      <c r="J420" s="225">
        <f>ROUND(I420*H420,2)</f>
        <v>0</v>
      </c>
      <c r="K420" s="221" t="s">
        <v>1</v>
      </c>
      <c r="L420" s="45"/>
      <c r="M420" s="226" t="s">
        <v>1</v>
      </c>
      <c r="N420" s="227" t="s">
        <v>41</v>
      </c>
      <c r="O420" s="92"/>
      <c r="P420" s="228">
        <f>O420*H420</f>
        <v>0</v>
      </c>
      <c r="Q420" s="228">
        <v>0</v>
      </c>
      <c r="R420" s="228">
        <f>Q420*H420</f>
        <v>0</v>
      </c>
      <c r="S420" s="228">
        <v>0</v>
      </c>
      <c r="T420" s="229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30" t="s">
        <v>182</v>
      </c>
      <c r="AT420" s="230" t="s">
        <v>177</v>
      </c>
      <c r="AU420" s="230" t="s">
        <v>84</v>
      </c>
      <c r="AY420" s="18" t="s">
        <v>175</v>
      </c>
      <c r="BE420" s="231">
        <f>IF(N420="základní",J420,0)</f>
        <v>0</v>
      </c>
      <c r="BF420" s="231">
        <f>IF(N420="snížená",J420,0)</f>
        <v>0</v>
      </c>
      <c r="BG420" s="231">
        <f>IF(N420="zákl. přenesená",J420,0)</f>
        <v>0</v>
      </c>
      <c r="BH420" s="231">
        <f>IF(N420="sníž. přenesená",J420,0)</f>
        <v>0</v>
      </c>
      <c r="BI420" s="231">
        <f>IF(N420="nulová",J420,0)</f>
        <v>0</v>
      </c>
      <c r="BJ420" s="18" t="s">
        <v>84</v>
      </c>
      <c r="BK420" s="231">
        <f>ROUND(I420*H420,2)</f>
        <v>0</v>
      </c>
      <c r="BL420" s="18" t="s">
        <v>182</v>
      </c>
      <c r="BM420" s="230" t="s">
        <v>2366</v>
      </c>
    </row>
    <row r="421" s="2" customFormat="1" ht="24.15" customHeight="1">
      <c r="A421" s="39"/>
      <c r="B421" s="40"/>
      <c r="C421" s="219" t="s">
        <v>1373</v>
      </c>
      <c r="D421" s="219" t="s">
        <v>177</v>
      </c>
      <c r="E421" s="220" t="s">
        <v>4072</v>
      </c>
      <c r="F421" s="221" t="s">
        <v>4073</v>
      </c>
      <c r="G421" s="222" t="s">
        <v>3835</v>
      </c>
      <c r="H421" s="223">
        <v>2.5</v>
      </c>
      <c r="I421" s="224"/>
      <c r="J421" s="225">
        <f>ROUND(I421*H421,2)</f>
        <v>0</v>
      </c>
      <c r="K421" s="221" t="s">
        <v>1</v>
      </c>
      <c r="L421" s="45"/>
      <c r="M421" s="226" t="s">
        <v>1</v>
      </c>
      <c r="N421" s="227" t="s">
        <v>41</v>
      </c>
      <c r="O421" s="92"/>
      <c r="P421" s="228">
        <f>O421*H421</f>
        <v>0</v>
      </c>
      <c r="Q421" s="228">
        <v>0.65</v>
      </c>
      <c r="R421" s="228">
        <f>Q421*H421</f>
        <v>1.625</v>
      </c>
      <c r="S421" s="228">
        <v>0</v>
      </c>
      <c r="T421" s="229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30" t="s">
        <v>182</v>
      </c>
      <c r="AT421" s="230" t="s">
        <v>177</v>
      </c>
      <c r="AU421" s="230" t="s">
        <v>84</v>
      </c>
      <c r="AY421" s="18" t="s">
        <v>175</v>
      </c>
      <c r="BE421" s="231">
        <f>IF(N421="základní",J421,0)</f>
        <v>0</v>
      </c>
      <c r="BF421" s="231">
        <f>IF(N421="snížená",J421,0)</f>
        <v>0</v>
      </c>
      <c r="BG421" s="231">
        <f>IF(N421="zákl. přenesená",J421,0)</f>
        <v>0</v>
      </c>
      <c r="BH421" s="231">
        <f>IF(N421="sníž. přenesená",J421,0)</f>
        <v>0</v>
      </c>
      <c r="BI421" s="231">
        <f>IF(N421="nulová",J421,0)</f>
        <v>0</v>
      </c>
      <c r="BJ421" s="18" t="s">
        <v>84</v>
      </c>
      <c r="BK421" s="231">
        <f>ROUND(I421*H421,2)</f>
        <v>0</v>
      </c>
      <c r="BL421" s="18" t="s">
        <v>182</v>
      </c>
      <c r="BM421" s="230" t="s">
        <v>2376</v>
      </c>
    </row>
    <row r="422" s="2" customFormat="1">
      <c r="A422" s="39"/>
      <c r="B422" s="40"/>
      <c r="C422" s="41"/>
      <c r="D422" s="234" t="s">
        <v>266</v>
      </c>
      <c r="E422" s="41"/>
      <c r="F422" s="275" t="s">
        <v>4141</v>
      </c>
      <c r="G422" s="41"/>
      <c r="H422" s="41"/>
      <c r="I422" s="276"/>
      <c r="J422" s="41"/>
      <c r="K422" s="41"/>
      <c r="L422" s="45"/>
      <c r="M422" s="277"/>
      <c r="N422" s="278"/>
      <c r="O422" s="92"/>
      <c r="P422" s="92"/>
      <c r="Q422" s="92"/>
      <c r="R422" s="92"/>
      <c r="S422" s="92"/>
      <c r="T422" s="93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266</v>
      </c>
      <c r="AU422" s="18" t="s">
        <v>84</v>
      </c>
    </row>
    <row r="423" s="2" customFormat="1" ht="16.5" customHeight="1">
      <c r="A423" s="39"/>
      <c r="B423" s="40"/>
      <c r="C423" s="219" t="s">
        <v>1378</v>
      </c>
      <c r="D423" s="219" t="s">
        <v>177</v>
      </c>
      <c r="E423" s="220" t="s">
        <v>4075</v>
      </c>
      <c r="F423" s="221" t="s">
        <v>3871</v>
      </c>
      <c r="G423" s="222" t="s">
        <v>3835</v>
      </c>
      <c r="H423" s="223">
        <v>2.5</v>
      </c>
      <c r="I423" s="224"/>
      <c r="J423" s="225">
        <f>ROUND(I423*H423,2)</f>
        <v>0</v>
      </c>
      <c r="K423" s="221" t="s">
        <v>1</v>
      </c>
      <c r="L423" s="45"/>
      <c r="M423" s="226" t="s">
        <v>1</v>
      </c>
      <c r="N423" s="227" t="s">
        <v>41</v>
      </c>
      <c r="O423" s="92"/>
      <c r="P423" s="228">
        <f>O423*H423</f>
        <v>0</v>
      </c>
      <c r="Q423" s="228">
        <v>0</v>
      </c>
      <c r="R423" s="228">
        <f>Q423*H423</f>
        <v>0</v>
      </c>
      <c r="S423" s="228">
        <v>0</v>
      </c>
      <c r="T423" s="229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30" t="s">
        <v>182</v>
      </c>
      <c r="AT423" s="230" t="s">
        <v>177</v>
      </c>
      <c r="AU423" s="230" t="s">
        <v>84</v>
      </c>
      <c r="AY423" s="18" t="s">
        <v>175</v>
      </c>
      <c r="BE423" s="231">
        <f>IF(N423="základní",J423,0)</f>
        <v>0</v>
      </c>
      <c r="BF423" s="231">
        <f>IF(N423="snížená",J423,0)</f>
        <v>0</v>
      </c>
      <c r="BG423" s="231">
        <f>IF(N423="zákl. přenesená",J423,0)</f>
        <v>0</v>
      </c>
      <c r="BH423" s="231">
        <f>IF(N423="sníž. přenesená",J423,0)</f>
        <v>0</v>
      </c>
      <c r="BI423" s="231">
        <f>IF(N423="nulová",J423,0)</f>
        <v>0</v>
      </c>
      <c r="BJ423" s="18" t="s">
        <v>84</v>
      </c>
      <c r="BK423" s="231">
        <f>ROUND(I423*H423,2)</f>
        <v>0</v>
      </c>
      <c r="BL423" s="18" t="s">
        <v>182</v>
      </c>
      <c r="BM423" s="230" t="s">
        <v>2386</v>
      </c>
    </row>
    <row r="424" s="2" customFormat="1" ht="16.5" customHeight="1">
      <c r="A424" s="39"/>
      <c r="B424" s="40"/>
      <c r="C424" s="219" t="s">
        <v>1382</v>
      </c>
      <c r="D424" s="219" t="s">
        <v>177</v>
      </c>
      <c r="E424" s="220" t="s">
        <v>4036</v>
      </c>
      <c r="F424" s="221" t="s">
        <v>4037</v>
      </c>
      <c r="G424" s="222" t="s">
        <v>3835</v>
      </c>
      <c r="H424" s="223">
        <v>4.5</v>
      </c>
      <c r="I424" s="224"/>
      <c r="J424" s="225">
        <f>ROUND(I424*H424,2)</f>
        <v>0</v>
      </c>
      <c r="K424" s="221" t="s">
        <v>1</v>
      </c>
      <c r="L424" s="45"/>
      <c r="M424" s="226" t="s">
        <v>1</v>
      </c>
      <c r="N424" s="227" t="s">
        <v>41</v>
      </c>
      <c r="O424" s="92"/>
      <c r="P424" s="228">
        <f>O424*H424</f>
        <v>0</v>
      </c>
      <c r="Q424" s="228">
        <v>0.34000000000000004</v>
      </c>
      <c r="R424" s="228">
        <f>Q424*H424</f>
        <v>1.53</v>
      </c>
      <c r="S424" s="228">
        <v>0</v>
      </c>
      <c r="T424" s="229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30" t="s">
        <v>182</v>
      </c>
      <c r="AT424" s="230" t="s">
        <v>177</v>
      </c>
      <c r="AU424" s="230" t="s">
        <v>84</v>
      </c>
      <c r="AY424" s="18" t="s">
        <v>175</v>
      </c>
      <c r="BE424" s="231">
        <f>IF(N424="základní",J424,0)</f>
        <v>0</v>
      </c>
      <c r="BF424" s="231">
        <f>IF(N424="snížená",J424,0)</f>
        <v>0</v>
      </c>
      <c r="BG424" s="231">
        <f>IF(N424="zákl. přenesená",J424,0)</f>
        <v>0</v>
      </c>
      <c r="BH424" s="231">
        <f>IF(N424="sníž. přenesená",J424,0)</f>
        <v>0</v>
      </c>
      <c r="BI424" s="231">
        <f>IF(N424="nulová",J424,0)</f>
        <v>0</v>
      </c>
      <c r="BJ424" s="18" t="s">
        <v>84</v>
      </c>
      <c r="BK424" s="231">
        <f>ROUND(I424*H424,2)</f>
        <v>0</v>
      </c>
      <c r="BL424" s="18" t="s">
        <v>182</v>
      </c>
      <c r="BM424" s="230" t="s">
        <v>2394</v>
      </c>
    </row>
    <row r="425" s="2" customFormat="1">
      <c r="A425" s="39"/>
      <c r="B425" s="40"/>
      <c r="C425" s="41"/>
      <c r="D425" s="234" t="s">
        <v>266</v>
      </c>
      <c r="E425" s="41"/>
      <c r="F425" s="275" t="s">
        <v>4142</v>
      </c>
      <c r="G425" s="41"/>
      <c r="H425" s="41"/>
      <c r="I425" s="276"/>
      <c r="J425" s="41"/>
      <c r="K425" s="41"/>
      <c r="L425" s="45"/>
      <c r="M425" s="277"/>
      <c r="N425" s="278"/>
      <c r="O425" s="92"/>
      <c r="P425" s="92"/>
      <c r="Q425" s="92"/>
      <c r="R425" s="92"/>
      <c r="S425" s="92"/>
      <c r="T425" s="93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T425" s="18" t="s">
        <v>266</v>
      </c>
      <c r="AU425" s="18" t="s">
        <v>84</v>
      </c>
    </row>
    <row r="426" s="2" customFormat="1" ht="16.5" customHeight="1">
      <c r="A426" s="39"/>
      <c r="B426" s="40"/>
      <c r="C426" s="219" t="s">
        <v>1387</v>
      </c>
      <c r="D426" s="219" t="s">
        <v>177</v>
      </c>
      <c r="E426" s="220" t="s">
        <v>4039</v>
      </c>
      <c r="F426" s="221" t="s">
        <v>3871</v>
      </c>
      <c r="G426" s="222" t="s">
        <v>3835</v>
      </c>
      <c r="H426" s="223">
        <v>4.5</v>
      </c>
      <c r="I426" s="224"/>
      <c r="J426" s="225">
        <f>ROUND(I426*H426,2)</f>
        <v>0</v>
      </c>
      <c r="K426" s="221" t="s">
        <v>1</v>
      </c>
      <c r="L426" s="45"/>
      <c r="M426" s="226" t="s">
        <v>1</v>
      </c>
      <c r="N426" s="227" t="s">
        <v>41</v>
      </c>
      <c r="O426" s="92"/>
      <c r="P426" s="228">
        <f>O426*H426</f>
        <v>0</v>
      </c>
      <c r="Q426" s="228">
        <v>0</v>
      </c>
      <c r="R426" s="228">
        <f>Q426*H426</f>
        <v>0</v>
      </c>
      <c r="S426" s="228">
        <v>0</v>
      </c>
      <c r="T426" s="229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30" t="s">
        <v>182</v>
      </c>
      <c r="AT426" s="230" t="s">
        <v>177</v>
      </c>
      <c r="AU426" s="230" t="s">
        <v>84</v>
      </c>
      <c r="AY426" s="18" t="s">
        <v>175</v>
      </c>
      <c r="BE426" s="231">
        <f>IF(N426="základní",J426,0)</f>
        <v>0</v>
      </c>
      <c r="BF426" s="231">
        <f>IF(N426="snížená",J426,0)</f>
        <v>0</v>
      </c>
      <c r="BG426" s="231">
        <f>IF(N426="zákl. přenesená",J426,0)</f>
        <v>0</v>
      </c>
      <c r="BH426" s="231">
        <f>IF(N426="sníž. přenesená",J426,0)</f>
        <v>0</v>
      </c>
      <c r="BI426" s="231">
        <f>IF(N426="nulová",J426,0)</f>
        <v>0</v>
      </c>
      <c r="BJ426" s="18" t="s">
        <v>84</v>
      </c>
      <c r="BK426" s="231">
        <f>ROUND(I426*H426,2)</f>
        <v>0</v>
      </c>
      <c r="BL426" s="18" t="s">
        <v>182</v>
      </c>
      <c r="BM426" s="230" t="s">
        <v>2402</v>
      </c>
    </row>
    <row r="427" s="12" customFormat="1" ht="25.92" customHeight="1">
      <c r="A427" s="12"/>
      <c r="B427" s="203"/>
      <c r="C427" s="204"/>
      <c r="D427" s="205" t="s">
        <v>75</v>
      </c>
      <c r="E427" s="206" t="s">
        <v>4143</v>
      </c>
      <c r="F427" s="206" t="s">
        <v>4144</v>
      </c>
      <c r="G427" s="204"/>
      <c r="H427" s="204"/>
      <c r="I427" s="207"/>
      <c r="J427" s="208">
        <f>BK427</f>
        <v>0</v>
      </c>
      <c r="K427" s="204"/>
      <c r="L427" s="209"/>
      <c r="M427" s="210"/>
      <c r="N427" s="211"/>
      <c r="O427" s="211"/>
      <c r="P427" s="212">
        <f>SUM(P428:P457)</f>
        <v>0</v>
      </c>
      <c r="Q427" s="211"/>
      <c r="R427" s="212">
        <f>SUM(R428:R457)</f>
        <v>17.45</v>
      </c>
      <c r="S427" s="211"/>
      <c r="T427" s="213">
        <f>SUM(T428:T457)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14" t="s">
        <v>84</v>
      </c>
      <c r="AT427" s="215" t="s">
        <v>75</v>
      </c>
      <c r="AU427" s="215" t="s">
        <v>76</v>
      </c>
      <c r="AY427" s="214" t="s">
        <v>175</v>
      </c>
      <c r="BK427" s="216">
        <f>SUM(BK428:BK457)</f>
        <v>0</v>
      </c>
    </row>
    <row r="428" s="2" customFormat="1" ht="49.05" customHeight="1">
      <c r="A428" s="39"/>
      <c r="B428" s="40"/>
      <c r="C428" s="219" t="s">
        <v>1392</v>
      </c>
      <c r="D428" s="219" t="s">
        <v>177</v>
      </c>
      <c r="E428" s="220" t="s">
        <v>4117</v>
      </c>
      <c r="F428" s="221" t="s">
        <v>4118</v>
      </c>
      <c r="G428" s="222" t="s">
        <v>2748</v>
      </c>
      <c r="H428" s="223">
        <v>3</v>
      </c>
      <c r="I428" s="224"/>
      <c r="J428" s="225">
        <f>ROUND(I428*H428,2)</f>
        <v>0</v>
      </c>
      <c r="K428" s="221" t="s">
        <v>1</v>
      </c>
      <c r="L428" s="45"/>
      <c r="M428" s="226" t="s">
        <v>1</v>
      </c>
      <c r="N428" s="227" t="s">
        <v>41</v>
      </c>
      <c r="O428" s="92"/>
      <c r="P428" s="228">
        <f>O428*H428</f>
        <v>0</v>
      </c>
      <c r="Q428" s="228">
        <v>1.1</v>
      </c>
      <c r="R428" s="228">
        <f>Q428*H428</f>
        <v>3.3000000000000004</v>
      </c>
      <c r="S428" s="228">
        <v>0</v>
      </c>
      <c r="T428" s="229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30" t="s">
        <v>182</v>
      </c>
      <c r="AT428" s="230" t="s">
        <v>177</v>
      </c>
      <c r="AU428" s="230" t="s">
        <v>84</v>
      </c>
      <c r="AY428" s="18" t="s">
        <v>175</v>
      </c>
      <c r="BE428" s="231">
        <f>IF(N428="základní",J428,0)</f>
        <v>0</v>
      </c>
      <c r="BF428" s="231">
        <f>IF(N428="snížená",J428,0)</f>
        <v>0</v>
      </c>
      <c r="BG428" s="231">
        <f>IF(N428="zákl. přenesená",J428,0)</f>
        <v>0</v>
      </c>
      <c r="BH428" s="231">
        <f>IF(N428="sníž. přenesená",J428,0)</f>
        <v>0</v>
      </c>
      <c r="BI428" s="231">
        <f>IF(N428="nulová",J428,0)</f>
        <v>0</v>
      </c>
      <c r="BJ428" s="18" t="s">
        <v>84</v>
      </c>
      <c r="BK428" s="231">
        <f>ROUND(I428*H428,2)</f>
        <v>0</v>
      </c>
      <c r="BL428" s="18" t="s">
        <v>182</v>
      </c>
      <c r="BM428" s="230" t="s">
        <v>2410</v>
      </c>
    </row>
    <row r="429" s="2" customFormat="1">
      <c r="A429" s="39"/>
      <c r="B429" s="40"/>
      <c r="C429" s="41"/>
      <c r="D429" s="234" t="s">
        <v>266</v>
      </c>
      <c r="E429" s="41"/>
      <c r="F429" s="275" t="s">
        <v>4145</v>
      </c>
      <c r="G429" s="41"/>
      <c r="H429" s="41"/>
      <c r="I429" s="276"/>
      <c r="J429" s="41"/>
      <c r="K429" s="41"/>
      <c r="L429" s="45"/>
      <c r="M429" s="277"/>
      <c r="N429" s="278"/>
      <c r="O429" s="92"/>
      <c r="P429" s="92"/>
      <c r="Q429" s="92"/>
      <c r="R429" s="92"/>
      <c r="S429" s="92"/>
      <c r="T429" s="93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266</v>
      </c>
      <c r="AU429" s="18" t="s">
        <v>84</v>
      </c>
    </row>
    <row r="430" s="2" customFormat="1" ht="16.5" customHeight="1">
      <c r="A430" s="39"/>
      <c r="B430" s="40"/>
      <c r="C430" s="219" t="s">
        <v>1398</v>
      </c>
      <c r="D430" s="219" t="s">
        <v>177</v>
      </c>
      <c r="E430" s="220" t="s">
        <v>4120</v>
      </c>
      <c r="F430" s="221" t="s">
        <v>3871</v>
      </c>
      <c r="G430" s="222" t="s">
        <v>2748</v>
      </c>
      <c r="H430" s="223">
        <v>3</v>
      </c>
      <c r="I430" s="224"/>
      <c r="J430" s="225">
        <f>ROUND(I430*H430,2)</f>
        <v>0</v>
      </c>
      <c r="K430" s="221" t="s">
        <v>1</v>
      </c>
      <c r="L430" s="45"/>
      <c r="M430" s="226" t="s">
        <v>1</v>
      </c>
      <c r="N430" s="227" t="s">
        <v>41</v>
      </c>
      <c r="O430" s="92"/>
      <c r="P430" s="228">
        <f>O430*H430</f>
        <v>0</v>
      </c>
      <c r="Q430" s="228">
        <v>0</v>
      </c>
      <c r="R430" s="228">
        <f>Q430*H430</f>
        <v>0</v>
      </c>
      <c r="S430" s="228">
        <v>0</v>
      </c>
      <c r="T430" s="229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30" t="s">
        <v>182</v>
      </c>
      <c r="AT430" s="230" t="s">
        <v>177</v>
      </c>
      <c r="AU430" s="230" t="s">
        <v>84</v>
      </c>
      <c r="AY430" s="18" t="s">
        <v>175</v>
      </c>
      <c r="BE430" s="231">
        <f>IF(N430="základní",J430,0)</f>
        <v>0</v>
      </c>
      <c r="BF430" s="231">
        <f>IF(N430="snížená",J430,0)</f>
        <v>0</v>
      </c>
      <c r="BG430" s="231">
        <f>IF(N430="zákl. přenesená",J430,0)</f>
        <v>0</v>
      </c>
      <c r="BH430" s="231">
        <f>IF(N430="sníž. přenesená",J430,0)</f>
        <v>0</v>
      </c>
      <c r="BI430" s="231">
        <f>IF(N430="nulová",J430,0)</f>
        <v>0</v>
      </c>
      <c r="BJ430" s="18" t="s">
        <v>84</v>
      </c>
      <c r="BK430" s="231">
        <f>ROUND(I430*H430,2)</f>
        <v>0</v>
      </c>
      <c r="BL430" s="18" t="s">
        <v>182</v>
      </c>
      <c r="BM430" s="230" t="s">
        <v>2420</v>
      </c>
    </row>
    <row r="431" s="2" customFormat="1" ht="24.15" customHeight="1">
      <c r="A431" s="39"/>
      <c r="B431" s="40"/>
      <c r="C431" s="219" t="s">
        <v>1402</v>
      </c>
      <c r="D431" s="219" t="s">
        <v>177</v>
      </c>
      <c r="E431" s="220" t="s">
        <v>4146</v>
      </c>
      <c r="F431" s="221" t="s">
        <v>4147</v>
      </c>
      <c r="G431" s="222" t="s">
        <v>2748</v>
      </c>
      <c r="H431" s="223">
        <v>1</v>
      </c>
      <c r="I431" s="224"/>
      <c r="J431" s="225">
        <f>ROUND(I431*H431,2)</f>
        <v>0</v>
      </c>
      <c r="K431" s="221" t="s">
        <v>1</v>
      </c>
      <c r="L431" s="45"/>
      <c r="M431" s="226" t="s">
        <v>1</v>
      </c>
      <c r="N431" s="227" t="s">
        <v>41</v>
      </c>
      <c r="O431" s="92"/>
      <c r="P431" s="228">
        <f>O431*H431</f>
        <v>0</v>
      </c>
      <c r="Q431" s="228">
        <v>3.4</v>
      </c>
      <c r="R431" s="228">
        <f>Q431*H431</f>
        <v>3.4</v>
      </c>
      <c r="S431" s="228">
        <v>0</v>
      </c>
      <c r="T431" s="229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30" t="s">
        <v>182</v>
      </c>
      <c r="AT431" s="230" t="s">
        <v>177</v>
      </c>
      <c r="AU431" s="230" t="s">
        <v>84</v>
      </c>
      <c r="AY431" s="18" t="s">
        <v>175</v>
      </c>
      <c r="BE431" s="231">
        <f>IF(N431="základní",J431,0)</f>
        <v>0</v>
      </c>
      <c r="BF431" s="231">
        <f>IF(N431="snížená",J431,0)</f>
        <v>0</v>
      </c>
      <c r="BG431" s="231">
        <f>IF(N431="zákl. přenesená",J431,0)</f>
        <v>0</v>
      </c>
      <c r="BH431" s="231">
        <f>IF(N431="sníž. přenesená",J431,0)</f>
        <v>0</v>
      </c>
      <c r="BI431" s="231">
        <f>IF(N431="nulová",J431,0)</f>
        <v>0</v>
      </c>
      <c r="BJ431" s="18" t="s">
        <v>84</v>
      </c>
      <c r="BK431" s="231">
        <f>ROUND(I431*H431,2)</f>
        <v>0</v>
      </c>
      <c r="BL431" s="18" t="s">
        <v>182</v>
      </c>
      <c r="BM431" s="230" t="s">
        <v>2430</v>
      </c>
    </row>
    <row r="432" s="2" customFormat="1">
      <c r="A432" s="39"/>
      <c r="B432" s="40"/>
      <c r="C432" s="41"/>
      <c r="D432" s="234" t="s">
        <v>266</v>
      </c>
      <c r="E432" s="41"/>
      <c r="F432" s="275" t="s">
        <v>4148</v>
      </c>
      <c r="G432" s="41"/>
      <c r="H432" s="41"/>
      <c r="I432" s="276"/>
      <c r="J432" s="41"/>
      <c r="K432" s="41"/>
      <c r="L432" s="45"/>
      <c r="M432" s="277"/>
      <c r="N432" s="278"/>
      <c r="O432" s="92"/>
      <c r="P432" s="92"/>
      <c r="Q432" s="92"/>
      <c r="R432" s="92"/>
      <c r="S432" s="92"/>
      <c r="T432" s="93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266</v>
      </c>
      <c r="AU432" s="18" t="s">
        <v>84</v>
      </c>
    </row>
    <row r="433" s="2" customFormat="1" ht="16.5" customHeight="1">
      <c r="A433" s="39"/>
      <c r="B433" s="40"/>
      <c r="C433" s="219" t="s">
        <v>1406</v>
      </c>
      <c r="D433" s="219" t="s">
        <v>177</v>
      </c>
      <c r="E433" s="220" t="s">
        <v>4081</v>
      </c>
      <c r="F433" s="221" t="s">
        <v>3871</v>
      </c>
      <c r="G433" s="222" t="s">
        <v>2748</v>
      </c>
      <c r="H433" s="223">
        <v>1</v>
      </c>
      <c r="I433" s="224"/>
      <c r="J433" s="225">
        <f>ROUND(I433*H433,2)</f>
        <v>0</v>
      </c>
      <c r="K433" s="221" t="s">
        <v>1</v>
      </c>
      <c r="L433" s="45"/>
      <c r="M433" s="226" t="s">
        <v>1</v>
      </c>
      <c r="N433" s="227" t="s">
        <v>41</v>
      </c>
      <c r="O433" s="92"/>
      <c r="P433" s="228">
        <f>O433*H433</f>
        <v>0</v>
      </c>
      <c r="Q433" s="228">
        <v>0</v>
      </c>
      <c r="R433" s="228">
        <f>Q433*H433</f>
        <v>0</v>
      </c>
      <c r="S433" s="228">
        <v>0</v>
      </c>
      <c r="T433" s="229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30" t="s">
        <v>182</v>
      </c>
      <c r="AT433" s="230" t="s">
        <v>177</v>
      </c>
      <c r="AU433" s="230" t="s">
        <v>84</v>
      </c>
      <c r="AY433" s="18" t="s">
        <v>175</v>
      </c>
      <c r="BE433" s="231">
        <f>IF(N433="základní",J433,0)</f>
        <v>0</v>
      </c>
      <c r="BF433" s="231">
        <f>IF(N433="snížená",J433,0)</f>
        <v>0</v>
      </c>
      <c r="BG433" s="231">
        <f>IF(N433="zákl. přenesená",J433,0)</f>
        <v>0</v>
      </c>
      <c r="BH433" s="231">
        <f>IF(N433="sníž. přenesená",J433,0)</f>
        <v>0</v>
      </c>
      <c r="BI433" s="231">
        <f>IF(N433="nulová",J433,0)</f>
        <v>0</v>
      </c>
      <c r="BJ433" s="18" t="s">
        <v>84</v>
      </c>
      <c r="BK433" s="231">
        <f>ROUND(I433*H433,2)</f>
        <v>0</v>
      </c>
      <c r="BL433" s="18" t="s">
        <v>182</v>
      </c>
      <c r="BM433" s="230" t="s">
        <v>2454</v>
      </c>
    </row>
    <row r="434" s="2" customFormat="1" ht="24.15" customHeight="1">
      <c r="A434" s="39"/>
      <c r="B434" s="40"/>
      <c r="C434" s="219" t="s">
        <v>1412</v>
      </c>
      <c r="D434" s="219" t="s">
        <v>177</v>
      </c>
      <c r="E434" s="220" t="s">
        <v>4149</v>
      </c>
      <c r="F434" s="221" t="s">
        <v>4150</v>
      </c>
      <c r="G434" s="222" t="s">
        <v>2748</v>
      </c>
      <c r="H434" s="223">
        <v>1</v>
      </c>
      <c r="I434" s="224"/>
      <c r="J434" s="225">
        <f>ROUND(I434*H434,2)</f>
        <v>0</v>
      </c>
      <c r="K434" s="221" t="s">
        <v>1</v>
      </c>
      <c r="L434" s="45"/>
      <c r="M434" s="226" t="s">
        <v>1</v>
      </c>
      <c r="N434" s="227" t="s">
        <v>41</v>
      </c>
      <c r="O434" s="92"/>
      <c r="P434" s="228">
        <f>O434*H434</f>
        <v>0</v>
      </c>
      <c r="Q434" s="228">
        <v>0.4</v>
      </c>
      <c r="R434" s="228">
        <f>Q434*H434</f>
        <v>0.4</v>
      </c>
      <c r="S434" s="228">
        <v>0</v>
      </c>
      <c r="T434" s="229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30" t="s">
        <v>182</v>
      </c>
      <c r="AT434" s="230" t="s">
        <v>177</v>
      </c>
      <c r="AU434" s="230" t="s">
        <v>84</v>
      </c>
      <c r="AY434" s="18" t="s">
        <v>175</v>
      </c>
      <c r="BE434" s="231">
        <f>IF(N434="základní",J434,0)</f>
        <v>0</v>
      </c>
      <c r="BF434" s="231">
        <f>IF(N434="snížená",J434,0)</f>
        <v>0</v>
      </c>
      <c r="BG434" s="231">
        <f>IF(N434="zákl. přenesená",J434,0)</f>
        <v>0</v>
      </c>
      <c r="BH434" s="231">
        <f>IF(N434="sníž. přenesená",J434,0)</f>
        <v>0</v>
      </c>
      <c r="BI434" s="231">
        <f>IF(N434="nulová",J434,0)</f>
        <v>0</v>
      </c>
      <c r="BJ434" s="18" t="s">
        <v>84</v>
      </c>
      <c r="BK434" s="231">
        <f>ROUND(I434*H434,2)</f>
        <v>0</v>
      </c>
      <c r="BL434" s="18" t="s">
        <v>182</v>
      </c>
      <c r="BM434" s="230" t="s">
        <v>2475</v>
      </c>
    </row>
    <row r="435" s="2" customFormat="1">
      <c r="A435" s="39"/>
      <c r="B435" s="40"/>
      <c r="C435" s="41"/>
      <c r="D435" s="234" t="s">
        <v>266</v>
      </c>
      <c r="E435" s="41"/>
      <c r="F435" s="275" t="s">
        <v>4084</v>
      </c>
      <c r="G435" s="41"/>
      <c r="H435" s="41"/>
      <c r="I435" s="276"/>
      <c r="J435" s="41"/>
      <c r="K435" s="41"/>
      <c r="L435" s="45"/>
      <c r="M435" s="277"/>
      <c r="N435" s="278"/>
      <c r="O435" s="92"/>
      <c r="P435" s="92"/>
      <c r="Q435" s="92"/>
      <c r="R435" s="92"/>
      <c r="S435" s="92"/>
      <c r="T435" s="93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266</v>
      </c>
      <c r="AU435" s="18" t="s">
        <v>84</v>
      </c>
    </row>
    <row r="436" s="2" customFormat="1" ht="16.5" customHeight="1">
      <c r="A436" s="39"/>
      <c r="B436" s="40"/>
      <c r="C436" s="219" t="s">
        <v>1417</v>
      </c>
      <c r="D436" s="219" t="s">
        <v>177</v>
      </c>
      <c r="E436" s="220" t="s">
        <v>4065</v>
      </c>
      <c r="F436" s="221" t="s">
        <v>3871</v>
      </c>
      <c r="G436" s="222" t="s">
        <v>2748</v>
      </c>
      <c r="H436" s="223">
        <v>1</v>
      </c>
      <c r="I436" s="224"/>
      <c r="J436" s="225">
        <f>ROUND(I436*H436,2)</f>
        <v>0</v>
      </c>
      <c r="K436" s="221" t="s">
        <v>1</v>
      </c>
      <c r="L436" s="45"/>
      <c r="M436" s="226" t="s">
        <v>1</v>
      </c>
      <c r="N436" s="227" t="s">
        <v>41</v>
      </c>
      <c r="O436" s="92"/>
      <c r="P436" s="228">
        <f>O436*H436</f>
        <v>0</v>
      </c>
      <c r="Q436" s="228">
        <v>0</v>
      </c>
      <c r="R436" s="228">
        <f>Q436*H436</f>
        <v>0</v>
      </c>
      <c r="S436" s="228">
        <v>0</v>
      </c>
      <c r="T436" s="229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30" t="s">
        <v>182</v>
      </c>
      <c r="AT436" s="230" t="s">
        <v>177</v>
      </c>
      <c r="AU436" s="230" t="s">
        <v>84</v>
      </c>
      <c r="AY436" s="18" t="s">
        <v>175</v>
      </c>
      <c r="BE436" s="231">
        <f>IF(N436="základní",J436,0)</f>
        <v>0</v>
      </c>
      <c r="BF436" s="231">
        <f>IF(N436="snížená",J436,0)</f>
        <v>0</v>
      </c>
      <c r="BG436" s="231">
        <f>IF(N436="zákl. přenesená",J436,0)</f>
        <v>0</v>
      </c>
      <c r="BH436" s="231">
        <f>IF(N436="sníž. přenesená",J436,0)</f>
        <v>0</v>
      </c>
      <c r="BI436" s="231">
        <f>IF(N436="nulová",J436,0)</f>
        <v>0</v>
      </c>
      <c r="BJ436" s="18" t="s">
        <v>84</v>
      </c>
      <c r="BK436" s="231">
        <f>ROUND(I436*H436,2)</f>
        <v>0</v>
      </c>
      <c r="BL436" s="18" t="s">
        <v>182</v>
      </c>
      <c r="BM436" s="230" t="s">
        <v>2484</v>
      </c>
    </row>
    <row r="437" s="2" customFormat="1" ht="37.8" customHeight="1">
      <c r="A437" s="39"/>
      <c r="B437" s="40"/>
      <c r="C437" s="219" t="s">
        <v>1431</v>
      </c>
      <c r="D437" s="219" t="s">
        <v>177</v>
      </c>
      <c r="E437" s="220" t="s">
        <v>4151</v>
      </c>
      <c r="F437" s="221" t="s">
        <v>4152</v>
      </c>
      <c r="G437" s="222" t="s">
        <v>2748</v>
      </c>
      <c r="H437" s="223">
        <v>1</v>
      </c>
      <c r="I437" s="224"/>
      <c r="J437" s="225">
        <f>ROUND(I437*H437,2)</f>
        <v>0</v>
      </c>
      <c r="K437" s="221" t="s">
        <v>1</v>
      </c>
      <c r="L437" s="45"/>
      <c r="M437" s="226" t="s">
        <v>1</v>
      </c>
      <c r="N437" s="227" t="s">
        <v>41</v>
      </c>
      <c r="O437" s="92"/>
      <c r="P437" s="228">
        <f>O437*H437</f>
        <v>0</v>
      </c>
      <c r="Q437" s="228">
        <v>1.65</v>
      </c>
      <c r="R437" s="228">
        <f>Q437*H437</f>
        <v>1.65</v>
      </c>
      <c r="S437" s="228">
        <v>0</v>
      </c>
      <c r="T437" s="229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30" t="s">
        <v>182</v>
      </c>
      <c r="AT437" s="230" t="s">
        <v>177</v>
      </c>
      <c r="AU437" s="230" t="s">
        <v>84</v>
      </c>
      <c r="AY437" s="18" t="s">
        <v>175</v>
      </c>
      <c r="BE437" s="231">
        <f>IF(N437="základní",J437,0)</f>
        <v>0</v>
      </c>
      <c r="BF437" s="231">
        <f>IF(N437="snížená",J437,0)</f>
        <v>0</v>
      </c>
      <c r="BG437" s="231">
        <f>IF(N437="zákl. přenesená",J437,0)</f>
        <v>0</v>
      </c>
      <c r="BH437" s="231">
        <f>IF(N437="sníž. přenesená",J437,0)</f>
        <v>0</v>
      </c>
      <c r="BI437" s="231">
        <f>IF(N437="nulová",J437,0)</f>
        <v>0</v>
      </c>
      <c r="BJ437" s="18" t="s">
        <v>84</v>
      </c>
      <c r="BK437" s="231">
        <f>ROUND(I437*H437,2)</f>
        <v>0</v>
      </c>
      <c r="BL437" s="18" t="s">
        <v>182</v>
      </c>
      <c r="BM437" s="230" t="s">
        <v>2494</v>
      </c>
    </row>
    <row r="438" s="2" customFormat="1">
      <c r="A438" s="39"/>
      <c r="B438" s="40"/>
      <c r="C438" s="41"/>
      <c r="D438" s="234" t="s">
        <v>266</v>
      </c>
      <c r="E438" s="41"/>
      <c r="F438" s="275" t="s">
        <v>4153</v>
      </c>
      <c r="G438" s="41"/>
      <c r="H438" s="41"/>
      <c r="I438" s="276"/>
      <c r="J438" s="41"/>
      <c r="K438" s="41"/>
      <c r="L438" s="45"/>
      <c r="M438" s="277"/>
      <c r="N438" s="278"/>
      <c r="O438" s="92"/>
      <c r="P438" s="92"/>
      <c r="Q438" s="92"/>
      <c r="R438" s="92"/>
      <c r="S438" s="92"/>
      <c r="T438" s="93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T438" s="18" t="s">
        <v>266</v>
      </c>
      <c r="AU438" s="18" t="s">
        <v>84</v>
      </c>
    </row>
    <row r="439" s="2" customFormat="1" ht="16.5" customHeight="1">
      <c r="A439" s="39"/>
      <c r="B439" s="40"/>
      <c r="C439" s="219" t="s">
        <v>1437</v>
      </c>
      <c r="D439" s="219" t="s">
        <v>177</v>
      </c>
      <c r="E439" s="220" t="s">
        <v>4154</v>
      </c>
      <c r="F439" s="221" t="s">
        <v>3871</v>
      </c>
      <c r="G439" s="222" t="s">
        <v>2748</v>
      </c>
      <c r="H439" s="223">
        <v>1</v>
      </c>
      <c r="I439" s="224"/>
      <c r="J439" s="225">
        <f>ROUND(I439*H439,2)</f>
        <v>0</v>
      </c>
      <c r="K439" s="221" t="s">
        <v>1</v>
      </c>
      <c r="L439" s="45"/>
      <c r="M439" s="226" t="s">
        <v>1</v>
      </c>
      <c r="N439" s="227" t="s">
        <v>41</v>
      </c>
      <c r="O439" s="92"/>
      <c r="P439" s="228">
        <f>O439*H439</f>
        <v>0</v>
      </c>
      <c r="Q439" s="228">
        <v>0</v>
      </c>
      <c r="R439" s="228">
        <f>Q439*H439</f>
        <v>0</v>
      </c>
      <c r="S439" s="228">
        <v>0</v>
      </c>
      <c r="T439" s="229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30" t="s">
        <v>182</v>
      </c>
      <c r="AT439" s="230" t="s">
        <v>177</v>
      </c>
      <c r="AU439" s="230" t="s">
        <v>84</v>
      </c>
      <c r="AY439" s="18" t="s">
        <v>175</v>
      </c>
      <c r="BE439" s="231">
        <f>IF(N439="základní",J439,0)</f>
        <v>0</v>
      </c>
      <c r="BF439" s="231">
        <f>IF(N439="snížená",J439,0)</f>
        <v>0</v>
      </c>
      <c r="BG439" s="231">
        <f>IF(N439="zákl. přenesená",J439,0)</f>
        <v>0</v>
      </c>
      <c r="BH439" s="231">
        <f>IF(N439="sníž. přenesená",J439,0)</f>
        <v>0</v>
      </c>
      <c r="BI439" s="231">
        <f>IF(N439="nulová",J439,0)</f>
        <v>0</v>
      </c>
      <c r="BJ439" s="18" t="s">
        <v>84</v>
      </c>
      <c r="BK439" s="231">
        <f>ROUND(I439*H439,2)</f>
        <v>0</v>
      </c>
      <c r="BL439" s="18" t="s">
        <v>182</v>
      </c>
      <c r="BM439" s="230" t="s">
        <v>2504</v>
      </c>
    </row>
    <row r="440" s="2" customFormat="1" ht="24.15" customHeight="1">
      <c r="A440" s="39"/>
      <c r="B440" s="40"/>
      <c r="C440" s="219" t="s">
        <v>1442</v>
      </c>
      <c r="D440" s="219" t="s">
        <v>177</v>
      </c>
      <c r="E440" s="220" t="s">
        <v>4121</v>
      </c>
      <c r="F440" s="221" t="s">
        <v>4122</v>
      </c>
      <c r="G440" s="222" t="s">
        <v>2748</v>
      </c>
      <c r="H440" s="223">
        <v>3</v>
      </c>
      <c r="I440" s="224"/>
      <c r="J440" s="225">
        <f>ROUND(I440*H440,2)</f>
        <v>0</v>
      </c>
      <c r="K440" s="221" t="s">
        <v>1</v>
      </c>
      <c r="L440" s="45"/>
      <c r="M440" s="226" t="s">
        <v>1</v>
      </c>
      <c r="N440" s="227" t="s">
        <v>41</v>
      </c>
      <c r="O440" s="92"/>
      <c r="P440" s="228">
        <f>O440*H440</f>
        <v>0</v>
      </c>
      <c r="Q440" s="228">
        <v>0.6</v>
      </c>
      <c r="R440" s="228">
        <f>Q440*H440</f>
        <v>1.8</v>
      </c>
      <c r="S440" s="228">
        <v>0</v>
      </c>
      <c r="T440" s="229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30" t="s">
        <v>182</v>
      </c>
      <c r="AT440" s="230" t="s">
        <v>177</v>
      </c>
      <c r="AU440" s="230" t="s">
        <v>84</v>
      </c>
      <c r="AY440" s="18" t="s">
        <v>175</v>
      </c>
      <c r="BE440" s="231">
        <f>IF(N440="základní",J440,0)</f>
        <v>0</v>
      </c>
      <c r="BF440" s="231">
        <f>IF(N440="snížená",J440,0)</f>
        <v>0</v>
      </c>
      <c r="BG440" s="231">
        <f>IF(N440="zákl. přenesená",J440,0)</f>
        <v>0</v>
      </c>
      <c r="BH440" s="231">
        <f>IF(N440="sníž. přenesená",J440,0)</f>
        <v>0</v>
      </c>
      <c r="BI440" s="231">
        <f>IF(N440="nulová",J440,0)</f>
        <v>0</v>
      </c>
      <c r="BJ440" s="18" t="s">
        <v>84</v>
      </c>
      <c r="BK440" s="231">
        <f>ROUND(I440*H440,2)</f>
        <v>0</v>
      </c>
      <c r="BL440" s="18" t="s">
        <v>182</v>
      </c>
      <c r="BM440" s="230" t="s">
        <v>2517</v>
      </c>
    </row>
    <row r="441" s="2" customFormat="1">
      <c r="A441" s="39"/>
      <c r="B441" s="40"/>
      <c r="C441" s="41"/>
      <c r="D441" s="234" t="s">
        <v>266</v>
      </c>
      <c r="E441" s="41"/>
      <c r="F441" s="275" t="s">
        <v>4155</v>
      </c>
      <c r="G441" s="41"/>
      <c r="H441" s="41"/>
      <c r="I441" s="276"/>
      <c r="J441" s="41"/>
      <c r="K441" s="41"/>
      <c r="L441" s="45"/>
      <c r="M441" s="277"/>
      <c r="N441" s="278"/>
      <c r="O441" s="92"/>
      <c r="P441" s="92"/>
      <c r="Q441" s="92"/>
      <c r="R441" s="92"/>
      <c r="S441" s="92"/>
      <c r="T441" s="93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T441" s="18" t="s">
        <v>266</v>
      </c>
      <c r="AU441" s="18" t="s">
        <v>84</v>
      </c>
    </row>
    <row r="442" s="2" customFormat="1" ht="16.5" customHeight="1">
      <c r="A442" s="39"/>
      <c r="B442" s="40"/>
      <c r="C442" s="219" t="s">
        <v>1447</v>
      </c>
      <c r="D442" s="219" t="s">
        <v>177</v>
      </c>
      <c r="E442" s="220" t="s">
        <v>4124</v>
      </c>
      <c r="F442" s="221" t="s">
        <v>3871</v>
      </c>
      <c r="G442" s="222" t="s">
        <v>2748</v>
      </c>
      <c r="H442" s="223">
        <v>3</v>
      </c>
      <c r="I442" s="224"/>
      <c r="J442" s="225">
        <f>ROUND(I442*H442,2)</f>
        <v>0</v>
      </c>
      <c r="K442" s="221" t="s">
        <v>1</v>
      </c>
      <c r="L442" s="45"/>
      <c r="M442" s="226" t="s">
        <v>1</v>
      </c>
      <c r="N442" s="227" t="s">
        <v>41</v>
      </c>
      <c r="O442" s="92"/>
      <c r="P442" s="228">
        <f>O442*H442</f>
        <v>0</v>
      </c>
      <c r="Q442" s="228">
        <v>0</v>
      </c>
      <c r="R442" s="228">
        <f>Q442*H442</f>
        <v>0</v>
      </c>
      <c r="S442" s="228">
        <v>0</v>
      </c>
      <c r="T442" s="229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30" t="s">
        <v>182</v>
      </c>
      <c r="AT442" s="230" t="s">
        <v>177</v>
      </c>
      <c r="AU442" s="230" t="s">
        <v>84</v>
      </c>
      <c r="AY442" s="18" t="s">
        <v>175</v>
      </c>
      <c r="BE442" s="231">
        <f>IF(N442="základní",J442,0)</f>
        <v>0</v>
      </c>
      <c r="BF442" s="231">
        <f>IF(N442="snížená",J442,0)</f>
        <v>0</v>
      </c>
      <c r="BG442" s="231">
        <f>IF(N442="zákl. přenesená",J442,0)</f>
        <v>0</v>
      </c>
      <c r="BH442" s="231">
        <f>IF(N442="sníž. přenesená",J442,0)</f>
        <v>0</v>
      </c>
      <c r="BI442" s="231">
        <f>IF(N442="nulová",J442,0)</f>
        <v>0</v>
      </c>
      <c r="BJ442" s="18" t="s">
        <v>84</v>
      </c>
      <c r="BK442" s="231">
        <f>ROUND(I442*H442,2)</f>
        <v>0</v>
      </c>
      <c r="BL442" s="18" t="s">
        <v>182</v>
      </c>
      <c r="BM442" s="230" t="s">
        <v>2558</v>
      </c>
    </row>
    <row r="443" s="2" customFormat="1" ht="24.15" customHeight="1">
      <c r="A443" s="39"/>
      <c r="B443" s="40"/>
      <c r="C443" s="219" t="s">
        <v>1451</v>
      </c>
      <c r="D443" s="219" t="s">
        <v>177</v>
      </c>
      <c r="E443" s="220" t="s">
        <v>4156</v>
      </c>
      <c r="F443" s="221" t="s">
        <v>4157</v>
      </c>
      <c r="G443" s="222" t="s">
        <v>2748</v>
      </c>
      <c r="H443" s="223">
        <v>1</v>
      </c>
      <c r="I443" s="224"/>
      <c r="J443" s="225">
        <f>ROUND(I443*H443,2)</f>
        <v>0</v>
      </c>
      <c r="K443" s="221" t="s">
        <v>1</v>
      </c>
      <c r="L443" s="45"/>
      <c r="M443" s="226" t="s">
        <v>1</v>
      </c>
      <c r="N443" s="227" t="s">
        <v>41</v>
      </c>
      <c r="O443" s="92"/>
      <c r="P443" s="228">
        <f>O443*H443</f>
        <v>0</v>
      </c>
      <c r="Q443" s="228">
        <v>0.7</v>
      </c>
      <c r="R443" s="228">
        <f>Q443*H443</f>
        <v>0.7</v>
      </c>
      <c r="S443" s="228">
        <v>0</v>
      </c>
      <c r="T443" s="229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30" t="s">
        <v>182</v>
      </c>
      <c r="AT443" s="230" t="s">
        <v>177</v>
      </c>
      <c r="AU443" s="230" t="s">
        <v>84</v>
      </c>
      <c r="AY443" s="18" t="s">
        <v>175</v>
      </c>
      <c r="BE443" s="231">
        <f>IF(N443="základní",J443,0)</f>
        <v>0</v>
      </c>
      <c r="BF443" s="231">
        <f>IF(N443="snížená",J443,0)</f>
        <v>0</v>
      </c>
      <c r="BG443" s="231">
        <f>IF(N443="zákl. přenesená",J443,0)</f>
        <v>0</v>
      </c>
      <c r="BH443" s="231">
        <f>IF(N443="sníž. přenesená",J443,0)</f>
        <v>0</v>
      </c>
      <c r="BI443" s="231">
        <f>IF(N443="nulová",J443,0)</f>
        <v>0</v>
      </c>
      <c r="BJ443" s="18" t="s">
        <v>84</v>
      </c>
      <c r="BK443" s="231">
        <f>ROUND(I443*H443,2)</f>
        <v>0</v>
      </c>
      <c r="BL443" s="18" t="s">
        <v>182</v>
      </c>
      <c r="BM443" s="230" t="s">
        <v>2567</v>
      </c>
    </row>
    <row r="444" s="2" customFormat="1">
      <c r="A444" s="39"/>
      <c r="B444" s="40"/>
      <c r="C444" s="41"/>
      <c r="D444" s="234" t="s">
        <v>266</v>
      </c>
      <c r="E444" s="41"/>
      <c r="F444" s="275" t="s">
        <v>4158</v>
      </c>
      <c r="G444" s="41"/>
      <c r="H444" s="41"/>
      <c r="I444" s="276"/>
      <c r="J444" s="41"/>
      <c r="K444" s="41"/>
      <c r="L444" s="45"/>
      <c r="M444" s="277"/>
      <c r="N444" s="278"/>
      <c r="O444" s="92"/>
      <c r="P444" s="92"/>
      <c r="Q444" s="92"/>
      <c r="R444" s="92"/>
      <c r="S444" s="92"/>
      <c r="T444" s="93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266</v>
      </c>
      <c r="AU444" s="18" t="s">
        <v>84</v>
      </c>
    </row>
    <row r="445" s="2" customFormat="1" ht="16.5" customHeight="1">
      <c r="A445" s="39"/>
      <c r="B445" s="40"/>
      <c r="C445" s="219" t="s">
        <v>1456</v>
      </c>
      <c r="D445" s="219" t="s">
        <v>177</v>
      </c>
      <c r="E445" s="220" t="s">
        <v>4159</v>
      </c>
      <c r="F445" s="221" t="s">
        <v>3871</v>
      </c>
      <c r="G445" s="222" t="s">
        <v>2748</v>
      </c>
      <c r="H445" s="223">
        <v>1</v>
      </c>
      <c r="I445" s="224"/>
      <c r="J445" s="225">
        <f>ROUND(I445*H445,2)</f>
        <v>0</v>
      </c>
      <c r="K445" s="221" t="s">
        <v>1</v>
      </c>
      <c r="L445" s="45"/>
      <c r="M445" s="226" t="s">
        <v>1</v>
      </c>
      <c r="N445" s="227" t="s">
        <v>41</v>
      </c>
      <c r="O445" s="92"/>
      <c r="P445" s="228">
        <f>O445*H445</f>
        <v>0</v>
      </c>
      <c r="Q445" s="228">
        <v>0</v>
      </c>
      <c r="R445" s="228">
        <f>Q445*H445</f>
        <v>0</v>
      </c>
      <c r="S445" s="228">
        <v>0</v>
      </c>
      <c r="T445" s="229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30" t="s">
        <v>182</v>
      </c>
      <c r="AT445" s="230" t="s">
        <v>177</v>
      </c>
      <c r="AU445" s="230" t="s">
        <v>84</v>
      </c>
      <c r="AY445" s="18" t="s">
        <v>175</v>
      </c>
      <c r="BE445" s="231">
        <f>IF(N445="základní",J445,0)</f>
        <v>0</v>
      </c>
      <c r="BF445" s="231">
        <f>IF(N445="snížená",J445,0)</f>
        <v>0</v>
      </c>
      <c r="BG445" s="231">
        <f>IF(N445="zákl. přenesená",J445,0)</f>
        <v>0</v>
      </c>
      <c r="BH445" s="231">
        <f>IF(N445="sníž. přenesená",J445,0)</f>
        <v>0</v>
      </c>
      <c r="BI445" s="231">
        <f>IF(N445="nulová",J445,0)</f>
        <v>0</v>
      </c>
      <c r="BJ445" s="18" t="s">
        <v>84</v>
      </c>
      <c r="BK445" s="231">
        <f>ROUND(I445*H445,2)</f>
        <v>0</v>
      </c>
      <c r="BL445" s="18" t="s">
        <v>182</v>
      </c>
      <c r="BM445" s="230" t="s">
        <v>2186</v>
      </c>
    </row>
    <row r="446" s="2" customFormat="1" ht="24.15" customHeight="1">
      <c r="A446" s="39"/>
      <c r="B446" s="40"/>
      <c r="C446" s="219" t="s">
        <v>1460</v>
      </c>
      <c r="D446" s="219" t="s">
        <v>177</v>
      </c>
      <c r="E446" s="220" t="s">
        <v>4160</v>
      </c>
      <c r="F446" s="221" t="s">
        <v>4161</v>
      </c>
      <c r="G446" s="222" t="s">
        <v>2748</v>
      </c>
      <c r="H446" s="223">
        <v>1</v>
      </c>
      <c r="I446" s="224"/>
      <c r="J446" s="225">
        <f>ROUND(I446*H446,2)</f>
        <v>0</v>
      </c>
      <c r="K446" s="221" t="s">
        <v>1</v>
      </c>
      <c r="L446" s="45"/>
      <c r="M446" s="226" t="s">
        <v>1</v>
      </c>
      <c r="N446" s="227" t="s">
        <v>41</v>
      </c>
      <c r="O446" s="92"/>
      <c r="P446" s="228">
        <f>O446*H446</f>
        <v>0</v>
      </c>
      <c r="Q446" s="228">
        <v>1.55</v>
      </c>
      <c r="R446" s="228">
        <f>Q446*H446</f>
        <v>1.55</v>
      </c>
      <c r="S446" s="228">
        <v>0</v>
      </c>
      <c r="T446" s="229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30" t="s">
        <v>182</v>
      </c>
      <c r="AT446" s="230" t="s">
        <v>177</v>
      </c>
      <c r="AU446" s="230" t="s">
        <v>84</v>
      </c>
      <c r="AY446" s="18" t="s">
        <v>175</v>
      </c>
      <c r="BE446" s="231">
        <f>IF(N446="základní",J446,0)</f>
        <v>0</v>
      </c>
      <c r="BF446" s="231">
        <f>IF(N446="snížená",J446,0)</f>
        <v>0</v>
      </c>
      <c r="BG446" s="231">
        <f>IF(N446="zákl. přenesená",J446,0)</f>
        <v>0</v>
      </c>
      <c r="BH446" s="231">
        <f>IF(N446="sníž. přenesená",J446,0)</f>
        <v>0</v>
      </c>
      <c r="BI446" s="231">
        <f>IF(N446="nulová",J446,0)</f>
        <v>0</v>
      </c>
      <c r="BJ446" s="18" t="s">
        <v>84</v>
      </c>
      <c r="BK446" s="231">
        <f>ROUND(I446*H446,2)</f>
        <v>0</v>
      </c>
      <c r="BL446" s="18" t="s">
        <v>182</v>
      </c>
      <c r="BM446" s="230" t="s">
        <v>618</v>
      </c>
    </row>
    <row r="447" s="2" customFormat="1">
      <c r="A447" s="39"/>
      <c r="B447" s="40"/>
      <c r="C447" s="41"/>
      <c r="D447" s="234" t="s">
        <v>266</v>
      </c>
      <c r="E447" s="41"/>
      <c r="F447" s="275" t="s">
        <v>4162</v>
      </c>
      <c r="G447" s="41"/>
      <c r="H447" s="41"/>
      <c r="I447" s="276"/>
      <c r="J447" s="41"/>
      <c r="K447" s="41"/>
      <c r="L447" s="45"/>
      <c r="M447" s="277"/>
      <c r="N447" s="278"/>
      <c r="O447" s="92"/>
      <c r="P447" s="92"/>
      <c r="Q447" s="92"/>
      <c r="R447" s="92"/>
      <c r="S447" s="92"/>
      <c r="T447" s="93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T447" s="18" t="s">
        <v>266</v>
      </c>
      <c r="AU447" s="18" t="s">
        <v>84</v>
      </c>
    </row>
    <row r="448" s="2" customFormat="1" ht="16.5" customHeight="1">
      <c r="A448" s="39"/>
      <c r="B448" s="40"/>
      <c r="C448" s="219" t="s">
        <v>1464</v>
      </c>
      <c r="D448" s="219" t="s">
        <v>177</v>
      </c>
      <c r="E448" s="220" t="s">
        <v>4163</v>
      </c>
      <c r="F448" s="221" t="s">
        <v>3871</v>
      </c>
      <c r="G448" s="222" t="s">
        <v>2748</v>
      </c>
      <c r="H448" s="223">
        <v>1</v>
      </c>
      <c r="I448" s="224"/>
      <c r="J448" s="225">
        <f>ROUND(I448*H448,2)</f>
        <v>0</v>
      </c>
      <c r="K448" s="221" t="s">
        <v>1</v>
      </c>
      <c r="L448" s="45"/>
      <c r="M448" s="226" t="s">
        <v>1</v>
      </c>
      <c r="N448" s="227" t="s">
        <v>41</v>
      </c>
      <c r="O448" s="92"/>
      <c r="P448" s="228">
        <f>O448*H448</f>
        <v>0</v>
      </c>
      <c r="Q448" s="228">
        <v>0</v>
      </c>
      <c r="R448" s="228">
        <f>Q448*H448</f>
        <v>0</v>
      </c>
      <c r="S448" s="228">
        <v>0</v>
      </c>
      <c r="T448" s="229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30" t="s">
        <v>182</v>
      </c>
      <c r="AT448" s="230" t="s">
        <v>177</v>
      </c>
      <c r="AU448" s="230" t="s">
        <v>84</v>
      </c>
      <c r="AY448" s="18" t="s">
        <v>175</v>
      </c>
      <c r="BE448" s="231">
        <f>IF(N448="základní",J448,0)</f>
        <v>0</v>
      </c>
      <c r="BF448" s="231">
        <f>IF(N448="snížená",J448,0)</f>
        <v>0</v>
      </c>
      <c r="BG448" s="231">
        <f>IF(N448="zákl. přenesená",J448,0)</f>
        <v>0</v>
      </c>
      <c r="BH448" s="231">
        <f>IF(N448="sníž. přenesená",J448,0)</f>
        <v>0</v>
      </c>
      <c r="BI448" s="231">
        <f>IF(N448="nulová",J448,0)</f>
        <v>0</v>
      </c>
      <c r="BJ448" s="18" t="s">
        <v>84</v>
      </c>
      <c r="BK448" s="231">
        <f>ROUND(I448*H448,2)</f>
        <v>0</v>
      </c>
      <c r="BL448" s="18" t="s">
        <v>182</v>
      </c>
      <c r="BM448" s="230" t="s">
        <v>4164</v>
      </c>
    </row>
    <row r="449" s="2" customFormat="1" ht="24.15" customHeight="1">
      <c r="A449" s="39"/>
      <c r="B449" s="40"/>
      <c r="C449" s="219" t="s">
        <v>1469</v>
      </c>
      <c r="D449" s="219" t="s">
        <v>177</v>
      </c>
      <c r="E449" s="220" t="s">
        <v>4090</v>
      </c>
      <c r="F449" s="221" t="s">
        <v>4091</v>
      </c>
      <c r="G449" s="222" t="s">
        <v>2748</v>
      </c>
      <c r="H449" s="223">
        <v>2</v>
      </c>
      <c r="I449" s="224"/>
      <c r="J449" s="225">
        <f>ROUND(I449*H449,2)</f>
        <v>0</v>
      </c>
      <c r="K449" s="221" t="s">
        <v>1</v>
      </c>
      <c r="L449" s="45"/>
      <c r="M449" s="226" t="s">
        <v>1</v>
      </c>
      <c r="N449" s="227" t="s">
        <v>41</v>
      </c>
      <c r="O449" s="92"/>
      <c r="P449" s="228">
        <f>O449*H449</f>
        <v>0</v>
      </c>
      <c r="Q449" s="228">
        <v>1.6</v>
      </c>
      <c r="R449" s="228">
        <f>Q449*H449</f>
        <v>3.2</v>
      </c>
      <c r="S449" s="228">
        <v>0</v>
      </c>
      <c r="T449" s="229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30" t="s">
        <v>182</v>
      </c>
      <c r="AT449" s="230" t="s">
        <v>177</v>
      </c>
      <c r="AU449" s="230" t="s">
        <v>84</v>
      </c>
      <c r="AY449" s="18" t="s">
        <v>175</v>
      </c>
      <c r="BE449" s="231">
        <f>IF(N449="základní",J449,0)</f>
        <v>0</v>
      </c>
      <c r="BF449" s="231">
        <f>IF(N449="snížená",J449,0)</f>
        <v>0</v>
      </c>
      <c r="BG449" s="231">
        <f>IF(N449="zákl. přenesená",J449,0)</f>
        <v>0</v>
      </c>
      <c r="BH449" s="231">
        <f>IF(N449="sníž. přenesená",J449,0)</f>
        <v>0</v>
      </c>
      <c r="BI449" s="231">
        <f>IF(N449="nulová",J449,0)</f>
        <v>0</v>
      </c>
      <c r="BJ449" s="18" t="s">
        <v>84</v>
      </c>
      <c r="BK449" s="231">
        <f>ROUND(I449*H449,2)</f>
        <v>0</v>
      </c>
      <c r="BL449" s="18" t="s">
        <v>182</v>
      </c>
      <c r="BM449" s="230" t="s">
        <v>4165</v>
      </c>
    </row>
    <row r="450" s="2" customFormat="1">
      <c r="A450" s="39"/>
      <c r="B450" s="40"/>
      <c r="C450" s="41"/>
      <c r="D450" s="234" t="s">
        <v>266</v>
      </c>
      <c r="E450" s="41"/>
      <c r="F450" s="275" t="s">
        <v>4166</v>
      </c>
      <c r="G450" s="41"/>
      <c r="H450" s="41"/>
      <c r="I450" s="276"/>
      <c r="J450" s="41"/>
      <c r="K450" s="41"/>
      <c r="L450" s="45"/>
      <c r="M450" s="277"/>
      <c r="N450" s="278"/>
      <c r="O450" s="92"/>
      <c r="P450" s="92"/>
      <c r="Q450" s="92"/>
      <c r="R450" s="92"/>
      <c r="S450" s="92"/>
      <c r="T450" s="93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266</v>
      </c>
      <c r="AU450" s="18" t="s">
        <v>84</v>
      </c>
    </row>
    <row r="451" s="2" customFormat="1" ht="16.5" customHeight="1">
      <c r="A451" s="39"/>
      <c r="B451" s="40"/>
      <c r="C451" s="219" t="s">
        <v>1475</v>
      </c>
      <c r="D451" s="219" t="s">
        <v>177</v>
      </c>
      <c r="E451" s="220" t="s">
        <v>4093</v>
      </c>
      <c r="F451" s="221" t="s">
        <v>3871</v>
      </c>
      <c r="G451" s="222" t="s">
        <v>2748</v>
      </c>
      <c r="H451" s="223">
        <v>2</v>
      </c>
      <c r="I451" s="224"/>
      <c r="J451" s="225">
        <f>ROUND(I451*H451,2)</f>
        <v>0</v>
      </c>
      <c r="K451" s="221" t="s">
        <v>1</v>
      </c>
      <c r="L451" s="45"/>
      <c r="M451" s="226" t="s">
        <v>1</v>
      </c>
      <c r="N451" s="227" t="s">
        <v>41</v>
      </c>
      <c r="O451" s="92"/>
      <c r="P451" s="228">
        <f>O451*H451</f>
        <v>0</v>
      </c>
      <c r="Q451" s="228">
        <v>0</v>
      </c>
      <c r="R451" s="228">
        <f>Q451*H451</f>
        <v>0</v>
      </c>
      <c r="S451" s="228">
        <v>0</v>
      </c>
      <c r="T451" s="229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30" t="s">
        <v>182</v>
      </c>
      <c r="AT451" s="230" t="s">
        <v>177</v>
      </c>
      <c r="AU451" s="230" t="s">
        <v>84</v>
      </c>
      <c r="AY451" s="18" t="s">
        <v>175</v>
      </c>
      <c r="BE451" s="231">
        <f>IF(N451="základní",J451,0)</f>
        <v>0</v>
      </c>
      <c r="BF451" s="231">
        <f>IF(N451="snížená",J451,0)</f>
        <v>0</v>
      </c>
      <c r="BG451" s="231">
        <f>IF(N451="zákl. přenesená",J451,0)</f>
        <v>0</v>
      </c>
      <c r="BH451" s="231">
        <f>IF(N451="sníž. přenesená",J451,0)</f>
        <v>0</v>
      </c>
      <c r="BI451" s="231">
        <f>IF(N451="nulová",J451,0)</f>
        <v>0</v>
      </c>
      <c r="BJ451" s="18" t="s">
        <v>84</v>
      </c>
      <c r="BK451" s="231">
        <f>ROUND(I451*H451,2)</f>
        <v>0</v>
      </c>
      <c r="BL451" s="18" t="s">
        <v>182</v>
      </c>
      <c r="BM451" s="230" t="s">
        <v>4167</v>
      </c>
    </row>
    <row r="452" s="2" customFormat="1" ht="24.15" customHeight="1">
      <c r="A452" s="39"/>
      <c r="B452" s="40"/>
      <c r="C452" s="219" t="s">
        <v>1483</v>
      </c>
      <c r="D452" s="219" t="s">
        <v>177</v>
      </c>
      <c r="E452" s="220" t="s">
        <v>4168</v>
      </c>
      <c r="F452" s="221" t="s">
        <v>4169</v>
      </c>
      <c r="G452" s="222" t="s">
        <v>2748</v>
      </c>
      <c r="H452" s="223">
        <v>1</v>
      </c>
      <c r="I452" s="224"/>
      <c r="J452" s="225">
        <f>ROUND(I452*H452,2)</f>
        <v>0</v>
      </c>
      <c r="K452" s="221" t="s">
        <v>1</v>
      </c>
      <c r="L452" s="45"/>
      <c r="M452" s="226" t="s">
        <v>1</v>
      </c>
      <c r="N452" s="227" t="s">
        <v>41</v>
      </c>
      <c r="O452" s="92"/>
      <c r="P452" s="228">
        <f>O452*H452</f>
        <v>0</v>
      </c>
      <c r="Q452" s="228">
        <v>0.7</v>
      </c>
      <c r="R452" s="228">
        <f>Q452*H452</f>
        <v>0.7</v>
      </c>
      <c r="S452" s="228">
        <v>0</v>
      </c>
      <c r="T452" s="229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30" t="s">
        <v>182</v>
      </c>
      <c r="AT452" s="230" t="s">
        <v>177</v>
      </c>
      <c r="AU452" s="230" t="s">
        <v>84</v>
      </c>
      <c r="AY452" s="18" t="s">
        <v>175</v>
      </c>
      <c r="BE452" s="231">
        <f>IF(N452="základní",J452,0)</f>
        <v>0</v>
      </c>
      <c r="BF452" s="231">
        <f>IF(N452="snížená",J452,0)</f>
        <v>0</v>
      </c>
      <c r="BG452" s="231">
        <f>IF(N452="zákl. přenesená",J452,0)</f>
        <v>0</v>
      </c>
      <c r="BH452" s="231">
        <f>IF(N452="sníž. přenesená",J452,0)</f>
        <v>0</v>
      </c>
      <c r="BI452" s="231">
        <f>IF(N452="nulová",J452,0)</f>
        <v>0</v>
      </c>
      <c r="BJ452" s="18" t="s">
        <v>84</v>
      </c>
      <c r="BK452" s="231">
        <f>ROUND(I452*H452,2)</f>
        <v>0</v>
      </c>
      <c r="BL452" s="18" t="s">
        <v>182</v>
      </c>
      <c r="BM452" s="230" t="s">
        <v>4170</v>
      </c>
    </row>
    <row r="453" s="2" customFormat="1">
      <c r="A453" s="39"/>
      <c r="B453" s="40"/>
      <c r="C453" s="41"/>
      <c r="D453" s="234" t="s">
        <v>266</v>
      </c>
      <c r="E453" s="41"/>
      <c r="F453" s="275" t="s">
        <v>4171</v>
      </c>
      <c r="G453" s="41"/>
      <c r="H453" s="41"/>
      <c r="I453" s="276"/>
      <c r="J453" s="41"/>
      <c r="K453" s="41"/>
      <c r="L453" s="45"/>
      <c r="M453" s="277"/>
      <c r="N453" s="278"/>
      <c r="O453" s="92"/>
      <c r="P453" s="92"/>
      <c r="Q453" s="92"/>
      <c r="R453" s="92"/>
      <c r="S453" s="92"/>
      <c r="T453" s="93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266</v>
      </c>
      <c r="AU453" s="18" t="s">
        <v>84</v>
      </c>
    </row>
    <row r="454" s="2" customFormat="1" ht="16.5" customHeight="1">
      <c r="A454" s="39"/>
      <c r="B454" s="40"/>
      <c r="C454" s="219" t="s">
        <v>1494</v>
      </c>
      <c r="D454" s="219" t="s">
        <v>177</v>
      </c>
      <c r="E454" s="220" t="s">
        <v>4172</v>
      </c>
      <c r="F454" s="221" t="s">
        <v>3871</v>
      </c>
      <c r="G454" s="222" t="s">
        <v>2748</v>
      </c>
      <c r="H454" s="223">
        <v>1</v>
      </c>
      <c r="I454" s="224"/>
      <c r="J454" s="225">
        <f>ROUND(I454*H454,2)</f>
        <v>0</v>
      </c>
      <c r="K454" s="221" t="s">
        <v>1</v>
      </c>
      <c r="L454" s="45"/>
      <c r="M454" s="226" t="s">
        <v>1</v>
      </c>
      <c r="N454" s="227" t="s">
        <v>41</v>
      </c>
      <c r="O454" s="92"/>
      <c r="P454" s="228">
        <f>O454*H454</f>
        <v>0</v>
      </c>
      <c r="Q454" s="228">
        <v>0</v>
      </c>
      <c r="R454" s="228">
        <f>Q454*H454</f>
        <v>0</v>
      </c>
      <c r="S454" s="228">
        <v>0</v>
      </c>
      <c r="T454" s="229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30" t="s">
        <v>182</v>
      </c>
      <c r="AT454" s="230" t="s">
        <v>177</v>
      </c>
      <c r="AU454" s="230" t="s">
        <v>84</v>
      </c>
      <c r="AY454" s="18" t="s">
        <v>175</v>
      </c>
      <c r="BE454" s="231">
        <f>IF(N454="základní",J454,0)</f>
        <v>0</v>
      </c>
      <c r="BF454" s="231">
        <f>IF(N454="snížená",J454,0)</f>
        <v>0</v>
      </c>
      <c r="BG454" s="231">
        <f>IF(N454="zákl. přenesená",J454,0)</f>
        <v>0</v>
      </c>
      <c r="BH454" s="231">
        <f>IF(N454="sníž. přenesená",J454,0)</f>
        <v>0</v>
      </c>
      <c r="BI454" s="231">
        <f>IF(N454="nulová",J454,0)</f>
        <v>0</v>
      </c>
      <c r="BJ454" s="18" t="s">
        <v>84</v>
      </c>
      <c r="BK454" s="231">
        <f>ROUND(I454*H454,2)</f>
        <v>0</v>
      </c>
      <c r="BL454" s="18" t="s">
        <v>182</v>
      </c>
      <c r="BM454" s="230" t="s">
        <v>4173</v>
      </c>
    </row>
    <row r="455" s="2" customFormat="1" ht="24.15" customHeight="1">
      <c r="A455" s="39"/>
      <c r="B455" s="40"/>
      <c r="C455" s="219" t="s">
        <v>1500</v>
      </c>
      <c r="D455" s="219" t="s">
        <v>177</v>
      </c>
      <c r="E455" s="220" t="s">
        <v>4107</v>
      </c>
      <c r="F455" s="221" t="s">
        <v>4108</v>
      </c>
      <c r="G455" s="222" t="s">
        <v>3835</v>
      </c>
      <c r="H455" s="223">
        <v>1</v>
      </c>
      <c r="I455" s="224"/>
      <c r="J455" s="225">
        <f>ROUND(I455*H455,2)</f>
        <v>0</v>
      </c>
      <c r="K455" s="221" t="s">
        <v>1</v>
      </c>
      <c r="L455" s="45"/>
      <c r="M455" s="226" t="s">
        <v>1</v>
      </c>
      <c r="N455" s="227" t="s">
        <v>41</v>
      </c>
      <c r="O455" s="92"/>
      <c r="P455" s="228">
        <f>O455*H455</f>
        <v>0</v>
      </c>
      <c r="Q455" s="228">
        <v>0.75</v>
      </c>
      <c r="R455" s="228">
        <f>Q455*H455</f>
        <v>0.75</v>
      </c>
      <c r="S455" s="228">
        <v>0</v>
      </c>
      <c r="T455" s="229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30" t="s">
        <v>182</v>
      </c>
      <c r="AT455" s="230" t="s">
        <v>177</v>
      </c>
      <c r="AU455" s="230" t="s">
        <v>84</v>
      </c>
      <c r="AY455" s="18" t="s">
        <v>175</v>
      </c>
      <c r="BE455" s="231">
        <f>IF(N455="základní",J455,0)</f>
        <v>0</v>
      </c>
      <c r="BF455" s="231">
        <f>IF(N455="snížená",J455,0)</f>
        <v>0</v>
      </c>
      <c r="BG455" s="231">
        <f>IF(N455="zákl. přenesená",J455,0)</f>
        <v>0</v>
      </c>
      <c r="BH455" s="231">
        <f>IF(N455="sníž. přenesená",J455,0)</f>
        <v>0</v>
      </c>
      <c r="BI455" s="231">
        <f>IF(N455="nulová",J455,0)</f>
        <v>0</v>
      </c>
      <c r="BJ455" s="18" t="s">
        <v>84</v>
      </c>
      <c r="BK455" s="231">
        <f>ROUND(I455*H455,2)</f>
        <v>0</v>
      </c>
      <c r="BL455" s="18" t="s">
        <v>182</v>
      </c>
      <c r="BM455" s="230" t="s">
        <v>4174</v>
      </c>
    </row>
    <row r="456" s="2" customFormat="1">
      <c r="A456" s="39"/>
      <c r="B456" s="40"/>
      <c r="C456" s="41"/>
      <c r="D456" s="234" t="s">
        <v>266</v>
      </c>
      <c r="E456" s="41"/>
      <c r="F456" s="275" t="s">
        <v>4175</v>
      </c>
      <c r="G456" s="41"/>
      <c r="H456" s="41"/>
      <c r="I456" s="276"/>
      <c r="J456" s="41"/>
      <c r="K456" s="41"/>
      <c r="L456" s="45"/>
      <c r="M456" s="277"/>
      <c r="N456" s="278"/>
      <c r="O456" s="92"/>
      <c r="P456" s="92"/>
      <c r="Q456" s="92"/>
      <c r="R456" s="92"/>
      <c r="S456" s="92"/>
      <c r="T456" s="93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266</v>
      </c>
      <c r="AU456" s="18" t="s">
        <v>84</v>
      </c>
    </row>
    <row r="457" s="2" customFormat="1" ht="16.5" customHeight="1">
      <c r="A457" s="39"/>
      <c r="B457" s="40"/>
      <c r="C457" s="219" t="s">
        <v>1507</v>
      </c>
      <c r="D457" s="219" t="s">
        <v>177</v>
      </c>
      <c r="E457" s="220" t="s">
        <v>4110</v>
      </c>
      <c r="F457" s="221" t="s">
        <v>3871</v>
      </c>
      <c r="G457" s="222" t="s">
        <v>3835</v>
      </c>
      <c r="H457" s="223">
        <v>1</v>
      </c>
      <c r="I457" s="224"/>
      <c r="J457" s="225">
        <f>ROUND(I457*H457,2)</f>
        <v>0</v>
      </c>
      <c r="K457" s="221" t="s">
        <v>1</v>
      </c>
      <c r="L457" s="45"/>
      <c r="M457" s="226" t="s">
        <v>1</v>
      </c>
      <c r="N457" s="227" t="s">
        <v>41</v>
      </c>
      <c r="O457" s="92"/>
      <c r="P457" s="228">
        <f>O457*H457</f>
        <v>0</v>
      </c>
      <c r="Q457" s="228">
        <v>0</v>
      </c>
      <c r="R457" s="228">
        <f>Q457*H457</f>
        <v>0</v>
      </c>
      <c r="S457" s="228">
        <v>0</v>
      </c>
      <c r="T457" s="229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30" t="s">
        <v>182</v>
      </c>
      <c r="AT457" s="230" t="s">
        <v>177</v>
      </c>
      <c r="AU457" s="230" t="s">
        <v>84</v>
      </c>
      <c r="AY457" s="18" t="s">
        <v>175</v>
      </c>
      <c r="BE457" s="231">
        <f>IF(N457="základní",J457,0)</f>
        <v>0</v>
      </c>
      <c r="BF457" s="231">
        <f>IF(N457="snížená",J457,0)</f>
        <v>0</v>
      </c>
      <c r="BG457" s="231">
        <f>IF(N457="zákl. přenesená",J457,0)</f>
        <v>0</v>
      </c>
      <c r="BH457" s="231">
        <f>IF(N457="sníž. přenesená",J457,0)</f>
        <v>0</v>
      </c>
      <c r="BI457" s="231">
        <f>IF(N457="nulová",J457,0)</f>
        <v>0</v>
      </c>
      <c r="BJ457" s="18" t="s">
        <v>84</v>
      </c>
      <c r="BK457" s="231">
        <f>ROUND(I457*H457,2)</f>
        <v>0</v>
      </c>
      <c r="BL457" s="18" t="s">
        <v>182</v>
      </c>
      <c r="BM457" s="230" t="s">
        <v>4176</v>
      </c>
    </row>
    <row r="458" s="12" customFormat="1" ht="25.92" customHeight="1">
      <c r="A458" s="12"/>
      <c r="B458" s="203"/>
      <c r="C458" s="204"/>
      <c r="D458" s="205" t="s">
        <v>75</v>
      </c>
      <c r="E458" s="206" t="s">
        <v>4177</v>
      </c>
      <c r="F458" s="206" t="s">
        <v>4178</v>
      </c>
      <c r="G458" s="204"/>
      <c r="H458" s="204"/>
      <c r="I458" s="207"/>
      <c r="J458" s="208">
        <f>BK458</f>
        <v>0</v>
      </c>
      <c r="K458" s="204"/>
      <c r="L458" s="209"/>
      <c r="M458" s="210"/>
      <c r="N458" s="211"/>
      <c r="O458" s="211"/>
      <c r="P458" s="212">
        <f>SUM(P459:P489)</f>
        <v>0</v>
      </c>
      <c r="Q458" s="211"/>
      <c r="R458" s="212">
        <f>SUM(R459:R489)</f>
        <v>1223.116</v>
      </c>
      <c r="S458" s="211"/>
      <c r="T458" s="213">
        <f>SUM(T459:T489)</f>
        <v>0</v>
      </c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R458" s="214" t="s">
        <v>84</v>
      </c>
      <c r="AT458" s="215" t="s">
        <v>75</v>
      </c>
      <c r="AU458" s="215" t="s">
        <v>76</v>
      </c>
      <c r="AY458" s="214" t="s">
        <v>175</v>
      </c>
      <c r="BK458" s="216">
        <f>SUM(BK459:BK489)</f>
        <v>0</v>
      </c>
    </row>
    <row r="459" s="2" customFormat="1" ht="66.75" customHeight="1">
      <c r="A459" s="39"/>
      <c r="B459" s="40"/>
      <c r="C459" s="219" t="s">
        <v>1515</v>
      </c>
      <c r="D459" s="219" t="s">
        <v>177</v>
      </c>
      <c r="E459" s="220" t="s">
        <v>4179</v>
      </c>
      <c r="F459" s="221" t="s">
        <v>4180</v>
      </c>
      <c r="G459" s="222" t="s">
        <v>3835</v>
      </c>
      <c r="H459" s="223">
        <v>1.95</v>
      </c>
      <c r="I459" s="224"/>
      <c r="J459" s="225">
        <f>ROUND(I459*H459,2)</f>
        <v>0</v>
      </c>
      <c r="K459" s="221" t="s">
        <v>1</v>
      </c>
      <c r="L459" s="45"/>
      <c r="M459" s="226" t="s">
        <v>1</v>
      </c>
      <c r="N459" s="227" t="s">
        <v>41</v>
      </c>
      <c r="O459" s="92"/>
      <c r="P459" s="228">
        <f>O459*H459</f>
        <v>0</v>
      </c>
      <c r="Q459" s="228">
        <v>10</v>
      </c>
      <c r="R459" s="228">
        <f>Q459*H459</f>
        <v>19.5</v>
      </c>
      <c r="S459" s="228">
        <v>0</v>
      </c>
      <c r="T459" s="229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30" t="s">
        <v>182</v>
      </c>
      <c r="AT459" s="230" t="s">
        <v>177</v>
      </c>
      <c r="AU459" s="230" t="s">
        <v>84</v>
      </c>
      <c r="AY459" s="18" t="s">
        <v>175</v>
      </c>
      <c r="BE459" s="231">
        <f>IF(N459="základní",J459,0)</f>
        <v>0</v>
      </c>
      <c r="BF459" s="231">
        <f>IF(N459="snížená",J459,0)</f>
        <v>0</v>
      </c>
      <c r="BG459" s="231">
        <f>IF(N459="zákl. přenesená",J459,0)</f>
        <v>0</v>
      </c>
      <c r="BH459" s="231">
        <f>IF(N459="sníž. přenesená",J459,0)</f>
        <v>0</v>
      </c>
      <c r="BI459" s="231">
        <f>IF(N459="nulová",J459,0)</f>
        <v>0</v>
      </c>
      <c r="BJ459" s="18" t="s">
        <v>84</v>
      </c>
      <c r="BK459" s="231">
        <f>ROUND(I459*H459,2)</f>
        <v>0</v>
      </c>
      <c r="BL459" s="18" t="s">
        <v>182</v>
      </c>
      <c r="BM459" s="230" t="s">
        <v>4181</v>
      </c>
    </row>
    <row r="460" s="2" customFormat="1">
      <c r="A460" s="39"/>
      <c r="B460" s="40"/>
      <c r="C460" s="41"/>
      <c r="D460" s="234" t="s">
        <v>266</v>
      </c>
      <c r="E460" s="41"/>
      <c r="F460" s="275" t="s">
        <v>3856</v>
      </c>
      <c r="G460" s="41"/>
      <c r="H460" s="41"/>
      <c r="I460" s="276"/>
      <c r="J460" s="41"/>
      <c r="K460" s="41"/>
      <c r="L460" s="45"/>
      <c r="M460" s="277"/>
      <c r="N460" s="278"/>
      <c r="O460" s="92"/>
      <c r="P460" s="92"/>
      <c r="Q460" s="92"/>
      <c r="R460" s="92"/>
      <c r="S460" s="92"/>
      <c r="T460" s="93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T460" s="18" t="s">
        <v>266</v>
      </c>
      <c r="AU460" s="18" t="s">
        <v>84</v>
      </c>
    </row>
    <row r="461" s="2" customFormat="1" ht="16.5" customHeight="1">
      <c r="A461" s="39"/>
      <c r="B461" s="40"/>
      <c r="C461" s="219" t="s">
        <v>1520</v>
      </c>
      <c r="D461" s="219" t="s">
        <v>177</v>
      </c>
      <c r="E461" s="220" t="s">
        <v>4182</v>
      </c>
      <c r="F461" s="221" t="s">
        <v>3871</v>
      </c>
      <c r="G461" s="222" t="s">
        <v>3835</v>
      </c>
      <c r="H461" s="223">
        <v>1.95</v>
      </c>
      <c r="I461" s="224"/>
      <c r="J461" s="225">
        <f>ROUND(I461*H461,2)</f>
        <v>0</v>
      </c>
      <c r="K461" s="221" t="s">
        <v>1</v>
      </c>
      <c r="L461" s="45"/>
      <c r="M461" s="226" t="s">
        <v>1</v>
      </c>
      <c r="N461" s="227" t="s">
        <v>41</v>
      </c>
      <c r="O461" s="92"/>
      <c r="P461" s="228">
        <f>O461*H461</f>
        <v>0</v>
      </c>
      <c r="Q461" s="228">
        <v>0</v>
      </c>
      <c r="R461" s="228">
        <f>Q461*H461</f>
        <v>0</v>
      </c>
      <c r="S461" s="228">
        <v>0</v>
      </c>
      <c r="T461" s="229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30" t="s">
        <v>182</v>
      </c>
      <c r="AT461" s="230" t="s">
        <v>177</v>
      </c>
      <c r="AU461" s="230" t="s">
        <v>84</v>
      </c>
      <c r="AY461" s="18" t="s">
        <v>175</v>
      </c>
      <c r="BE461" s="231">
        <f>IF(N461="základní",J461,0)</f>
        <v>0</v>
      </c>
      <c r="BF461" s="231">
        <f>IF(N461="snížená",J461,0)</f>
        <v>0</v>
      </c>
      <c r="BG461" s="231">
        <f>IF(N461="zákl. přenesená",J461,0)</f>
        <v>0</v>
      </c>
      <c r="BH461" s="231">
        <f>IF(N461="sníž. přenesená",J461,0)</f>
        <v>0</v>
      </c>
      <c r="BI461" s="231">
        <f>IF(N461="nulová",J461,0)</f>
        <v>0</v>
      </c>
      <c r="BJ461" s="18" t="s">
        <v>84</v>
      </c>
      <c r="BK461" s="231">
        <f>ROUND(I461*H461,2)</f>
        <v>0</v>
      </c>
      <c r="BL461" s="18" t="s">
        <v>182</v>
      </c>
      <c r="BM461" s="230" t="s">
        <v>4183</v>
      </c>
    </row>
    <row r="462" s="2" customFormat="1" ht="66.75" customHeight="1">
      <c r="A462" s="39"/>
      <c r="B462" s="40"/>
      <c r="C462" s="219" t="s">
        <v>1526</v>
      </c>
      <c r="D462" s="219" t="s">
        <v>177</v>
      </c>
      <c r="E462" s="220" t="s">
        <v>4184</v>
      </c>
      <c r="F462" s="221" t="s">
        <v>4185</v>
      </c>
      <c r="G462" s="222" t="s">
        <v>3835</v>
      </c>
      <c r="H462" s="223">
        <v>23.1</v>
      </c>
      <c r="I462" s="224"/>
      <c r="J462" s="225">
        <f>ROUND(I462*H462,2)</f>
        <v>0</v>
      </c>
      <c r="K462" s="221" t="s">
        <v>1</v>
      </c>
      <c r="L462" s="45"/>
      <c r="M462" s="226" t="s">
        <v>1</v>
      </c>
      <c r="N462" s="227" t="s">
        <v>41</v>
      </c>
      <c r="O462" s="92"/>
      <c r="P462" s="228">
        <f>O462*H462</f>
        <v>0</v>
      </c>
      <c r="Q462" s="228">
        <v>15</v>
      </c>
      <c r="R462" s="228">
        <f>Q462*H462</f>
        <v>346.5</v>
      </c>
      <c r="S462" s="228">
        <v>0</v>
      </c>
      <c r="T462" s="229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30" t="s">
        <v>182</v>
      </c>
      <c r="AT462" s="230" t="s">
        <v>177</v>
      </c>
      <c r="AU462" s="230" t="s">
        <v>84</v>
      </c>
      <c r="AY462" s="18" t="s">
        <v>175</v>
      </c>
      <c r="BE462" s="231">
        <f>IF(N462="základní",J462,0)</f>
        <v>0</v>
      </c>
      <c r="BF462" s="231">
        <f>IF(N462="snížená",J462,0)</f>
        <v>0</v>
      </c>
      <c r="BG462" s="231">
        <f>IF(N462="zákl. přenesená",J462,0)</f>
        <v>0</v>
      </c>
      <c r="BH462" s="231">
        <f>IF(N462="sníž. přenesená",J462,0)</f>
        <v>0</v>
      </c>
      <c r="BI462" s="231">
        <f>IF(N462="nulová",J462,0)</f>
        <v>0</v>
      </c>
      <c r="BJ462" s="18" t="s">
        <v>84</v>
      </c>
      <c r="BK462" s="231">
        <f>ROUND(I462*H462,2)</f>
        <v>0</v>
      </c>
      <c r="BL462" s="18" t="s">
        <v>182</v>
      </c>
      <c r="BM462" s="230" t="s">
        <v>4186</v>
      </c>
    </row>
    <row r="463" s="2" customFormat="1">
      <c r="A463" s="39"/>
      <c r="B463" s="40"/>
      <c r="C463" s="41"/>
      <c r="D463" s="234" t="s">
        <v>266</v>
      </c>
      <c r="E463" s="41"/>
      <c r="F463" s="275" t="s">
        <v>3856</v>
      </c>
      <c r="G463" s="41"/>
      <c r="H463" s="41"/>
      <c r="I463" s="276"/>
      <c r="J463" s="41"/>
      <c r="K463" s="41"/>
      <c r="L463" s="45"/>
      <c r="M463" s="277"/>
      <c r="N463" s="278"/>
      <c r="O463" s="92"/>
      <c r="P463" s="92"/>
      <c r="Q463" s="92"/>
      <c r="R463" s="92"/>
      <c r="S463" s="92"/>
      <c r="T463" s="93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T463" s="18" t="s">
        <v>266</v>
      </c>
      <c r="AU463" s="18" t="s">
        <v>84</v>
      </c>
    </row>
    <row r="464" s="2" customFormat="1" ht="16.5" customHeight="1">
      <c r="A464" s="39"/>
      <c r="B464" s="40"/>
      <c r="C464" s="219" t="s">
        <v>1534</v>
      </c>
      <c r="D464" s="219" t="s">
        <v>177</v>
      </c>
      <c r="E464" s="220" t="s">
        <v>4187</v>
      </c>
      <c r="F464" s="221" t="s">
        <v>3871</v>
      </c>
      <c r="G464" s="222" t="s">
        <v>3835</v>
      </c>
      <c r="H464" s="223">
        <v>23.1</v>
      </c>
      <c r="I464" s="224"/>
      <c r="J464" s="225">
        <f>ROUND(I464*H464,2)</f>
        <v>0</v>
      </c>
      <c r="K464" s="221" t="s">
        <v>1</v>
      </c>
      <c r="L464" s="45"/>
      <c r="M464" s="226" t="s">
        <v>1</v>
      </c>
      <c r="N464" s="227" t="s">
        <v>41</v>
      </c>
      <c r="O464" s="92"/>
      <c r="P464" s="228">
        <f>O464*H464</f>
        <v>0</v>
      </c>
      <c r="Q464" s="228">
        <v>0</v>
      </c>
      <c r="R464" s="228">
        <f>Q464*H464</f>
        <v>0</v>
      </c>
      <c r="S464" s="228">
        <v>0</v>
      </c>
      <c r="T464" s="229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30" t="s">
        <v>182</v>
      </c>
      <c r="AT464" s="230" t="s">
        <v>177</v>
      </c>
      <c r="AU464" s="230" t="s">
        <v>84</v>
      </c>
      <c r="AY464" s="18" t="s">
        <v>175</v>
      </c>
      <c r="BE464" s="231">
        <f>IF(N464="základní",J464,0)</f>
        <v>0</v>
      </c>
      <c r="BF464" s="231">
        <f>IF(N464="snížená",J464,0)</f>
        <v>0</v>
      </c>
      <c r="BG464" s="231">
        <f>IF(N464="zákl. přenesená",J464,0)</f>
        <v>0</v>
      </c>
      <c r="BH464" s="231">
        <f>IF(N464="sníž. přenesená",J464,0)</f>
        <v>0</v>
      </c>
      <c r="BI464" s="231">
        <f>IF(N464="nulová",J464,0)</f>
        <v>0</v>
      </c>
      <c r="BJ464" s="18" t="s">
        <v>84</v>
      </c>
      <c r="BK464" s="231">
        <f>ROUND(I464*H464,2)</f>
        <v>0</v>
      </c>
      <c r="BL464" s="18" t="s">
        <v>182</v>
      </c>
      <c r="BM464" s="230" t="s">
        <v>4188</v>
      </c>
    </row>
    <row r="465" s="2" customFormat="1" ht="66.75" customHeight="1">
      <c r="A465" s="39"/>
      <c r="B465" s="40"/>
      <c r="C465" s="219" t="s">
        <v>1543</v>
      </c>
      <c r="D465" s="219" t="s">
        <v>177</v>
      </c>
      <c r="E465" s="220" t="s">
        <v>4189</v>
      </c>
      <c r="F465" s="221" t="s">
        <v>4190</v>
      </c>
      <c r="G465" s="222" t="s">
        <v>3835</v>
      </c>
      <c r="H465" s="223">
        <v>0.67</v>
      </c>
      <c r="I465" s="224"/>
      <c r="J465" s="225">
        <f>ROUND(I465*H465,2)</f>
        <v>0</v>
      </c>
      <c r="K465" s="221" t="s">
        <v>1</v>
      </c>
      <c r="L465" s="45"/>
      <c r="M465" s="226" t="s">
        <v>1</v>
      </c>
      <c r="N465" s="227" t="s">
        <v>41</v>
      </c>
      <c r="O465" s="92"/>
      <c r="P465" s="228">
        <f>O465*H465</f>
        <v>0</v>
      </c>
      <c r="Q465" s="228">
        <v>29</v>
      </c>
      <c r="R465" s="228">
        <f>Q465*H465</f>
        <v>19.43</v>
      </c>
      <c r="S465" s="228">
        <v>0</v>
      </c>
      <c r="T465" s="229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30" t="s">
        <v>182</v>
      </c>
      <c r="AT465" s="230" t="s">
        <v>177</v>
      </c>
      <c r="AU465" s="230" t="s">
        <v>84</v>
      </c>
      <c r="AY465" s="18" t="s">
        <v>175</v>
      </c>
      <c r="BE465" s="231">
        <f>IF(N465="základní",J465,0)</f>
        <v>0</v>
      </c>
      <c r="BF465" s="231">
        <f>IF(N465="snížená",J465,0)</f>
        <v>0</v>
      </c>
      <c r="BG465" s="231">
        <f>IF(N465="zákl. přenesená",J465,0)</f>
        <v>0</v>
      </c>
      <c r="BH465" s="231">
        <f>IF(N465="sníž. přenesená",J465,0)</f>
        <v>0</v>
      </c>
      <c r="BI465" s="231">
        <f>IF(N465="nulová",J465,0)</f>
        <v>0</v>
      </c>
      <c r="BJ465" s="18" t="s">
        <v>84</v>
      </c>
      <c r="BK465" s="231">
        <f>ROUND(I465*H465,2)</f>
        <v>0</v>
      </c>
      <c r="BL465" s="18" t="s">
        <v>182</v>
      </c>
      <c r="BM465" s="230" t="s">
        <v>4191</v>
      </c>
    </row>
    <row r="466" s="2" customFormat="1">
      <c r="A466" s="39"/>
      <c r="B466" s="40"/>
      <c r="C466" s="41"/>
      <c r="D466" s="234" t="s">
        <v>266</v>
      </c>
      <c r="E466" s="41"/>
      <c r="F466" s="275" t="s">
        <v>3856</v>
      </c>
      <c r="G466" s="41"/>
      <c r="H466" s="41"/>
      <c r="I466" s="276"/>
      <c r="J466" s="41"/>
      <c r="K466" s="41"/>
      <c r="L466" s="45"/>
      <c r="M466" s="277"/>
      <c r="N466" s="278"/>
      <c r="O466" s="92"/>
      <c r="P466" s="92"/>
      <c r="Q466" s="92"/>
      <c r="R466" s="92"/>
      <c r="S466" s="92"/>
      <c r="T466" s="93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266</v>
      </c>
      <c r="AU466" s="18" t="s">
        <v>84</v>
      </c>
    </row>
    <row r="467" s="2" customFormat="1" ht="16.5" customHeight="1">
      <c r="A467" s="39"/>
      <c r="B467" s="40"/>
      <c r="C467" s="219" t="s">
        <v>1552</v>
      </c>
      <c r="D467" s="219" t="s">
        <v>177</v>
      </c>
      <c r="E467" s="220" t="s">
        <v>4192</v>
      </c>
      <c r="F467" s="221" t="s">
        <v>3871</v>
      </c>
      <c r="G467" s="222" t="s">
        <v>3835</v>
      </c>
      <c r="H467" s="223">
        <v>0.67</v>
      </c>
      <c r="I467" s="224"/>
      <c r="J467" s="225">
        <f>ROUND(I467*H467,2)</f>
        <v>0</v>
      </c>
      <c r="K467" s="221" t="s">
        <v>1</v>
      </c>
      <c r="L467" s="45"/>
      <c r="M467" s="226" t="s">
        <v>1</v>
      </c>
      <c r="N467" s="227" t="s">
        <v>41</v>
      </c>
      <c r="O467" s="92"/>
      <c r="P467" s="228">
        <f>O467*H467</f>
        <v>0</v>
      </c>
      <c r="Q467" s="228">
        <v>0</v>
      </c>
      <c r="R467" s="228">
        <f>Q467*H467</f>
        <v>0</v>
      </c>
      <c r="S467" s="228">
        <v>0</v>
      </c>
      <c r="T467" s="229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30" t="s">
        <v>182</v>
      </c>
      <c r="AT467" s="230" t="s">
        <v>177</v>
      </c>
      <c r="AU467" s="230" t="s">
        <v>84</v>
      </c>
      <c r="AY467" s="18" t="s">
        <v>175</v>
      </c>
      <c r="BE467" s="231">
        <f>IF(N467="základní",J467,0)</f>
        <v>0</v>
      </c>
      <c r="BF467" s="231">
        <f>IF(N467="snížená",J467,0)</f>
        <v>0</v>
      </c>
      <c r="BG467" s="231">
        <f>IF(N467="zákl. přenesená",J467,0)</f>
        <v>0</v>
      </c>
      <c r="BH467" s="231">
        <f>IF(N467="sníž. přenesená",J467,0)</f>
        <v>0</v>
      </c>
      <c r="BI467" s="231">
        <f>IF(N467="nulová",J467,0)</f>
        <v>0</v>
      </c>
      <c r="BJ467" s="18" t="s">
        <v>84</v>
      </c>
      <c r="BK467" s="231">
        <f>ROUND(I467*H467,2)</f>
        <v>0</v>
      </c>
      <c r="BL467" s="18" t="s">
        <v>182</v>
      </c>
      <c r="BM467" s="230" t="s">
        <v>4193</v>
      </c>
    </row>
    <row r="468" s="2" customFormat="1" ht="66.75" customHeight="1">
      <c r="A468" s="39"/>
      <c r="B468" s="40"/>
      <c r="C468" s="219" t="s">
        <v>1561</v>
      </c>
      <c r="D468" s="219" t="s">
        <v>177</v>
      </c>
      <c r="E468" s="220" t="s">
        <v>4194</v>
      </c>
      <c r="F468" s="221" t="s">
        <v>4195</v>
      </c>
      <c r="G468" s="222" t="s">
        <v>3835</v>
      </c>
      <c r="H468" s="223">
        <v>63.1</v>
      </c>
      <c r="I468" s="224"/>
      <c r="J468" s="225">
        <f>ROUND(I468*H468,2)</f>
        <v>0</v>
      </c>
      <c r="K468" s="221" t="s">
        <v>1</v>
      </c>
      <c r="L468" s="45"/>
      <c r="M468" s="226" t="s">
        <v>1</v>
      </c>
      <c r="N468" s="227" t="s">
        <v>41</v>
      </c>
      <c r="O468" s="92"/>
      <c r="P468" s="228">
        <f>O468*H468</f>
        <v>0</v>
      </c>
      <c r="Q468" s="228">
        <v>1.6</v>
      </c>
      <c r="R468" s="228">
        <f>Q468*H468</f>
        <v>100.96</v>
      </c>
      <c r="S468" s="228">
        <v>0</v>
      </c>
      <c r="T468" s="229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30" t="s">
        <v>182</v>
      </c>
      <c r="AT468" s="230" t="s">
        <v>177</v>
      </c>
      <c r="AU468" s="230" t="s">
        <v>84</v>
      </c>
      <c r="AY468" s="18" t="s">
        <v>175</v>
      </c>
      <c r="BE468" s="231">
        <f>IF(N468="základní",J468,0)</f>
        <v>0</v>
      </c>
      <c r="BF468" s="231">
        <f>IF(N468="snížená",J468,0)</f>
        <v>0</v>
      </c>
      <c r="BG468" s="231">
        <f>IF(N468="zákl. přenesená",J468,0)</f>
        <v>0</v>
      </c>
      <c r="BH468" s="231">
        <f>IF(N468="sníž. přenesená",J468,0)</f>
        <v>0</v>
      </c>
      <c r="BI468" s="231">
        <f>IF(N468="nulová",J468,0)</f>
        <v>0</v>
      </c>
      <c r="BJ468" s="18" t="s">
        <v>84</v>
      </c>
      <c r="BK468" s="231">
        <f>ROUND(I468*H468,2)</f>
        <v>0</v>
      </c>
      <c r="BL468" s="18" t="s">
        <v>182</v>
      </c>
      <c r="BM468" s="230" t="s">
        <v>4196</v>
      </c>
    </row>
    <row r="469" s="2" customFormat="1">
      <c r="A469" s="39"/>
      <c r="B469" s="40"/>
      <c r="C469" s="41"/>
      <c r="D469" s="234" t="s">
        <v>266</v>
      </c>
      <c r="E469" s="41"/>
      <c r="F469" s="275" t="s">
        <v>4197</v>
      </c>
      <c r="G469" s="41"/>
      <c r="H469" s="41"/>
      <c r="I469" s="276"/>
      <c r="J469" s="41"/>
      <c r="K469" s="41"/>
      <c r="L469" s="45"/>
      <c r="M469" s="277"/>
      <c r="N469" s="278"/>
      <c r="O469" s="92"/>
      <c r="P469" s="92"/>
      <c r="Q469" s="92"/>
      <c r="R469" s="92"/>
      <c r="S469" s="92"/>
      <c r="T469" s="93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266</v>
      </c>
      <c r="AU469" s="18" t="s">
        <v>84</v>
      </c>
    </row>
    <row r="470" s="2" customFormat="1" ht="16.5" customHeight="1">
      <c r="A470" s="39"/>
      <c r="B470" s="40"/>
      <c r="C470" s="219" t="s">
        <v>1566</v>
      </c>
      <c r="D470" s="219" t="s">
        <v>177</v>
      </c>
      <c r="E470" s="220" t="s">
        <v>4198</v>
      </c>
      <c r="F470" s="221" t="s">
        <v>3871</v>
      </c>
      <c r="G470" s="222" t="s">
        <v>3835</v>
      </c>
      <c r="H470" s="223">
        <v>63.1</v>
      </c>
      <c r="I470" s="224"/>
      <c r="J470" s="225">
        <f>ROUND(I470*H470,2)</f>
        <v>0</v>
      </c>
      <c r="K470" s="221" t="s">
        <v>1</v>
      </c>
      <c r="L470" s="45"/>
      <c r="M470" s="226" t="s">
        <v>1</v>
      </c>
      <c r="N470" s="227" t="s">
        <v>41</v>
      </c>
      <c r="O470" s="92"/>
      <c r="P470" s="228">
        <f>O470*H470</f>
        <v>0</v>
      </c>
      <c r="Q470" s="228">
        <v>0</v>
      </c>
      <c r="R470" s="228">
        <f>Q470*H470</f>
        <v>0</v>
      </c>
      <c r="S470" s="228">
        <v>0</v>
      </c>
      <c r="T470" s="229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30" t="s">
        <v>182</v>
      </c>
      <c r="AT470" s="230" t="s">
        <v>177</v>
      </c>
      <c r="AU470" s="230" t="s">
        <v>84</v>
      </c>
      <c r="AY470" s="18" t="s">
        <v>175</v>
      </c>
      <c r="BE470" s="231">
        <f>IF(N470="základní",J470,0)</f>
        <v>0</v>
      </c>
      <c r="BF470" s="231">
        <f>IF(N470="snížená",J470,0)</f>
        <v>0</v>
      </c>
      <c r="BG470" s="231">
        <f>IF(N470="zákl. přenesená",J470,0)</f>
        <v>0</v>
      </c>
      <c r="BH470" s="231">
        <f>IF(N470="sníž. přenesená",J470,0)</f>
        <v>0</v>
      </c>
      <c r="BI470" s="231">
        <f>IF(N470="nulová",J470,0)</f>
        <v>0</v>
      </c>
      <c r="BJ470" s="18" t="s">
        <v>84</v>
      </c>
      <c r="BK470" s="231">
        <f>ROUND(I470*H470,2)</f>
        <v>0</v>
      </c>
      <c r="BL470" s="18" t="s">
        <v>182</v>
      </c>
      <c r="BM470" s="230" t="s">
        <v>4199</v>
      </c>
    </row>
    <row r="471" s="2" customFormat="1" ht="66.75" customHeight="1">
      <c r="A471" s="39"/>
      <c r="B471" s="40"/>
      <c r="C471" s="219" t="s">
        <v>1571</v>
      </c>
      <c r="D471" s="219" t="s">
        <v>177</v>
      </c>
      <c r="E471" s="220" t="s">
        <v>4200</v>
      </c>
      <c r="F471" s="221" t="s">
        <v>4201</v>
      </c>
      <c r="G471" s="222" t="s">
        <v>3835</v>
      </c>
      <c r="H471" s="223">
        <v>95</v>
      </c>
      <c r="I471" s="224"/>
      <c r="J471" s="225">
        <f>ROUND(I471*H471,2)</f>
        <v>0</v>
      </c>
      <c r="K471" s="221" t="s">
        <v>1</v>
      </c>
      <c r="L471" s="45"/>
      <c r="M471" s="226" t="s">
        <v>1</v>
      </c>
      <c r="N471" s="227" t="s">
        <v>41</v>
      </c>
      <c r="O471" s="92"/>
      <c r="P471" s="228">
        <f>O471*H471</f>
        <v>0</v>
      </c>
      <c r="Q471" s="228">
        <v>2.1</v>
      </c>
      <c r="R471" s="228">
        <f>Q471*H471</f>
        <v>199.5</v>
      </c>
      <c r="S471" s="228">
        <v>0</v>
      </c>
      <c r="T471" s="229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30" t="s">
        <v>182</v>
      </c>
      <c r="AT471" s="230" t="s">
        <v>177</v>
      </c>
      <c r="AU471" s="230" t="s">
        <v>84</v>
      </c>
      <c r="AY471" s="18" t="s">
        <v>175</v>
      </c>
      <c r="BE471" s="231">
        <f>IF(N471="základní",J471,0)</f>
        <v>0</v>
      </c>
      <c r="BF471" s="231">
        <f>IF(N471="snížená",J471,0)</f>
        <v>0</v>
      </c>
      <c r="BG471" s="231">
        <f>IF(N471="zákl. přenesená",J471,0)</f>
        <v>0</v>
      </c>
      <c r="BH471" s="231">
        <f>IF(N471="sníž. přenesená",J471,0)</f>
        <v>0</v>
      </c>
      <c r="BI471" s="231">
        <f>IF(N471="nulová",J471,0)</f>
        <v>0</v>
      </c>
      <c r="BJ471" s="18" t="s">
        <v>84</v>
      </c>
      <c r="BK471" s="231">
        <f>ROUND(I471*H471,2)</f>
        <v>0</v>
      </c>
      <c r="BL471" s="18" t="s">
        <v>182</v>
      </c>
      <c r="BM471" s="230" t="s">
        <v>4202</v>
      </c>
    </row>
    <row r="472" s="2" customFormat="1">
      <c r="A472" s="39"/>
      <c r="B472" s="40"/>
      <c r="C472" s="41"/>
      <c r="D472" s="234" t="s">
        <v>266</v>
      </c>
      <c r="E472" s="41"/>
      <c r="F472" s="275" t="s">
        <v>4197</v>
      </c>
      <c r="G472" s="41"/>
      <c r="H472" s="41"/>
      <c r="I472" s="276"/>
      <c r="J472" s="41"/>
      <c r="K472" s="41"/>
      <c r="L472" s="45"/>
      <c r="M472" s="277"/>
      <c r="N472" s="278"/>
      <c r="O472" s="92"/>
      <c r="P472" s="92"/>
      <c r="Q472" s="92"/>
      <c r="R472" s="92"/>
      <c r="S472" s="92"/>
      <c r="T472" s="93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T472" s="18" t="s">
        <v>266</v>
      </c>
      <c r="AU472" s="18" t="s">
        <v>84</v>
      </c>
    </row>
    <row r="473" s="2" customFormat="1" ht="16.5" customHeight="1">
      <c r="A473" s="39"/>
      <c r="B473" s="40"/>
      <c r="C473" s="219" t="s">
        <v>1581</v>
      </c>
      <c r="D473" s="219" t="s">
        <v>177</v>
      </c>
      <c r="E473" s="220" t="s">
        <v>4203</v>
      </c>
      <c r="F473" s="221" t="s">
        <v>3871</v>
      </c>
      <c r="G473" s="222" t="s">
        <v>3835</v>
      </c>
      <c r="H473" s="223">
        <v>95</v>
      </c>
      <c r="I473" s="224"/>
      <c r="J473" s="225">
        <f>ROUND(I473*H473,2)</f>
        <v>0</v>
      </c>
      <c r="K473" s="221" t="s">
        <v>1</v>
      </c>
      <c r="L473" s="45"/>
      <c r="M473" s="226" t="s">
        <v>1</v>
      </c>
      <c r="N473" s="227" t="s">
        <v>41</v>
      </c>
      <c r="O473" s="92"/>
      <c r="P473" s="228">
        <f>O473*H473</f>
        <v>0</v>
      </c>
      <c r="Q473" s="228">
        <v>0</v>
      </c>
      <c r="R473" s="228">
        <f>Q473*H473</f>
        <v>0</v>
      </c>
      <c r="S473" s="228">
        <v>0</v>
      </c>
      <c r="T473" s="229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30" t="s">
        <v>182</v>
      </c>
      <c r="AT473" s="230" t="s">
        <v>177</v>
      </c>
      <c r="AU473" s="230" t="s">
        <v>84</v>
      </c>
      <c r="AY473" s="18" t="s">
        <v>175</v>
      </c>
      <c r="BE473" s="231">
        <f>IF(N473="základní",J473,0)</f>
        <v>0</v>
      </c>
      <c r="BF473" s="231">
        <f>IF(N473="snížená",J473,0)</f>
        <v>0</v>
      </c>
      <c r="BG473" s="231">
        <f>IF(N473="zákl. přenesená",J473,0)</f>
        <v>0</v>
      </c>
      <c r="BH473" s="231">
        <f>IF(N473="sníž. přenesená",J473,0)</f>
        <v>0</v>
      </c>
      <c r="BI473" s="231">
        <f>IF(N473="nulová",J473,0)</f>
        <v>0</v>
      </c>
      <c r="BJ473" s="18" t="s">
        <v>84</v>
      </c>
      <c r="BK473" s="231">
        <f>ROUND(I473*H473,2)</f>
        <v>0</v>
      </c>
      <c r="BL473" s="18" t="s">
        <v>182</v>
      </c>
      <c r="BM473" s="230" t="s">
        <v>4204</v>
      </c>
    </row>
    <row r="474" s="2" customFormat="1" ht="66.75" customHeight="1">
      <c r="A474" s="39"/>
      <c r="B474" s="40"/>
      <c r="C474" s="219" t="s">
        <v>1596</v>
      </c>
      <c r="D474" s="219" t="s">
        <v>177</v>
      </c>
      <c r="E474" s="220" t="s">
        <v>4205</v>
      </c>
      <c r="F474" s="221" t="s">
        <v>4206</v>
      </c>
      <c r="G474" s="222" t="s">
        <v>3835</v>
      </c>
      <c r="H474" s="223">
        <v>8.5</v>
      </c>
      <c r="I474" s="224"/>
      <c r="J474" s="225">
        <f>ROUND(I474*H474,2)</f>
        <v>0</v>
      </c>
      <c r="K474" s="221" t="s">
        <v>1</v>
      </c>
      <c r="L474" s="45"/>
      <c r="M474" s="226" t="s">
        <v>1</v>
      </c>
      <c r="N474" s="227" t="s">
        <v>41</v>
      </c>
      <c r="O474" s="92"/>
      <c r="P474" s="228">
        <f>O474*H474</f>
        <v>0</v>
      </c>
      <c r="Q474" s="228">
        <v>2.5</v>
      </c>
      <c r="R474" s="228">
        <f>Q474*H474</f>
        <v>21.25</v>
      </c>
      <c r="S474" s="228">
        <v>0</v>
      </c>
      <c r="T474" s="229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30" t="s">
        <v>182</v>
      </c>
      <c r="AT474" s="230" t="s">
        <v>177</v>
      </c>
      <c r="AU474" s="230" t="s">
        <v>84</v>
      </c>
      <c r="AY474" s="18" t="s">
        <v>175</v>
      </c>
      <c r="BE474" s="231">
        <f>IF(N474="základní",J474,0)</f>
        <v>0</v>
      </c>
      <c r="BF474" s="231">
        <f>IF(N474="snížená",J474,0)</f>
        <v>0</v>
      </c>
      <c r="BG474" s="231">
        <f>IF(N474="zákl. přenesená",J474,0)</f>
        <v>0</v>
      </c>
      <c r="BH474" s="231">
        <f>IF(N474="sníž. přenesená",J474,0)</f>
        <v>0</v>
      </c>
      <c r="BI474" s="231">
        <f>IF(N474="nulová",J474,0)</f>
        <v>0</v>
      </c>
      <c r="BJ474" s="18" t="s">
        <v>84</v>
      </c>
      <c r="BK474" s="231">
        <f>ROUND(I474*H474,2)</f>
        <v>0</v>
      </c>
      <c r="BL474" s="18" t="s">
        <v>182</v>
      </c>
      <c r="BM474" s="230" t="s">
        <v>4207</v>
      </c>
    </row>
    <row r="475" s="2" customFormat="1">
      <c r="A475" s="39"/>
      <c r="B475" s="40"/>
      <c r="C475" s="41"/>
      <c r="D475" s="234" t="s">
        <v>266</v>
      </c>
      <c r="E475" s="41"/>
      <c r="F475" s="275" t="s">
        <v>4197</v>
      </c>
      <c r="G475" s="41"/>
      <c r="H475" s="41"/>
      <c r="I475" s="276"/>
      <c r="J475" s="41"/>
      <c r="K475" s="41"/>
      <c r="L475" s="45"/>
      <c r="M475" s="277"/>
      <c r="N475" s="278"/>
      <c r="O475" s="92"/>
      <c r="P475" s="92"/>
      <c r="Q475" s="92"/>
      <c r="R475" s="92"/>
      <c r="S475" s="92"/>
      <c r="T475" s="93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T475" s="18" t="s">
        <v>266</v>
      </c>
      <c r="AU475" s="18" t="s">
        <v>84</v>
      </c>
    </row>
    <row r="476" s="2" customFormat="1" ht="16.5" customHeight="1">
      <c r="A476" s="39"/>
      <c r="B476" s="40"/>
      <c r="C476" s="219" t="s">
        <v>1604</v>
      </c>
      <c r="D476" s="219" t="s">
        <v>177</v>
      </c>
      <c r="E476" s="220" t="s">
        <v>4208</v>
      </c>
      <c r="F476" s="221" t="s">
        <v>3871</v>
      </c>
      <c r="G476" s="222" t="s">
        <v>3835</v>
      </c>
      <c r="H476" s="223">
        <v>8.5</v>
      </c>
      <c r="I476" s="224"/>
      <c r="J476" s="225">
        <f>ROUND(I476*H476,2)</f>
        <v>0</v>
      </c>
      <c r="K476" s="221" t="s">
        <v>1</v>
      </c>
      <c r="L476" s="45"/>
      <c r="M476" s="226" t="s">
        <v>1</v>
      </c>
      <c r="N476" s="227" t="s">
        <v>41</v>
      </c>
      <c r="O476" s="92"/>
      <c r="P476" s="228">
        <f>O476*H476</f>
        <v>0</v>
      </c>
      <c r="Q476" s="228">
        <v>0</v>
      </c>
      <c r="R476" s="228">
        <f>Q476*H476</f>
        <v>0</v>
      </c>
      <c r="S476" s="228">
        <v>0</v>
      </c>
      <c r="T476" s="229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30" t="s">
        <v>182</v>
      </c>
      <c r="AT476" s="230" t="s">
        <v>177</v>
      </c>
      <c r="AU476" s="230" t="s">
        <v>84</v>
      </c>
      <c r="AY476" s="18" t="s">
        <v>175</v>
      </c>
      <c r="BE476" s="231">
        <f>IF(N476="základní",J476,0)</f>
        <v>0</v>
      </c>
      <c r="BF476" s="231">
        <f>IF(N476="snížená",J476,0)</f>
        <v>0</v>
      </c>
      <c r="BG476" s="231">
        <f>IF(N476="zákl. přenesená",J476,0)</f>
        <v>0</v>
      </c>
      <c r="BH476" s="231">
        <f>IF(N476="sníž. přenesená",J476,0)</f>
        <v>0</v>
      </c>
      <c r="BI476" s="231">
        <f>IF(N476="nulová",J476,0)</f>
        <v>0</v>
      </c>
      <c r="BJ476" s="18" t="s">
        <v>84</v>
      </c>
      <c r="BK476" s="231">
        <f>ROUND(I476*H476,2)</f>
        <v>0</v>
      </c>
      <c r="BL476" s="18" t="s">
        <v>182</v>
      </c>
      <c r="BM476" s="230" t="s">
        <v>4209</v>
      </c>
    </row>
    <row r="477" s="2" customFormat="1" ht="66.75" customHeight="1">
      <c r="A477" s="39"/>
      <c r="B477" s="40"/>
      <c r="C477" s="219" t="s">
        <v>1630</v>
      </c>
      <c r="D477" s="219" t="s">
        <v>177</v>
      </c>
      <c r="E477" s="220" t="s">
        <v>4210</v>
      </c>
      <c r="F477" s="221" t="s">
        <v>4211</v>
      </c>
      <c r="G477" s="222" t="s">
        <v>3835</v>
      </c>
      <c r="H477" s="223">
        <v>1.8799999999999997</v>
      </c>
      <c r="I477" s="224"/>
      <c r="J477" s="225">
        <f>ROUND(I477*H477,2)</f>
        <v>0</v>
      </c>
      <c r="K477" s="221" t="s">
        <v>1</v>
      </c>
      <c r="L477" s="45"/>
      <c r="M477" s="226" t="s">
        <v>1</v>
      </c>
      <c r="N477" s="227" t="s">
        <v>41</v>
      </c>
      <c r="O477" s="92"/>
      <c r="P477" s="228">
        <f>O477*H477</f>
        <v>0</v>
      </c>
      <c r="Q477" s="228">
        <v>2.7</v>
      </c>
      <c r="R477" s="228">
        <f>Q477*H477</f>
        <v>5.076</v>
      </c>
      <c r="S477" s="228">
        <v>0</v>
      </c>
      <c r="T477" s="229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30" t="s">
        <v>182</v>
      </c>
      <c r="AT477" s="230" t="s">
        <v>177</v>
      </c>
      <c r="AU477" s="230" t="s">
        <v>84</v>
      </c>
      <c r="AY477" s="18" t="s">
        <v>175</v>
      </c>
      <c r="BE477" s="231">
        <f>IF(N477="základní",J477,0)</f>
        <v>0</v>
      </c>
      <c r="BF477" s="231">
        <f>IF(N477="snížená",J477,0)</f>
        <v>0</v>
      </c>
      <c r="BG477" s="231">
        <f>IF(N477="zákl. přenesená",J477,0)</f>
        <v>0</v>
      </c>
      <c r="BH477" s="231">
        <f>IF(N477="sníž. přenesená",J477,0)</f>
        <v>0</v>
      </c>
      <c r="BI477" s="231">
        <f>IF(N477="nulová",J477,0)</f>
        <v>0</v>
      </c>
      <c r="BJ477" s="18" t="s">
        <v>84</v>
      </c>
      <c r="BK477" s="231">
        <f>ROUND(I477*H477,2)</f>
        <v>0</v>
      </c>
      <c r="BL477" s="18" t="s">
        <v>182</v>
      </c>
      <c r="BM477" s="230" t="s">
        <v>4212</v>
      </c>
    </row>
    <row r="478" s="2" customFormat="1">
      <c r="A478" s="39"/>
      <c r="B478" s="40"/>
      <c r="C478" s="41"/>
      <c r="D478" s="234" t="s">
        <v>266</v>
      </c>
      <c r="E478" s="41"/>
      <c r="F478" s="275" t="s">
        <v>4197</v>
      </c>
      <c r="G478" s="41"/>
      <c r="H478" s="41"/>
      <c r="I478" s="276"/>
      <c r="J478" s="41"/>
      <c r="K478" s="41"/>
      <c r="L478" s="45"/>
      <c r="M478" s="277"/>
      <c r="N478" s="278"/>
      <c r="O478" s="92"/>
      <c r="P478" s="92"/>
      <c r="Q478" s="92"/>
      <c r="R478" s="92"/>
      <c r="S478" s="92"/>
      <c r="T478" s="93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266</v>
      </c>
      <c r="AU478" s="18" t="s">
        <v>84</v>
      </c>
    </row>
    <row r="479" s="2" customFormat="1" ht="16.5" customHeight="1">
      <c r="A479" s="39"/>
      <c r="B479" s="40"/>
      <c r="C479" s="219" t="s">
        <v>1634</v>
      </c>
      <c r="D479" s="219" t="s">
        <v>177</v>
      </c>
      <c r="E479" s="220" t="s">
        <v>4213</v>
      </c>
      <c r="F479" s="221" t="s">
        <v>3871</v>
      </c>
      <c r="G479" s="222" t="s">
        <v>3835</v>
      </c>
      <c r="H479" s="223">
        <v>1.8799999999999997</v>
      </c>
      <c r="I479" s="224"/>
      <c r="J479" s="225">
        <f>ROUND(I479*H479,2)</f>
        <v>0</v>
      </c>
      <c r="K479" s="221" t="s">
        <v>1</v>
      </c>
      <c r="L479" s="45"/>
      <c r="M479" s="226" t="s">
        <v>1</v>
      </c>
      <c r="N479" s="227" t="s">
        <v>41</v>
      </c>
      <c r="O479" s="92"/>
      <c r="P479" s="228">
        <f>O479*H479</f>
        <v>0</v>
      </c>
      <c r="Q479" s="228">
        <v>0</v>
      </c>
      <c r="R479" s="228">
        <f>Q479*H479</f>
        <v>0</v>
      </c>
      <c r="S479" s="228">
        <v>0</v>
      </c>
      <c r="T479" s="229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30" t="s">
        <v>182</v>
      </c>
      <c r="AT479" s="230" t="s">
        <v>177</v>
      </c>
      <c r="AU479" s="230" t="s">
        <v>84</v>
      </c>
      <c r="AY479" s="18" t="s">
        <v>175</v>
      </c>
      <c r="BE479" s="231">
        <f>IF(N479="základní",J479,0)</f>
        <v>0</v>
      </c>
      <c r="BF479" s="231">
        <f>IF(N479="snížená",J479,0)</f>
        <v>0</v>
      </c>
      <c r="BG479" s="231">
        <f>IF(N479="zákl. přenesená",J479,0)</f>
        <v>0</v>
      </c>
      <c r="BH479" s="231">
        <f>IF(N479="sníž. přenesená",J479,0)</f>
        <v>0</v>
      </c>
      <c r="BI479" s="231">
        <f>IF(N479="nulová",J479,0)</f>
        <v>0</v>
      </c>
      <c r="BJ479" s="18" t="s">
        <v>84</v>
      </c>
      <c r="BK479" s="231">
        <f>ROUND(I479*H479,2)</f>
        <v>0</v>
      </c>
      <c r="BL479" s="18" t="s">
        <v>182</v>
      </c>
      <c r="BM479" s="230" t="s">
        <v>4214</v>
      </c>
    </row>
    <row r="480" s="2" customFormat="1" ht="66.75" customHeight="1">
      <c r="A480" s="39"/>
      <c r="B480" s="40"/>
      <c r="C480" s="219" t="s">
        <v>1643</v>
      </c>
      <c r="D480" s="219" t="s">
        <v>177</v>
      </c>
      <c r="E480" s="220" t="s">
        <v>4215</v>
      </c>
      <c r="F480" s="221" t="s">
        <v>4216</v>
      </c>
      <c r="G480" s="222" t="s">
        <v>3835</v>
      </c>
      <c r="H480" s="223">
        <v>40.4</v>
      </c>
      <c r="I480" s="224"/>
      <c r="J480" s="225">
        <f>ROUND(I480*H480,2)</f>
        <v>0</v>
      </c>
      <c r="K480" s="221" t="s">
        <v>1</v>
      </c>
      <c r="L480" s="45"/>
      <c r="M480" s="226" t="s">
        <v>1</v>
      </c>
      <c r="N480" s="227" t="s">
        <v>41</v>
      </c>
      <c r="O480" s="92"/>
      <c r="P480" s="228">
        <f>O480*H480</f>
        <v>0</v>
      </c>
      <c r="Q480" s="228">
        <v>3.4</v>
      </c>
      <c r="R480" s="228">
        <f>Q480*H480</f>
        <v>137.35999999999998</v>
      </c>
      <c r="S480" s="228">
        <v>0</v>
      </c>
      <c r="T480" s="229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30" t="s">
        <v>182</v>
      </c>
      <c r="AT480" s="230" t="s">
        <v>177</v>
      </c>
      <c r="AU480" s="230" t="s">
        <v>84</v>
      </c>
      <c r="AY480" s="18" t="s">
        <v>175</v>
      </c>
      <c r="BE480" s="231">
        <f>IF(N480="základní",J480,0)</f>
        <v>0</v>
      </c>
      <c r="BF480" s="231">
        <f>IF(N480="snížená",J480,0)</f>
        <v>0</v>
      </c>
      <c r="BG480" s="231">
        <f>IF(N480="zákl. přenesená",J480,0)</f>
        <v>0</v>
      </c>
      <c r="BH480" s="231">
        <f>IF(N480="sníž. přenesená",J480,0)</f>
        <v>0</v>
      </c>
      <c r="BI480" s="231">
        <f>IF(N480="nulová",J480,0)</f>
        <v>0</v>
      </c>
      <c r="BJ480" s="18" t="s">
        <v>84</v>
      </c>
      <c r="BK480" s="231">
        <f>ROUND(I480*H480,2)</f>
        <v>0</v>
      </c>
      <c r="BL480" s="18" t="s">
        <v>182</v>
      </c>
      <c r="BM480" s="230" t="s">
        <v>4217</v>
      </c>
    </row>
    <row r="481" s="2" customFormat="1">
      <c r="A481" s="39"/>
      <c r="B481" s="40"/>
      <c r="C481" s="41"/>
      <c r="D481" s="234" t="s">
        <v>266</v>
      </c>
      <c r="E481" s="41"/>
      <c r="F481" s="275" t="s">
        <v>4197</v>
      </c>
      <c r="G481" s="41"/>
      <c r="H481" s="41"/>
      <c r="I481" s="276"/>
      <c r="J481" s="41"/>
      <c r="K481" s="41"/>
      <c r="L481" s="45"/>
      <c r="M481" s="277"/>
      <c r="N481" s="278"/>
      <c r="O481" s="92"/>
      <c r="P481" s="92"/>
      <c r="Q481" s="92"/>
      <c r="R481" s="92"/>
      <c r="S481" s="92"/>
      <c r="T481" s="93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266</v>
      </c>
      <c r="AU481" s="18" t="s">
        <v>84</v>
      </c>
    </row>
    <row r="482" s="2" customFormat="1" ht="16.5" customHeight="1">
      <c r="A482" s="39"/>
      <c r="B482" s="40"/>
      <c r="C482" s="219" t="s">
        <v>1649</v>
      </c>
      <c r="D482" s="219" t="s">
        <v>177</v>
      </c>
      <c r="E482" s="220" t="s">
        <v>4218</v>
      </c>
      <c r="F482" s="221" t="s">
        <v>3871</v>
      </c>
      <c r="G482" s="222" t="s">
        <v>3835</v>
      </c>
      <c r="H482" s="223">
        <v>40.4</v>
      </c>
      <c r="I482" s="224"/>
      <c r="J482" s="225">
        <f>ROUND(I482*H482,2)</f>
        <v>0</v>
      </c>
      <c r="K482" s="221" t="s">
        <v>1</v>
      </c>
      <c r="L482" s="45"/>
      <c r="M482" s="226" t="s">
        <v>1</v>
      </c>
      <c r="N482" s="227" t="s">
        <v>41</v>
      </c>
      <c r="O482" s="92"/>
      <c r="P482" s="228">
        <f>O482*H482</f>
        <v>0</v>
      </c>
      <c r="Q482" s="228">
        <v>0</v>
      </c>
      <c r="R482" s="228">
        <f>Q482*H482</f>
        <v>0</v>
      </c>
      <c r="S482" s="228">
        <v>0</v>
      </c>
      <c r="T482" s="229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30" t="s">
        <v>182</v>
      </c>
      <c r="AT482" s="230" t="s">
        <v>177</v>
      </c>
      <c r="AU482" s="230" t="s">
        <v>84</v>
      </c>
      <c r="AY482" s="18" t="s">
        <v>175</v>
      </c>
      <c r="BE482" s="231">
        <f>IF(N482="základní",J482,0)</f>
        <v>0</v>
      </c>
      <c r="BF482" s="231">
        <f>IF(N482="snížená",J482,0)</f>
        <v>0</v>
      </c>
      <c r="BG482" s="231">
        <f>IF(N482="zákl. přenesená",J482,0)</f>
        <v>0</v>
      </c>
      <c r="BH482" s="231">
        <f>IF(N482="sníž. přenesená",J482,0)</f>
        <v>0</v>
      </c>
      <c r="BI482" s="231">
        <f>IF(N482="nulová",J482,0)</f>
        <v>0</v>
      </c>
      <c r="BJ482" s="18" t="s">
        <v>84</v>
      </c>
      <c r="BK482" s="231">
        <f>ROUND(I482*H482,2)</f>
        <v>0</v>
      </c>
      <c r="BL482" s="18" t="s">
        <v>182</v>
      </c>
      <c r="BM482" s="230" t="s">
        <v>4219</v>
      </c>
    </row>
    <row r="483" s="2" customFormat="1" ht="66.75" customHeight="1">
      <c r="A483" s="39"/>
      <c r="B483" s="40"/>
      <c r="C483" s="219" t="s">
        <v>1659</v>
      </c>
      <c r="D483" s="219" t="s">
        <v>177</v>
      </c>
      <c r="E483" s="220" t="s">
        <v>4220</v>
      </c>
      <c r="F483" s="221" t="s">
        <v>4221</v>
      </c>
      <c r="G483" s="222" t="s">
        <v>3835</v>
      </c>
      <c r="H483" s="223">
        <v>8.1</v>
      </c>
      <c r="I483" s="224"/>
      <c r="J483" s="225">
        <f>ROUND(I483*H483,2)</f>
        <v>0</v>
      </c>
      <c r="K483" s="221" t="s">
        <v>1</v>
      </c>
      <c r="L483" s="45"/>
      <c r="M483" s="226" t="s">
        <v>1</v>
      </c>
      <c r="N483" s="227" t="s">
        <v>41</v>
      </c>
      <c r="O483" s="92"/>
      <c r="P483" s="228">
        <f>O483*H483</f>
        <v>0</v>
      </c>
      <c r="Q483" s="228">
        <v>4.2</v>
      </c>
      <c r="R483" s="228">
        <f>Q483*H483</f>
        <v>34.020000000000004</v>
      </c>
      <c r="S483" s="228">
        <v>0</v>
      </c>
      <c r="T483" s="229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30" t="s">
        <v>182</v>
      </c>
      <c r="AT483" s="230" t="s">
        <v>177</v>
      </c>
      <c r="AU483" s="230" t="s">
        <v>84</v>
      </c>
      <c r="AY483" s="18" t="s">
        <v>175</v>
      </c>
      <c r="BE483" s="231">
        <f>IF(N483="základní",J483,0)</f>
        <v>0</v>
      </c>
      <c r="BF483" s="231">
        <f>IF(N483="snížená",J483,0)</f>
        <v>0</v>
      </c>
      <c r="BG483" s="231">
        <f>IF(N483="zákl. přenesená",J483,0)</f>
        <v>0</v>
      </c>
      <c r="BH483" s="231">
        <f>IF(N483="sníž. přenesená",J483,0)</f>
        <v>0</v>
      </c>
      <c r="BI483" s="231">
        <f>IF(N483="nulová",J483,0)</f>
        <v>0</v>
      </c>
      <c r="BJ483" s="18" t="s">
        <v>84</v>
      </c>
      <c r="BK483" s="231">
        <f>ROUND(I483*H483,2)</f>
        <v>0</v>
      </c>
      <c r="BL483" s="18" t="s">
        <v>182</v>
      </c>
      <c r="BM483" s="230" t="s">
        <v>4222</v>
      </c>
    </row>
    <row r="484" s="2" customFormat="1">
      <c r="A484" s="39"/>
      <c r="B484" s="40"/>
      <c r="C484" s="41"/>
      <c r="D484" s="234" t="s">
        <v>266</v>
      </c>
      <c r="E484" s="41"/>
      <c r="F484" s="275" t="s">
        <v>4197</v>
      </c>
      <c r="G484" s="41"/>
      <c r="H484" s="41"/>
      <c r="I484" s="276"/>
      <c r="J484" s="41"/>
      <c r="K484" s="41"/>
      <c r="L484" s="45"/>
      <c r="M484" s="277"/>
      <c r="N484" s="278"/>
      <c r="O484" s="92"/>
      <c r="P484" s="92"/>
      <c r="Q484" s="92"/>
      <c r="R484" s="92"/>
      <c r="S484" s="92"/>
      <c r="T484" s="93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T484" s="18" t="s">
        <v>266</v>
      </c>
      <c r="AU484" s="18" t="s">
        <v>84</v>
      </c>
    </row>
    <row r="485" s="2" customFormat="1" ht="16.5" customHeight="1">
      <c r="A485" s="39"/>
      <c r="B485" s="40"/>
      <c r="C485" s="219" t="s">
        <v>1664</v>
      </c>
      <c r="D485" s="219" t="s">
        <v>177</v>
      </c>
      <c r="E485" s="220" t="s">
        <v>4223</v>
      </c>
      <c r="F485" s="221" t="s">
        <v>3871</v>
      </c>
      <c r="G485" s="222" t="s">
        <v>3835</v>
      </c>
      <c r="H485" s="223">
        <v>8.1</v>
      </c>
      <c r="I485" s="224"/>
      <c r="J485" s="225">
        <f>ROUND(I485*H485,2)</f>
        <v>0</v>
      </c>
      <c r="K485" s="221" t="s">
        <v>1</v>
      </c>
      <c r="L485" s="45"/>
      <c r="M485" s="226" t="s">
        <v>1</v>
      </c>
      <c r="N485" s="227" t="s">
        <v>41</v>
      </c>
      <c r="O485" s="92"/>
      <c r="P485" s="228">
        <f>O485*H485</f>
        <v>0</v>
      </c>
      <c r="Q485" s="228">
        <v>0</v>
      </c>
      <c r="R485" s="228">
        <f>Q485*H485</f>
        <v>0</v>
      </c>
      <c r="S485" s="228">
        <v>0</v>
      </c>
      <c r="T485" s="229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30" t="s">
        <v>182</v>
      </c>
      <c r="AT485" s="230" t="s">
        <v>177</v>
      </c>
      <c r="AU485" s="230" t="s">
        <v>84</v>
      </c>
      <c r="AY485" s="18" t="s">
        <v>175</v>
      </c>
      <c r="BE485" s="231">
        <f>IF(N485="základní",J485,0)</f>
        <v>0</v>
      </c>
      <c r="BF485" s="231">
        <f>IF(N485="snížená",J485,0)</f>
        <v>0</v>
      </c>
      <c r="BG485" s="231">
        <f>IF(N485="zákl. přenesená",J485,0)</f>
        <v>0</v>
      </c>
      <c r="BH485" s="231">
        <f>IF(N485="sníž. přenesená",J485,0)</f>
        <v>0</v>
      </c>
      <c r="BI485" s="231">
        <f>IF(N485="nulová",J485,0)</f>
        <v>0</v>
      </c>
      <c r="BJ485" s="18" t="s">
        <v>84</v>
      </c>
      <c r="BK485" s="231">
        <f>ROUND(I485*H485,2)</f>
        <v>0</v>
      </c>
      <c r="BL485" s="18" t="s">
        <v>182</v>
      </c>
      <c r="BM485" s="230" t="s">
        <v>4224</v>
      </c>
    </row>
    <row r="486" s="2" customFormat="1" ht="66.75" customHeight="1">
      <c r="A486" s="39"/>
      <c r="B486" s="40"/>
      <c r="C486" s="219" t="s">
        <v>1670</v>
      </c>
      <c r="D486" s="219" t="s">
        <v>177</v>
      </c>
      <c r="E486" s="220" t="s">
        <v>4225</v>
      </c>
      <c r="F486" s="221" t="s">
        <v>4226</v>
      </c>
      <c r="G486" s="222" t="s">
        <v>3835</v>
      </c>
      <c r="H486" s="223">
        <v>18.4</v>
      </c>
      <c r="I486" s="224"/>
      <c r="J486" s="225">
        <f>ROUND(I486*H486,2)</f>
        <v>0</v>
      </c>
      <c r="K486" s="221" t="s">
        <v>1</v>
      </c>
      <c r="L486" s="45"/>
      <c r="M486" s="226" t="s">
        <v>1</v>
      </c>
      <c r="N486" s="227" t="s">
        <v>41</v>
      </c>
      <c r="O486" s="92"/>
      <c r="P486" s="228">
        <f>O486*H486</f>
        <v>0</v>
      </c>
      <c r="Q486" s="228">
        <v>7.1</v>
      </c>
      <c r="R486" s="228">
        <f>Q486*H486</f>
        <v>130.63999999999998</v>
      </c>
      <c r="S486" s="228">
        <v>0</v>
      </c>
      <c r="T486" s="229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30" t="s">
        <v>182</v>
      </c>
      <c r="AT486" s="230" t="s">
        <v>177</v>
      </c>
      <c r="AU486" s="230" t="s">
        <v>84</v>
      </c>
      <c r="AY486" s="18" t="s">
        <v>175</v>
      </c>
      <c r="BE486" s="231">
        <f>IF(N486="základní",J486,0)</f>
        <v>0</v>
      </c>
      <c r="BF486" s="231">
        <f>IF(N486="snížená",J486,0)</f>
        <v>0</v>
      </c>
      <c r="BG486" s="231">
        <f>IF(N486="zákl. přenesená",J486,0)</f>
        <v>0</v>
      </c>
      <c r="BH486" s="231">
        <f>IF(N486="sníž. přenesená",J486,0)</f>
        <v>0</v>
      </c>
      <c r="BI486" s="231">
        <f>IF(N486="nulová",J486,0)</f>
        <v>0</v>
      </c>
      <c r="BJ486" s="18" t="s">
        <v>84</v>
      </c>
      <c r="BK486" s="231">
        <f>ROUND(I486*H486,2)</f>
        <v>0</v>
      </c>
      <c r="BL486" s="18" t="s">
        <v>182</v>
      </c>
      <c r="BM486" s="230" t="s">
        <v>4227</v>
      </c>
    </row>
    <row r="487" s="2" customFormat="1">
      <c r="A487" s="39"/>
      <c r="B487" s="40"/>
      <c r="C487" s="41"/>
      <c r="D487" s="234" t="s">
        <v>266</v>
      </c>
      <c r="E487" s="41"/>
      <c r="F487" s="275" t="s">
        <v>4197</v>
      </c>
      <c r="G487" s="41"/>
      <c r="H487" s="41"/>
      <c r="I487" s="276"/>
      <c r="J487" s="41"/>
      <c r="K487" s="41"/>
      <c r="L487" s="45"/>
      <c r="M487" s="277"/>
      <c r="N487" s="278"/>
      <c r="O487" s="92"/>
      <c r="P487" s="92"/>
      <c r="Q487" s="92"/>
      <c r="R487" s="92"/>
      <c r="S487" s="92"/>
      <c r="T487" s="93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T487" s="18" t="s">
        <v>266</v>
      </c>
      <c r="AU487" s="18" t="s">
        <v>84</v>
      </c>
    </row>
    <row r="488" s="2" customFormat="1" ht="16.5" customHeight="1">
      <c r="A488" s="39"/>
      <c r="B488" s="40"/>
      <c r="C488" s="219" t="s">
        <v>1675</v>
      </c>
      <c r="D488" s="219" t="s">
        <v>177</v>
      </c>
      <c r="E488" s="220" t="s">
        <v>4228</v>
      </c>
      <c r="F488" s="221" t="s">
        <v>3871</v>
      </c>
      <c r="G488" s="222" t="s">
        <v>3835</v>
      </c>
      <c r="H488" s="223">
        <v>18.4</v>
      </c>
      <c r="I488" s="224"/>
      <c r="J488" s="225">
        <f>ROUND(I488*H488,2)</f>
        <v>0</v>
      </c>
      <c r="K488" s="221" t="s">
        <v>1</v>
      </c>
      <c r="L488" s="45"/>
      <c r="M488" s="226" t="s">
        <v>1</v>
      </c>
      <c r="N488" s="227" t="s">
        <v>41</v>
      </c>
      <c r="O488" s="92"/>
      <c r="P488" s="228">
        <f>O488*H488</f>
        <v>0</v>
      </c>
      <c r="Q488" s="228">
        <v>0</v>
      </c>
      <c r="R488" s="228">
        <f>Q488*H488</f>
        <v>0</v>
      </c>
      <c r="S488" s="228">
        <v>0</v>
      </c>
      <c r="T488" s="229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30" t="s">
        <v>182</v>
      </c>
      <c r="AT488" s="230" t="s">
        <v>177</v>
      </c>
      <c r="AU488" s="230" t="s">
        <v>84</v>
      </c>
      <c r="AY488" s="18" t="s">
        <v>175</v>
      </c>
      <c r="BE488" s="231">
        <f>IF(N488="základní",J488,0)</f>
        <v>0</v>
      </c>
      <c r="BF488" s="231">
        <f>IF(N488="snížená",J488,0)</f>
        <v>0</v>
      </c>
      <c r="BG488" s="231">
        <f>IF(N488="zákl. přenesená",J488,0)</f>
        <v>0</v>
      </c>
      <c r="BH488" s="231">
        <f>IF(N488="sníž. přenesená",J488,0)</f>
        <v>0</v>
      </c>
      <c r="BI488" s="231">
        <f>IF(N488="nulová",J488,0)</f>
        <v>0</v>
      </c>
      <c r="BJ488" s="18" t="s">
        <v>84</v>
      </c>
      <c r="BK488" s="231">
        <f>ROUND(I488*H488,2)</f>
        <v>0</v>
      </c>
      <c r="BL488" s="18" t="s">
        <v>182</v>
      </c>
      <c r="BM488" s="230" t="s">
        <v>4229</v>
      </c>
    </row>
    <row r="489" s="2" customFormat="1" ht="16.5" customHeight="1">
      <c r="A489" s="39"/>
      <c r="B489" s="40"/>
      <c r="C489" s="219" t="s">
        <v>1681</v>
      </c>
      <c r="D489" s="219" t="s">
        <v>177</v>
      </c>
      <c r="E489" s="220" t="s">
        <v>4230</v>
      </c>
      <c r="F489" s="221" t="s">
        <v>4231</v>
      </c>
      <c r="G489" s="222" t="s">
        <v>3835</v>
      </c>
      <c r="H489" s="223">
        <v>261.10000000000004</v>
      </c>
      <c r="I489" s="224"/>
      <c r="J489" s="225">
        <f>ROUND(I489*H489,2)</f>
        <v>0</v>
      </c>
      <c r="K489" s="221" t="s">
        <v>1</v>
      </c>
      <c r="L489" s="45"/>
      <c r="M489" s="226" t="s">
        <v>1</v>
      </c>
      <c r="N489" s="227" t="s">
        <v>41</v>
      </c>
      <c r="O489" s="92"/>
      <c r="P489" s="228">
        <f>O489*H489</f>
        <v>0</v>
      </c>
      <c r="Q489" s="228">
        <v>0.8</v>
      </c>
      <c r="R489" s="228">
        <f>Q489*H489</f>
        <v>208.88000000000003</v>
      </c>
      <c r="S489" s="228">
        <v>0</v>
      </c>
      <c r="T489" s="229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30" t="s">
        <v>182</v>
      </c>
      <c r="AT489" s="230" t="s">
        <v>177</v>
      </c>
      <c r="AU489" s="230" t="s">
        <v>84</v>
      </c>
      <c r="AY489" s="18" t="s">
        <v>175</v>
      </c>
      <c r="BE489" s="231">
        <f>IF(N489="základní",J489,0)</f>
        <v>0</v>
      </c>
      <c r="BF489" s="231">
        <f>IF(N489="snížená",J489,0)</f>
        <v>0</v>
      </c>
      <c r="BG489" s="231">
        <f>IF(N489="zákl. přenesená",J489,0)</f>
        <v>0</v>
      </c>
      <c r="BH489" s="231">
        <f>IF(N489="sníž. přenesená",J489,0)</f>
        <v>0</v>
      </c>
      <c r="BI489" s="231">
        <f>IF(N489="nulová",J489,0)</f>
        <v>0</v>
      </c>
      <c r="BJ489" s="18" t="s">
        <v>84</v>
      </c>
      <c r="BK489" s="231">
        <f>ROUND(I489*H489,2)</f>
        <v>0</v>
      </c>
      <c r="BL489" s="18" t="s">
        <v>182</v>
      </c>
      <c r="BM489" s="230" t="s">
        <v>4232</v>
      </c>
    </row>
    <row r="490" s="12" customFormat="1" ht="25.92" customHeight="1">
      <c r="A490" s="12"/>
      <c r="B490" s="203"/>
      <c r="C490" s="204"/>
      <c r="D490" s="205" t="s">
        <v>75</v>
      </c>
      <c r="E490" s="206" t="s">
        <v>4233</v>
      </c>
      <c r="F490" s="206" t="s">
        <v>4234</v>
      </c>
      <c r="G490" s="204"/>
      <c r="H490" s="204"/>
      <c r="I490" s="207"/>
      <c r="J490" s="208">
        <f>BK490</f>
        <v>0</v>
      </c>
      <c r="K490" s="204"/>
      <c r="L490" s="209"/>
      <c r="M490" s="210"/>
      <c r="N490" s="211"/>
      <c r="O490" s="211"/>
      <c r="P490" s="212">
        <f>SUM(P491:P492)</f>
        <v>0</v>
      </c>
      <c r="Q490" s="211"/>
      <c r="R490" s="212">
        <f>SUM(R491:R492)</f>
        <v>0</v>
      </c>
      <c r="S490" s="211"/>
      <c r="T490" s="213">
        <f>SUM(T491:T492)</f>
        <v>0</v>
      </c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R490" s="214" t="s">
        <v>84</v>
      </c>
      <c r="AT490" s="215" t="s">
        <v>75</v>
      </c>
      <c r="AU490" s="215" t="s">
        <v>76</v>
      </c>
      <c r="AY490" s="214" t="s">
        <v>175</v>
      </c>
      <c r="BK490" s="216">
        <f>SUM(BK491:BK492)</f>
        <v>0</v>
      </c>
    </row>
    <row r="491" s="2" customFormat="1" ht="24.15" customHeight="1">
      <c r="A491" s="39"/>
      <c r="B491" s="40"/>
      <c r="C491" s="219" t="s">
        <v>1688</v>
      </c>
      <c r="D491" s="219" t="s">
        <v>177</v>
      </c>
      <c r="E491" s="220" t="s">
        <v>4235</v>
      </c>
      <c r="F491" s="221" t="s">
        <v>4236</v>
      </c>
      <c r="G491" s="222" t="s">
        <v>180</v>
      </c>
      <c r="H491" s="223">
        <v>50</v>
      </c>
      <c r="I491" s="224"/>
      <c r="J491" s="225">
        <f>ROUND(I491*H491,2)</f>
        <v>0</v>
      </c>
      <c r="K491" s="221" t="s">
        <v>1</v>
      </c>
      <c r="L491" s="45"/>
      <c r="M491" s="226" t="s">
        <v>1</v>
      </c>
      <c r="N491" s="227" t="s">
        <v>41</v>
      </c>
      <c r="O491" s="92"/>
      <c r="P491" s="228">
        <f>O491*H491</f>
        <v>0</v>
      </c>
      <c r="Q491" s="228">
        <v>0</v>
      </c>
      <c r="R491" s="228">
        <f>Q491*H491</f>
        <v>0</v>
      </c>
      <c r="S491" s="228">
        <v>0</v>
      </c>
      <c r="T491" s="229">
        <f>S491*H491</f>
        <v>0</v>
      </c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R491" s="230" t="s">
        <v>182</v>
      </c>
      <c r="AT491" s="230" t="s">
        <v>177</v>
      </c>
      <c r="AU491" s="230" t="s">
        <v>84</v>
      </c>
      <c r="AY491" s="18" t="s">
        <v>175</v>
      </c>
      <c r="BE491" s="231">
        <f>IF(N491="základní",J491,0)</f>
        <v>0</v>
      </c>
      <c r="BF491" s="231">
        <f>IF(N491="snížená",J491,0)</f>
        <v>0</v>
      </c>
      <c r="BG491" s="231">
        <f>IF(N491="zákl. přenesená",J491,0)</f>
        <v>0</v>
      </c>
      <c r="BH491" s="231">
        <f>IF(N491="sníž. přenesená",J491,0)</f>
        <v>0</v>
      </c>
      <c r="BI491" s="231">
        <f>IF(N491="nulová",J491,0)</f>
        <v>0</v>
      </c>
      <c r="BJ491" s="18" t="s">
        <v>84</v>
      </c>
      <c r="BK491" s="231">
        <f>ROUND(I491*H491,2)</f>
        <v>0</v>
      </c>
      <c r="BL491" s="18" t="s">
        <v>182</v>
      </c>
      <c r="BM491" s="230" t="s">
        <v>4237</v>
      </c>
    </row>
    <row r="492" s="2" customFormat="1">
      <c r="A492" s="39"/>
      <c r="B492" s="40"/>
      <c r="C492" s="41"/>
      <c r="D492" s="234" t="s">
        <v>266</v>
      </c>
      <c r="E492" s="41"/>
      <c r="F492" s="275" t="s">
        <v>4238</v>
      </c>
      <c r="G492" s="41"/>
      <c r="H492" s="41"/>
      <c r="I492" s="276"/>
      <c r="J492" s="41"/>
      <c r="K492" s="41"/>
      <c r="L492" s="45"/>
      <c r="M492" s="277"/>
      <c r="N492" s="278"/>
      <c r="O492" s="92"/>
      <c r="P492" s="92"/>
      <c r="Q492" s="92"/>
      <c r="R492" s="92"/>
      <c r="S492" s="92"/>
      <c r="T492" s="93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T492" s="18" t="s">
        <v>266</v>
      </c>
      <c r="AU492" s="18" t="s">
        <v>84</v>
      </c>
    </row>
    <row r="493" s="12" customFormat="1" ht="25.92" customHeight="1">
      <c r="A493" s="12"/>
      <c r="B493" s="203"/>
      <c r="C493" s="204"/>
      <c r="D493" s="205" t="s">
        <v>75</v>
      </c>
      <c r="E493" s="206" t="s">
        <v>4239</v>
      </c>
      <c r="F493" s="206" t="s">
        <v>1289</v>
      </c>
      <c r="G493" s="204"/>
      <c r="H493" s="204"/>
      <c r="I493" s="207"/>
      <c r="J493" s="208">
        <f>BK493</f>
        <v>0</v>
      </c>
      <c r="K493" s="204"/>
      <c r="L493" s="209"/>
      <c r="M493" s="210"/>
      <c r="N493" s="211"/>
      <c r="O493" s="211"/>
      <c r="P493" s="212">
        <f>SUM(P494:P495)</f>
        <v>0</v>
      </c>
      <c r="Q493" s="211"/>
      <c r="R493" s="212">
        <f>SUM(R494:R495)</f>
        <v>0</v>
      </c>
      <c r="S493" s="211"/>
      <c r="T493" s="213">
        <f>SUM(T494:T495)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14" t="s">
        <v>84</v>
      </c>
      <c r="AT493" s="215" t="s">
        <v>75</v>
      </c>
      <c r="AU493" s="215" t="s">
        <v>76</v>
      </c>
      <c r="AY493" s="214" t="s">
        <v>175</v>
      </c>
      <c r="BK493" s="216">
        <f>SUM(BK494:BK495)</f>
        <v>0</v>
      </c>
    </row>
    <row r="494" s="2" customFormat="1" ht="16.5" customHeight="1">
      <c r="A494" s="39"/>
      <c r="B494" s="40"/>
      <c r="C494" s="219" t="s">
        <v>1693</v>
      </c>
      <c r="D494" s="219" t="s">
        <v>177</v>
      </c>
      <c r="E494" s="220" t="s">
        <v>4240</v>
      </c>
      <c r="F494" s="221" t="s">
        <v>4241</v>
      </c>
      <c r="G494" s="222" t="s">
        <v>234</v>
      </c>
      <c r="H494" s="223">
        <v>1.223</v>
      </c>
      <c r="I494" s="224"/>
      <c r="J494" s="225">
        <f>ROUND(I494*H494,2)</f>
        <v>0</v>
      </c>
      <c r="K494" s="221" t="s">
        <v>1</v>
      </c>
      <c r="L494" s="45"/>
      <c r="M494" s="226" t="s">
        <v>1</v>
      </c>
      <c r="N494" s="227" t="s">
        <v>41</v>
      </c>
      <c r="O494" s="92"/>
      <c r="P494" s="228">
        <f>O494*H494</f>
        <v>0</v>
      </c>
      <c r="Q494" s="228">
        <v>0</v>
      </c>
      <c r="R494" s="228">
        <f>Q494*H494</f>
        <v>0</v>
      </c>
      <c r="S494" s="228">
        <v>0</v>
      </c>
      <c r="T494" s="229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30" t="s">
        <v>182</v>
      </c>
      <c r="AT494" s="230" t="s">
        <v>177</v>
      </c>
      <c r="AU494" s="230" t="s">
        <v>84</v>
      </c>
      <c r="AY494" s="18" t="s">
        <v>175</v>
      </c>
      <c r="BE494" s="231">
        <f>IF(N494="základní",J494,0)</f>
        <v>0</v>
      </c>
      <c r="BF494" s="231">
        <f>IF(N494="snížená",J494,0)</f>
        <v>0</v>
      </c>
      <c r="BG494" s="231">
        <f>IF(N494="zákl. přenesená",J494,0)</f>
        <v>0</v>
      </c>
      <c r="BH494" s="231">
        <f>IF(N494="sníž. přenesená",J494,0)</f>
        <v>0</v>
      </c>
      <c r="BI494" s="231">
        <f>IF(N494="nulová",J494,0)</f>
        <v>0</v>
      </c>
      <c r="BJ494" s="18" t="s">
        <v>84</v>
      </c>
      <c r="BK494" s="231">
        <f>ROUND(I494*H494,2)</f>
        <v>0</v>
      </c>
      <c r="BL494" s="18" t="s">
        <v>182</v>
      </c>
      <c r="BM494" s="230" t="s">
        <v>4242</v>
      </c>
    </row>
    <row r="495" s="2" customFormat="1" ht="16.5" customHeight="1">
      <c r="A495" s="39"/>
      <c r="B495" s="40"/>
      <c r="C495" s="219" t="s">
        <v>1698</v>
      </c>
      <c r="D495" s="219" t="s">
        <v>177</v>
      </c>
      <c r="E495" s="220" t="s">
        <v>4243</v>
      </c>
      <c r="F495" s="221" t="s">
        <v>4244</v>
      </c>
      <c r="G495" s="222" t="s">
        <v>234</v>
      </c>
      <c r="H495" s="223">
        <v>1.936</v>
      </c>
      <c r="I495" s="224"/>
      <c r="J495" s="225">
        <f>ROUND(I495*H495,2)</f>
        <v>0</v>
      </c>
      <c r="K495" s="221" t="s">
        <v>1</v>
      </c>
      <c r="L495" s="45"/>
      <c r="M495" s="226" t="s">
        <v>1</v>
      </c>
      <c r="N495" s="227" t="s">
        <v>41</v>
      </c>
      <c r="O495" s="92"/>
      <c r="P495" s="228">
        <f>O495*H495</f>
        <v>0</v>
      </c>
      <c r="Q495" s="228">
        <v>0</v>
      </c>
      <c r="R495" s="228">
        <f>Q495*H495</f>
        <v>0</v>
      </c>
      <c r="S495" s="228">
        <v>0</v>
      </c>
      <c r="T495" s="229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30" t="s">
        <v>182</v>
      </c>
      <c r="AT495" s="230" t="s">
        <v>177</v>
      </c>
      <c r="AU495" s="230" t="s">
        <v>84</v>
      </c>
      <c r="AY495" s="18" t="s">
        <v>175</v>
      </c>
      <c r="BE495" s="231">
        <f>IF(N495="základní",J495,0)</f>
        <v>0</v>
      </c>
      <c r="BF495" s="231">
        <f>IF(N495="snížená",J495,0)</f>
        <v>0</v>
      </c>
      <c r="BG495" s="231">
        <f>IF(N495="zákl. přenesená",J495,0)</f>
        <v>0</v>
      </c>
      <c r="BH495" s="231">
        <f>IF(N495="sníž. přenesená",J495,0)</f>
        <v>0</v>
      </c>
      <c r="BI495" s="231">
        <f>IF(N495="nulová",J495,0)</f>
        <v>0</v>
      </c>
      <c r="BJ495" s="18" t="s">
        <v>84</v>
      </c>
      <c r="BK495" s="231">
        <f>ROUND(I495*H495,2)</f>
        <v>0</v>
      </c>
      <c r="BL495" s="18" t="s">
        <v>182</v>
      </c>
      <c r="BM495" s="230" t="s">
        <v>4245</v>
      </c>
    </row>
    <row r="496" s="12" customFormat="1" ht="25.92" customHeight="1">
      <c r="A496" s="12"/>
      <c r="B496" s="203"/>
      <c r="C496" s="204"/>
      <c r="D496" s="205" t="s">
        <v>75</v>
      </c>
      <c r="E496" s="206" t="s">
        <v>4246</v>
      </c>
      <c r="F496" s="206" t="s">
        <v>4247</v>
      </c>
      <c r="G496" s="204"/>
      <c r="H496" s="204"/>
      <c r="I496" s="207"/>
      <c r="J496" s="208">
        <f>BK496</f>
        <v>0</v>
      </c>
      <c r="K496" s="204"/>
      <c r="L496" s="209"/>
      <c r="M496" s="210"/>
      <c r="N496" s="211"/>
      <c r="O496" s="211"/>
      <c r="P496" s="212">
        <f>SUM(P497:P504)</f>
        <v>0</v>
      </c>
      <c r="Q496" s="211"/>
      <c r="R496" s="212">
        <f>SUM(R497:R504)</f>
        <v>0</v>
      </c>
      <c r="S496" s="211"/>
      <c r="T496" s="213">
        <f>SUM(T497:T504)</f>
        <v>0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214" t="s">
        <v>84</v>
      </c>
      <c r="AT496" s="215" t="s">
        <v>75</v>
      </c>
      <c r="AU496" s="215" t="s">
        <v>76</v>
      </c>
      <c r="AY496" s="214" t="s">
        <v>175</v>
      </c>
      <c r="BK496" s="216">
        <f>SUM(BK497:BK504)</f>
        <v>0</v>
      </c>
    </row>
    <row r="497" s="2" customFormat="1" ht="24.15" customHeight="1">
      <c r="A497" s="39"/>
      <c r="B497" s="40"/>
      <c r="C497" s="219" t="s">
        <v>1703</v>
      </c>
      <c r="D497" s="219" t="s">
        <v>177</v>
      </c>
      <c r="E497" s="220" t="s">
        <v>4248</v>
      </c>
      <c r="F497" s="221" t="s">
        <v>4249</v>
      </c>
      <c r="G497" s="222" t="s">
        <v>180</v>
      </c>
      <c r="H497" s="223">
        <v>29</v>
      </c>
      <c r="I497" s="224"/>
      <c r="J497" s="225">
        <f>ROUND(I497*H497,2)</f>
        <v>0</v>
      </c>
      <c r="K497" s="221" t="s">
        <v>1</v>
      </c>
      <c r="L497" s="45"/>
      <c r="M497" s="226" t="s">
        <v>1</v>
      </c>
      <c r="N497" s="227" t="s">
        <v>41</v>
      </c>
      <c r="O497" s="92"/>
      <c r="P497" s="228">
        <f>O497*H497</f>
        <v>0</v>
      </c>
      <c r="Q497" s="228">
        <v>0</v>
      </c>
      <c r="R497" s="228">
        <f>Q497*H497</f>
        <v>0</v>
      </c>
      <c r="S497" s="228">
        <v>0</v>
      </c>
      <c r="T497" s="229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30" t="s">
        <v>182</v>
      </c>
      <c r="AT497" s="230" t="s">
        <v>177</v>
      </c>
      <c r="AU497" s="230" t="s">
        <v>84</v>
      </c>
      <c r="AY497" s="18" t="s">
        <v>175</v>
      </c>
      <c r="BE497" s="231">
        <f>IF(N497="základní",J497,0)</f>
        <v>0</v>
      </c>
      <c r="BF497" s="231">
        <f>IF(N497="snížená",J497,0)</f>
        <v>0</v>
      </c>
      <c r="BG497" s="231">
        <f>IF(N497="zákl. přenesená",J497,0)</f>
        <v>0</v>
      </c>
      <c r="BH497" s="231">
        <f>IF(N497="sníž. přenesená",J497,0)</f>
        <v>0</v>
      </c>
      <c r="BI497" s="231">
        <f>IF(N497="nulová",J497,0)</f>
        <v>0</v>
      </c>
      <c r="BJ497" s="18" t="s">
        <v>84</v>
      </c>
      <c r="BK497" s="231">
        <f>ROUND(I497*H497,2)</f>
        <v>0</v>
      </c>
      <c r="BL497" s="18" t="s">
        <v>182</v>
      </c>
      <c r="BM497" s="230" t="s">
        <v>4250</v>
      </c>
    </row>
    <row r="498" s="2" customFormat="1">
      <c r="A498" s="39"/>
      <c r="B498" s="40"/>
      <c r="C498" s="41"/>
      <c r="D498" s="234" t="s">
        <v>266</v>
      </c>
      <c r="E498" s="41"/>
      <c r="F498" s="275" t="s">
        <v>4251</v>
      </c>
      <c r="G498" s="41"/>
      <c r="H498" s="41"/>
      <c r="I498" s="276"/>
      <c r="J498" s="41"/>
      <c r="K498" s="41"/>
      <c r="L498" s="45"/>
      <c r="M498" s="277"/>
      <c r="N498" s="278"/>
      <c r="O498" s="92"/>
      <c r="P498" s="92"/>
      <c r="Q498" s="92"/>
      <c r="R498" s="92"/>
      <c r="S498" s="92"/>
      <c r="T498" s="93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T498" s="18" t="s">
        <v>266</v>
      </c>
      <c r="AU498" s="18" t="s">
        <v>84</v>
      </c>
    </row>
    <row r="499" s="2" customFormat="1" ht="66.75" customHeight="1">
      <c r="A499" s="39"/>
      <c r="B499" s="40"/>
      <c r="C499" s="219" t="s">
        <v>1707</v>
      </c>
      <c r="D499" s="219" t="s">
        <v>177</v>
      </c>
      <c r="E499" s="220" t="s">
        <v>4252</v>
      </c>
      <c r="F499" s="221" t="s">
        <v>4253</v>
      </c>
      <c r="G499" s="222" t="s">
        <v>180</v>
      </c>
      <c r="H499" s="223">
        <v>42</v>
      </c>
      <c r="I499" s="224"/>
      <c r="J499" s="225">
        <f>ROUND(I499*H499,2)</f>
        <v>0</v>
      </c>
      <c r="K499" s="221" t="s">
        <v>1</v>
      </c>
      <c r="L499" s="45"/>
      <c r="M499" s="226" t="s">
        <v>1</v>
      </c>
      <c r="N499" s="227" t="s">
        <v>41</v>
      </c>
      <c r="O499" s="92"/>
      <c r="P499" s="228">
        <f>O499*H499</f>
        <v>0</v>
      </c>
      <c r="Q499" s="228">
        <v>0</v>
      </c>
      <c r="R499" s="228">
        <f>Q499*H499</f>
        <v>0</v>
      </c>
      <c r="S499" s="228">
        <v>0</v>
      </c>
      <c r="T499" s="229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30" t="s">
        <v>182</v>
      </c>
      <c r="AT499" s="230" t="s">
        <v>177</v>
      </c>
      <c r="AU499" s="230" t="s">
        <v>84</v>
      </c>
      <c r="AY499" s="18" t="s">
        <v>175</v>
      </c>
      <c r="BE499" s="231">
        <f>IF(N499="základní",J499,0)</f>
        <v>0</v>
      </c>
      <c r="BF499" s="231">
        <f>IF(N499="snížená",J499,0)</f>
        <v>0</v>
      </c>
      <c r="BG499" s="231">
        <f>IF(N499="zákl. přenesená",J499,0)</f>
        <v>0</v>
      </c>
      <c r="BH499" s="231">
        <f>IF(N499="sníž. přenesená",J499,0)</f>
        <v>0</v>
      </c>
      <c r="BI499" s="231">
        <f>IF(N499="nulová",J499,0)</f>
        <v>0</v>
      </c>
      <c r="BJ499" s="18" t="s">
        <v>84</v>
      </c>
      <c r="BK499" s="231">
        <f>ROUND(I499*H499,2)</f>
        <v>0</v>
      </c>
      <c r="BL499" s="18" t="s">
        <v>182</v>
      </c>
      <c r="BM499" s="230" t="s">
        <v>4254</v>
      </c>
    </row>
    <row r="500" s="2" customFormat="1">
      <c r="A500" s="39"/>
      <c r="B500" s="40"/>
      <c r="C500" s="41"/>
      <c r="D500" s="234" t="s">
        <v>266</v>
      </c>
      <c r="E500" s="41"/>
      <c r="F500" s="275" t="s">
        <v>4255</v>
      </c>
      <c r="G500" s="41"/>
      <c r="H500" s="41"/>
      <c r="I500" s="276"/>
      <c r="J500" s="41"/>
      <c r="K500" s="41"/>
      <c r="L500" s="45"/>
      <c r="M500" s="277"/>
      <c r="N500" s="278"/>
      <c r="O500" s="92"/>
      <c r="P500" s="92"/>
      <c r="Q500" s="92"/>
      <c r="R500" s="92"/>
      <c r="S500" s="92"/>
      <c r="T500" s="93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T500" s="18" t="s">
        <v>266</v>
      </c>
      <c r="AU500" s="18" t="s">
        <v>84</v>
      </c>
    </row>
    <row r="501" s="2" customFormat="1" ht="76.35" customHeight="1">
      <c r="A501" s="39"/>
      <c r="B501" s="40"/>
      <c r="C501" s="219" t="s">
        <v>1711</v>
      </c>
      <c r="D501" s="219" t="s">
        <v>177</v>
      </c>
      <c r="E501" s="220" t="s">
        <v>4256</v>
      </c>
      <c r="F501" s="221" t="s">
        <v>4257</v>
      </c>
      <c r="G501" s="222" t="s">
        <v>2748</v>
      </c>
      <c r="H501" s="223">
        <v>9</v>
      </c>
      <c r="I501" s="224"/>
      <c r="J501" s="225">
        <f>ROUND(I501*H501,2)</f>
        <v>0</v>
      </c>
      <c r="K501" s="221" t="s">
        <v>1</v>
      </c>
      <c r="L501" s="45"/>
      <c r="M501" s="226" t="s">
        <v>1</v>
      </c>
      <c r="N501" s="227" t="s">
        <v>41</v>
      </c>
      <c r="O501" s="92"/>
      <c r="P501" s="228">
        <f>O501*H501</f>
        <v>0</v>
      </c>
      <c r="Q501" s="228">
        <v>0</v>
      </c>
      <c r="R501" s="228">
        <f>Q501*H501</f>
        <v>0</v>
      </c>
      <c r="S501" s="228">
        <v>0</v>
      </c>
      <c r="T501" s="229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30" t="s">
        <v>182</v>
      </c>
      <c r="AT501" s="230" t="s">
        <v>177</v>
      </c>
      <c r="AU501" s="230" t="s">
        <v>84</v>
      </c>
      <c r="AY501" s="18" t="s">
        <v>175</v>
      </c>
      <c r="BE501" s="231">
        <f>IF(N501="základní",J501,0)</f>
        <v>0</v>
      </c>
      <c r="BF501" s="231">
        <f>IF(N501="snížená",J501,0)</f>
        <v>0</v>
      </c>
      <c r="BG501" s="231">
        <f>IF(N501="zákl. přenesená",J501,0)</f>
        <v>0</v>
      </c>
      <c r="BH501" s="231">
        <f>IF(N501="sníž. přenesená",J501,0)</f>
        <v>0</v>
      </c>
      <c r="BI501" s="231">
        <f>IF(N501="nulová",J501,0)</f>
        <v>0</v>
      </c>
      <c r="BJ501" s="18" t="s">
        <v>84</v>
      </c>
      <c r="BK501" s="231">
        <f>ROUND(I501*H501,2)</f>
        <v>0</v>
      </c>
      <c r="BL501" s="18" t="s">
        <v>182</v>
      </c>
      <c r="BM501" s="230" t="s">
        <v>4258</v>
      </c>
    </row>
    <row r="502" s="2" customFormat="1">
      <c r="A502" s="39"/>
      <c r="B502" s="40"/>
      <c r="C502" s="41"/>
      <c r="D502" s="234" t="s">
        <v>266</v>
      </c>
      <c r="E502" s="41"/>
      <c r="F502" s="275" t="s">
        <v>4259</v>
      </c>
      <c r="G502" s="41"/>
      <c r="H502" s="41"/>
      <c r="I502" s="276"/>
      <c r="J502" s="41"/>
      <c r="K502" s="41"/>
      <c r="L502" s="45"/>
      <c r="M502" s="277"/>
      <c r="N502" s="278"/>
      <c r="O502" s="92"/>
      <c r="P502" s="92"/>
      <c r="Q502" s="92"/>
      <c r="R502" s="92"/>
      <c r="S502" s="92"/>
      <c r="T502" s="93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T502" s="18" t="s">
        <v>266</v>
      </c>
      <c r="AU502" s="18" t="s">
        <v>84</v>
      </c>
    </row>
    <row r="503" s="2" customFormat="1" ht="66.75" customHeight="1">
      <c r="A503" s="39"/>
      <c r="B503" s="40"/>
      <c r="C503" s="219" t="s">
        <v>1715</v>
      </c>
      <c r="D503" s="219" t="s">
        <v>177</v>
      </c>
      <c r="E503" s="220" t="s">
        <v>4260</v>
      </c>
      <c r="F503" s="221" t="s">
        <v>4261</v>
      </c>
      <c r="G503" s="222" t="s">
        <v>2748</v>
      </c>
      <c r="H503" s="223">
        <v>20</v>
      </c>
      <c r="I503" s="224"/>
      <c r="J503" s="225">
        <f>ROUND(I503*H503,2)</f>
        <v>0</v>
      </c>
      <c r="K503" s="221" t="s">
        <v>1</v>
      </c>
      <c r="L503" s="45"/>
      <c r="M503" s="226" t="s">
        <v>1</v>
      </c>
      <c r="N503" s="227" t="s">
        <v>41</v>
      </c>
      <c r="O503" s="92"/>
      <c r="P503" s="228">
        <f>O503*H503</f>
        <v>0</v>
      </c>
      <c r="Q503" s="228">
        <v>0</v>
      </c>
      <c r="R503" s="228">
        <f>Q503*H503</f>
        <v>0</v>
      </c>
      <c r="S503" s="228">
        <v>0</v>
      </c>
      <c r="T503" s="229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30" t="s">
        <v>182</v>
      </c>
      <c r="AT503" s="230" t="s">
        <v>177</v>
      </c>
      <c r="AU503" s="230" t="s">
        <v>84</v>
      </c>
      <c r="AY503" s="18" t="s">
        <v>175</v>
      </c>
      <c r="BE503" s="231">
        <f>IF(N503="základní",J503,0)</f>
        <v>0</v>
      </c>
      <c r="BF503" s="231">
        <f>IF(N503="snížená",J503,0)</f>
        <v>0</v>
      </c>
      <c r="BG503" s="231">
        <f>IF(N503="zákl. přenesená",J503,0)</f>
        <v>0</v>
      </c>
      <c r="BH503" s="231">
        <f>IF(N503="sníž. přenesená",J503,0)</f>
        <v>0</v>
      </c>
      <c r="BI503" s="231">
        <f>IF(N503="nulová",J503,0)</f>
        <v>0</v>
      </c>
      <c r="BJ503" s="18" t="s">
        <v>84</v>
      </c>
      <c r="BK503" s="231">
        <f>ROUND(I503*H503,2)</f>
        <v>0</v>
      </c>
      <c r="BL503" s="18" t="s">
        <v>182</v>
      </c>
      <c r="BM503" s="230" t="s">
        <v>4262</v>
      </c>
    </row>
    <row r="504" s="2" customFormat="1">
      <c r="A504" s="39"/>
      <c r="B504" s="40"/>
      <c r="C504" s="41"/>
      <c r="D504" s="234" t="s">
        <v>266</v>
      </c>
      <c r="E504" s="41"/>
      <c r="F504" s="275" t="s">
        <v>4263</v>
      </c>
      <c r="G504" s="41"/>
      <c r="H504" s="41"/>
      <c r="I504" s="276"/>
      <c r="J504" s="41"/>
      <c r="K504" s="41"/>
      <c r="L504" s="45"/>
      <c r="M504" s="277"/>
      <c r="N504" s="278"/>
      <c r="O504" s="92"/>
      <c r="P504" s="92"/>
      <c r="Q504" s="92"/>
      <c r="R504" s="92"/>
      <c r="S504" s="92"/>
      <c r="T504" s="93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T504" s="18" t="s">
        <v>266</v>
      </c>
      <c r="AU504" s="18" t="s">
        <v>84</v>
      </c>
    </row>
    <row r="505" s="12" customFormat="1" ht="25.92" customHeight="1">
      <c r="A505" s="12"/>
      <c r="B505" s="203"/>
      <c r="C505" s="204"/>
      <c r="D505" s="205" t="s">
        <v>75</v>
      </c>
      <c r="E505" s="206" t="s">
        <v>4264</v>
      </c>
      <c r="F505" s="206" t="s">
        <v>4265</v>
      </c>
      <c r="G505" s="204"/>
      <c r="H505" s="204"/>
      <c r="I505" s="207"/>
      <c r="J505" s="208">
        <f>BK505</f>
        <v>0</v>
      </c>
      <c r="K505" s="204"/>
      <c r="L505" s="209"/>
      <c r="M505" s="210"/>
      <c r="N505" s="211"/>
      <c r="O505" s="211"/>
      <c r="P505" s="212">
        <f>SUM(P506:P513)</f>
        <v>0</v>
      </c>
      <c r="Q505" s="211"/>
      <c r="R505" s="212">
        <f>SUM(R506:R513)</f>
        <v>0</v>
      </c>
      <c r="S505" s="211"/>
      <c r="T505" s="213">
        <f>SUM(T506:T513)</f>
        <v>0</v>
      </c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R505" s="214" t="s">
        <v>84</v>
      </c>
      <c r="AT505" s="215" t="s">
        <v>75</v>
      </c>
      <c r="AU505" s="215" t="s">
        <v>76</v>
      </c>
      <c r="AY505" s="214" t="s">
        <v>175</v>
      </c>
      <c r="BK505" s="216">
        <f>SUM(BK506:BK513)</f>
        <v>0</v>
      </c>
    </row>
    <row r="506" s="2" customFormat="1" ht="37.8" customHeight="1">
      <c r="A506" s="39"/>
      <c r="B506" s="40"/>
      <c r="C506" s="219" t="s">
        <v>1719</v>
      </c>
      <c r="D506" s="219" t="s">
        <v>177</v>
      </c>
      <c r="E506" s="220" t="s">
        <v>4266</v>
      </c>
      <c r="F506" s="221" t="s">
        <v>4267</v>
      </c>
      <c r="G506" s="222" t="s">
        <v>2748</v>
      </c>
      <c r="H506" s="223">
        <v>80</v>
      </c>
      <c r="I506" s="224"/>
      <c r="J506" s="225">
        <f>ROUND(I506*H506,2)</f>
        <v>0</v>
      </c>
      <c r="K506" s="221" t="s">
        <v>1</v>
      </c>
      <c r="L506" s="45"/>
      <c r="M506" s="226" t="s">
        <v>1</v>
      </c>
      <c r="N506" s="227" t="s">
        <v>41</v>
      </c>
      <c r="O506" s="92"/>
      <c r="P506" s="228">
        <f>O506*H506</f>
        <v>0</v>
      </c>
      <c r="Q506" s="228">
        <v>0</v>
      </c>
      <c r="R506" s="228">
        <f>Q506*H506</f>
        <v>0</v>
      </c>
      <c r="S506" s="228">
        <v>0</v>
      </c>
      <c r="T506" s="229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30" t="s">
        <v>182</v>
      </c>
      <c r="AT506" s="230" t="s">
        <v>177</v>
      </c>
      <c r="AU506" s="230" t="s">
        <v>84</v>
      </c>
      <c r="AY506" s="18" t="s">
        <v>175</v>
      </c>
      <c r="BE506" s="231">
        <f>IF(N506="základní",J506,0)</f>
        <v>0</v>
      </c>
      <c r="BF506" s="231">
        <f>IF(N506="snížená",J506,0)</f>
        <v>0</v>
      </c>
      <c r="BG506" s="231">
        <f>IF(N506="zákl. přenesená",J506,0)</f>
        <v>0</v>
      </c>
      <c r="BH506" s="231">
        <f>IF(N506="sníž. přenesená",J506,0)</f>
        <v>0</v>
      </c>
      <c r="BI506" s="231">
        <f>IF(N506="nulová",J506,0)</f>
        <v>0</v>
      </c>
      <c r="BJ506" s="18" t="s">
        <v>84</v>
      </c>
      <c r="BK506" s="231">
        <f>ROUND(I506*H506,2)</f>
        <v>0</v>
      </c>
      <c r="BL506" s="18" t="s">
        <v>182</v>
      </c>
      <c r="BM506" s="230" t="s">
        <v>4268</v>
      </c>
    </row>
    <row r="507" s="2" customFormat="1" ht="44.25" customHeight="1">
      <c r="A507" s="39"/>
      <c r="B507" s="40"/>
      <c r="C507" s="219" t="s">
        <v>1723</v>
      </c>
      <c r="D507" s="219" t="s">
        <v>177</v>
      </c>
      <c r="E507" s="220" t="s">
        <v>4269</v>
      </c>
      <c r="F507" s="221" t="s">
        <v>4270</v>
      </c>
      <c r="G507" s="222" t="s">
        <v>4271</v>
      </c>
      <c r="H507" s="223">
        <v>16</v>
      </c>
      <c r="I507" s="224"/>
      <c r="J507" s="225">
        <f>ROUND(I507*H507,2)</f>
        <v>0</v>
      </c>
      <c r="K507" s="221" t="s">
        <v>1</v>
      </c>
      <c r="L507" s="45"/>
      <c r="M507" s="226" t="s">
        <v>1</v>
      </c>
      <c r="N507" s="227" t="s">
        <v>41</v>
      </c>
      <c r="O507" s="92"/>
      <c r="P507" s="228">
        <f>O507*H507</f>
        <v>0</v>
      </c>
      <c r="Q507" s="228">
        <v>0</v>
      </c>
      <c r="R507" s="228">
        <f>Q507*H507</f>
        <v>0</v>
      </c>
      <c r="S507" s="228">
        <v>0</v>
      </c>
      <c r="T507" s="229">
        <f>S507*H507</f>
        <v>0</v>
      </c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R507" s="230" t="s">
        <v>182</v>
      </c>
      <c r="AT507" s="230" t="s">
        <v>177</v>
      </c>
      <c r="AU507" s="230" t="s">
        <v>84</v>
      </c>
      <c r="AY507" s="18" t="s">
        <v>175</v>
      </c>
      <c r="BE507" s="231">
        <f>IF(N507="základní",J507,0)</f>
        <v>0</v>
      </c>
      <c r="BF507" s="231">
        <f>IF(N507="snížená",J507,0)</f>
        <v>0</v>
      </c>
      <c r="BG507" s="231">
        <f>IF(N507="zákl. přenesená",J507,0)</f>
        <v>0</v>
      </c>
      <c r="BH507" s="231">
        <f>IF(N507="sníž. přenesená",J507,0)</f>
        <v>0</v>
      </c>
      <c r="BI507" s="231">
        <f>IF(N507="nulová",J507,0)</f>
        <v>0</v>
      </c>
      <c r="BJ507" s="18" t="s">
        <v>84</v>
      </c>
      <c r="BK507" s="231">
        <f>ROUND(I507*H507,2)</f>
        <v>0</v>
      </c>
      <c r="BL507" s="18" t="s">
        <v>182</v>
      </c>
      <c r="BM507" s="230" t="s">
        <v>4272</v>
      </c>
    </row>
    <row r="508" s="2" customFormat="1" ht="16.5" customHeight="1">
      <c r="A508" s="39"/>
      <c r="B508" s="40"/>
      <c r="C508" s="219" t="s">
        <v>1729</v>
      </c>
      <c r="D508" s="219" t="s">
        <v>177</v>
      </c>
      <c r="E508" s="220" t="s">
        <v>4273</v>
      </c>
      <c r="F508" s="221" t="s">
        <v>4274</v>
      </c>
      <c r="G508" s="222" t="s">
        <v>4271</v>
      </c>
      <c r="H508" s="223">
        <v>24</v>
      </c>
      <c r="I508" s="224"/>
      <c r="J508" s="225">
        <f>ROUND(I508*H508,2)</f>
        <v>0</v>
      </c>
      <c r="K508" s="221" t="s">
        <v>1</v>
      </c>
      <c r="L508" s="45"/>
      <c r="M508" s="226" t="s">
        <v>1</v>
      </c>
      <c r="N508" s="227" t="s">
        <v>41</v>
      </c>
      <c r="O508" s="92"/>
      <c r="P508" s="228">
        <f>O508*H508</f>
        <v>0</v>
      </c>
      <c r="Q508" s="228">
        <v>0</v>
      </c>
      <c r="R508" s="228">
        <f>Q508*H508</f>
        <v>0</v>
      </c>
      <c r="S508" s="228">
        <v>0</v>
      </c>
      <c r="T508" s="229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30" t="s">
        <v>182</v>
      </c>
      <c r="AT508" s="230" t="s">
        <v>177</v>
      </c>
      <c r="AU508" s="230" t="s">
        <v>84</v>
      </c>
      <c r="AY508" s="18" t="s">
        <v>175</v>
      </c>
      <c r="BE508" s="231">
        <f>IF(N508="základní",J508,0)</f>
        <v>0</v>
      </c>
      <c r="BF508" s="231">
        <f>IF(N508="snížená",J508,0)</f>
        <v>0</v>
      </c>
      <c r="BG508" s="231">
        <f>IF(N508="zákl. přenesená",J508,0)</f>
        <v>0</v>
      </c>
      <c r="BH508" s="231">
        <f>IF(N508="sníž. přenesená",J508,0)</f>
        <v>0</v>
      </c>
      <c r="BI508" s="231">
        <f>IF(N508="nulová",J508,0)</f>
        <v>0</v>
      </c>
      <c r="BJ508" s="18" t="s">
        <v>84</v>
      </c>
      <c r="BK508" s="231">
        <f>ROUND(I508*H508,2)</f>
        <v>0</v>
      </c>
      <c r="BL508" s="18" t="s">
        <v>182</v>
      </c>
      <c r="BM508" s="230" t="s">
        <v>4275</v>
      </c>
    </row>
    <row r="509" s="2" customFormat="1">
      <c r="A509" s="39"/>
      <c r="B509" s="40"/>
      <c r="C509" s="41"/>
      <c r="D509" s="234" t="s">
        <v>266</v>
      </c>
      <c r="E509" s="41"/>
      <c r="F509" s="275" t="s">
        <v>3856</v>
      </c>
      <c r="G509" s="41"/>
      <c r="H509" s="41"/>
      <c r="I509" s="276"/>
      <c r="J509" s="41"/>
      <c r="K509" s="41"/>
      <c r="L509" s="45"/>
      <c r="M509" s="277"/>
      <c r="N509" s="278"/>
      <c r="O509" s="92"/>
      <c r="P509" s="92"/>
      <c r="Q509" s="92"/>
      <c r="R509" s="92"/>
      <c r="S509" s="92"/>
      <c r="T509" s="93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T509" s="18" t="s">
        <v>266</v>
      </c>
      <c r="AU509" s="18" t="s">
        <v>84</v>
      </c>
    </row>
    <row r="510" s="2" customFormat="1" ht="16.5" customHeight="1">
      <c r="A510" s="39"/>
      <c r="B510" s="40"/>
      <c r="C510" s="219" t="s">
        <v>1737</v>
      </c>
      <c r="D510" s="219" t="s">
        <v>177</v>
      </c>
      <c r="E510" s="220" t="s">
        <v>4276</v>
      </c>
      <c r="F510" s="221" t="s">
        <v>4277</v>
      </c>
      <c r="G510" s="222" t="s">
        <v>1187</v>
      </c>
      <c r="H510" s="223">
        <v>1</v>
      </c>
      <c r="I510" s="224"/>
      <c r="J510" s="225">
        <f>ROUND(I510*H510,2)</f>
        <v>0</v>
      </c>
      <c r="K510" s="221" t="s">
        <v>1</v>
      </c>
      <c r="L510" s="45"/>
      <c r="M510" s="226" t="s">
        <v>1</v>
      </c>
      <c r="N510" s="227" t="s">
        <v>41</v>
      </c>
      <c r="O510" s="92"/>
      <c r="P510" s="228">
        <f>O510*H510</f>
        <v>0</v>
      </c>
      <c r="Q510" s="228">
        <v>0</v>
      </c>
      <c r="R510" s="228">
        <f>Q510*H510</f>
        <v>0</v>
      </c>
      <c r="S510" s="228">
        <v>0</v>
      </c>
      <c r="T510" s="229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30" t="s">
        <v>182</v>
      </c>
      <c r="AT510" s="230" t="s">
        <v>177</v>
      </c>
      <c r="AU510" s="230" t="s">
        <v>84</v>
      </c>
      <c r="AY510" s="18" t="s">
        <v>175</v>
      </c>
      <c r="BE510" s="231">
        <f>IF(N510="základní",J510,0)</f>
        <v>0</v>
      </c>
      <c r="BF510" s="231">
        <f>IF(N510="snížená",J510,0)</f>
        <v>0</v>
      </c>
      <c r="BG510" s="231">
        <f>IF(N510="zákl. přenesená",J510,0)</f>
        <v>0</v>
      </c>
      <c r="BH510" s="231">
        <f>IF(N510="sníž. přenesená",J510,0)</f>
        <v>0</v>
      </c>
      <c r="BI510" s="231">
        <f>IF(N510="nulová",J510,0)</f>
        <v>0</v>
      </c>
      <c r="BJ510" s="18" t="s">
        <v>84</v>
      </c>
      <c r="BK510" s="231">
        <f>ROUND(I510*H510,2)</f>
        <v>0</v>
      </c>
      <c r="BL510" s="18" t="s">
        <v>182</v>
      </c>
      <c r="BM510" s="230" t="s">
        <v>4278</v>
      </c>
    </row>
    <row r="511" s="2" customFormat="1">
      <c r="A511" s="39"/>
      <c r="B511" s="40"/>
      <c r="C511" s="41"/>
      <c r="D511" s="234" t="s">
        <v>266</v>
      </c>
      <c r="E511" s="41"/>
      <c r="F511" s="275" t="s">
        <v>3856</v>
      </c>
      <c r="G511" s="41"/>
      <c r="H511" s="41"/>
      <c r="I511" s="276"/>
      <c r="J511" s="41"/>
      <c r="K511" s="41"/>
      <c r="L511" s="45"/>
      <c r="M511" s="277"/>
      <c r="N511" s="278"/>
      <c r="O511" s="92"/>
      <c r="P511" s="92"/>
      <c r="Q511" s="92"/>
      <c r="R511" s="92"/>
      <c r="S511" s="92"/>
      <c r="T511" s="93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T511" s="18" t="s">
        <v>266</v>
      </c>
      <c r="AU511" s="18" t="s">
        <v>84</v>
      </c>
    </row>
    <row r="512" s="2" customFormat="1" ht="16.5" customHeight="1">
      <c r="A512" s="39"/>
      <c r="B512" s="40"/>
      <c r="C512" s="219" t="s">
        <v>1742</v>
      </c>
      <c r="D512" s="219" t="s">
        <v>177</v>
      </c>
      <c r="E512" s="220" t="s">
        <v>4279</v>
      </c>
      <c r="F512" s="221" t="s">
        <v>4280</v>
      </c>
      <c r="G512" s="222" t="s">
        <v>1187</v>
      </c>
      <c r="H512" s="223">
        <v>1</v>
      </c>
      <c r="I512" s="224"/>
      <c r="J512" s="225">
        <f>ROUND(I512*H512,2)</f>
        <v>0</v>
      </c>
      <c r="K512" s="221" t="s">
        <v>1</v>
      </c>
      <c r="L512" s="45"/>
      <c r="M512" s="226" t="s">
        <v>1</v>
      </c>
      <c r="N512" s="227" t="s">
        <v>41</v>
      </c>
      <c r="O512" s="92"/>
      <c r="P512" s="228">
        <f>O512*H512</f>
        <v>0</v>
      </c>
      <c r="Q512" s="228">
        <v>0</v>
      </c>
      <c r="R512" s="228">
        <f>Q512*H512</f>
        <v>0</v>
      </c>
      <c r="S512" s="228">
        <v>0</v>
      </c>
      <c r="T512" s="229">
        <f>S512*H512</f>
        <v>0</v>
      </c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R512" s="230" t="s">
        <v>182</v>
      </c>
      <c r="AT512" s="230" t="s">
        <v>177</v>
      </c>
      <c r="AU512" s="230" t="s">
        <v>84</v>
      </c>
      <c r="AY512" s="18" t="s">
        <v>175</v>
      </c>
      <c r="BE512" s="231">
        <f>IF(N512="základní",J512,0)</f>
        <v>0</v>
      </c>
      <c r="BF512" s="231">
        <f>IF(N512="snížená",J512,0)</f>
        <v>0</v>
      </c>
      <c r="BG512" s="231">
        <f>IF(N512="zákl. přenesená",J512,0)</f>
        <v>0</v>
      </c>
      <c r="BH512" s="231">
        <f>IF(N512="sníž. přenesená",J512,0)</f>
        <v>0</v>
      </c>
      <c r="BI512" s="231">
        <f>IF(N512="nulová",J512,0)</f>
        <v>0</v>
      </c>
      <c r="BJ512" s="18" t="s">
        <v>84</v>
      </c>
      <c r="BK512" s="231">
        <f>ROUND(I512*H512,2)</f>
        <v>0</v>
      </c>
      <c r="BL512" s="18" t="s">
        <v>182</v>
      </c>
      <c r="BM512" s="230" t="s">
        <v>4281</v>
      </c>
    </row>
    <row r="513" s="2" customFormat="1">
      <c r="A513" s="39"/>
      <c r="B513" s="40"/>
      <c r="C513" s="41"/>
      <c r="D513" s="234" t="s">
        <v>266</v>
      </c>
      <c r="E513" s="41"/>
      <c r="F513" s="275" t="s">
        <v>3856</v>
      </c>
      <c r="G513" s="41"/>
      <c r="H513" s="41"/>
      <c r="I513" s="276"/>
      <c r="J513" s="41"/>
      <c r="K513" s="41"/>
      <c r="L513" s="45"/>
      <c r="M513" s="292"/>
      <c r="N513" s="293"/>
      <c r="O513" s="294"/>
      <c r="P513" s="294"/>
      <c r="Q513" s="294"/>
      <c r="R513" s="294"/>
      <c r="S513" s="294"/>
      <c r="T513" s="295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T513" s="18" t="s">
        <v>266</v>
      </c>
      <c r="AU513" s="18" t="s">
        <v>84</v>
      </c>
    </row>
    <row r="514" s="2" customFormat="1" ht="6.96" customHeight="1">
      <c r="A514" s="39"/>
      <c r="B514" s="67"/>
      <c r="C514" s="68"/>
      <c r="D514" s="68"/>
      <c r="E514" s="68"/>
      <c r="F514" s="68"/>
      <c r="G514" s="68"/>
      <c r="H514" s="68"/>
      <c r="I514" s="68"/>
      <c r="J514" s="68"/>
      <c r="K514" s="68"/>
      <c r="L514" s="45"/>
      <c r="M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</sheetData>
  <sheetProtection sheet="1" autoFilter="0" formatColumns="0" formatRows="0" objects="1" scenarios="1" spinCount="100000" saltValue="8jCKkc6+8k4Ku9Hs7ExB9V+XY2Z7/CH2Jg2eolBxjvtA7Sp8eOq15PGcsHoVBF2UbJ69HJNoa4qUpOIf92OMWA==" hashValue="EPbbQVwE8K9AEwXIgy8x9TUCOZQtcJ055mM6kxJagC+4aqkgZ5m8EeYSq3AujZx4hahV69Wh7T7ucwLNJQj0UA==" algorithmName="SHA-512" password="CC35"/>
  <autoFilter ref="C130:K513"/>
  <mergeCells count="9">
    <mergeCell ref="E7:H7"/>
    <mergeCell ref="E9:H9"/>
    <mergeCell ref="E18:H18"/>
    <mergeCell ref="E27:H27"/>
    <mergeCell ref="E85:H85"/>
    <mergeCell ref="E87:H87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98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4282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3782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tr">
        <f>IF('Rekapitulace stavby'!E11="","",'Rekapitulace stavby'!E11)</f>
        <v>Město Český Těšín</v>
      </c>
      <c r="F15" s="39"/>
      <c r="G15" s="39"/>
      <c r="H15" s="39"/>
      <c r="I15" s="141" t="s">
        <v>27</v>
      </c>
      <c r="J15" s="144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tr">
        <f>IF('Rekapitulace stavby'!E17="","",'Rekapitulace stavby'!E17)</f>
        <v>ATRIS s.r.o.</v>
      </c>
      <c r="F21" s="39"/>
      <c r="G21" s="39"/>
      <c r="H21" s="39"/>
      <c r="I21" s="141" t="s">
        <v>27</v>
      </c>
      <c r="J21" s="144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tr">
        <f>IF('Rekapitulace stavby'!E20="","",'Rekapitulace stavby'!E20)</f>
        <v>Barbora Kyšková</v>
      </c>
      <c r="F24" s="39"/>
      <c r="G24" s="39"/>
      <c r="H24" s="39"/>
      <c r="I24" s="141" t="s">
        <v>27</v>
      </c>
      <c r="J24" s="144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ROUND(J119,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ROUND((SUM(BE119:BE215)),  2)</f>
        <v>0</v>
      </c>
      <c r="G33" s="39"/>
      <c r="H33" s="39"/>
      <c r="I33" s="156">
        <v>0.21</v>
      </c>
      <c r="J33" s="155">
        <f>ROUND(((SUM(BE119:BE215))*I33),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ROUND((SUM(BF119:BF215)),  2)</f>
        <v>0</v>
      </c>
      <c r="G34" s="39"/>
      <c r="H34" s="39"/>
      <c r="I34" s="156">
        <v>0.12</v>
      </c>
      <c r="J34" s="155">
        <f>ROUND(((SUM(BF119:BF215))*I34),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ROUND((SUM(BG119:BG215)),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ROUND((SUM(BH119:BH215)),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ROUND((SUM(BI119:BI215)),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006 - EPS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J119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4283</v>
      </c>
      <c r="E97" s="183"/>
      <c r="F97" s="183"/>
      <c r="G97" s="183"/>
      <c r="H97" s="183"/>
      <c r="I97" s="183"/>
      <c r="J97" s="184">
        <f>J120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86"/>
      <c r="C98" s="187"/>
      <c r="D98" s="188" t="s">
        <v>4284</v>
      </c>
      <c r="E98" s="189"/>
      <c r="F98" s="189"/>
      <c r="G98" s="189"/>
      <c r="H98" s="189"/>
      <c r="I98" s="189"/>
      <c r="J98" s="190">
        <f>J181</f>
        <v>0</v>
      </c>
      <c r="K98" s="187"/>
      <c r="L98" s="19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86"/>
      <c r="C99" s="187"/>
      <c r="D99" s="188" t="s">
        <v>4284</v>
      </c>
      <c r="E99" s="189"/>
      <c r="F99" s="189"/>
      <c r="G99" s="189"/>
      <c r="H99" s="189"/>
      <c r="I99" s="189"/>
      <c r="J99" s="190">
        <f>J202</f>
        <v>0</v>
      </c>
      <c r="K99" s="187"/>
      <c r="L99" s="19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160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75" t="str">
        <f>E7</f>
        <v>CELKOVÁ OBNOVA BUDOVY ZŠ KONTEŠINEC PO POŽÁRU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125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77" t="str">
        <f>E9</f>
        <v>006 - EPS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20</v>
      </c>
      <c r="D113" s="41"/>
      <c r="E113" s="41"/>
      <c r="F113" s="28" t="str">
        <f>F12</f>
        <v xml:space="preserve"> </v>
      </c>
      <c r="G113" s="41"/>
      <c r="H113" s="41"/>
      <c r="I113" s="33" t="s">
        <v>22</v>
      </c>
      <c r="J113" s="80" t="str">
        <f>IF(J12="","",J12)</f>
        <v>22. 5. 2025</v>
      </c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5.15" customHeight="1">
      <c r="A115" s="39"/>
      <c r="B115" s="40"/>
      <c r="C115" s="33" t="s">
        <v>24</v>
      </c>
      <c r="D115" s="41"/>
      <c r="E115" s="41"/>
      <c r="F115" s="28" t="str">
        <f>E15</f>
        <v>Město Český Těšín</v>
      </c>
      <c r="G115" s="41"/>
      <c r="H115" s="41"/>
      <c r="I115" s="33" t="s">
        <v>30</v>
      </c>
      <c r="J115" s="37" t="str">
        <f>E21</f>
        <v>ATRIS s.r.o.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5.15" customHeight="1">
      <c r="A116" s="39"/>
      <c r="B116" s="40"/>
      <c r="C116" s="33" t="s">
        <v>28</v>
      </c>
      <c r="D116" s="41"/>
      <c r="E116" s="41"/>
      <c r="F116" s="28" t="str">
        <f>IF(E18="","",E18)</f>
        <v>Vyplň údaj</v>
      </c>
      <c r="G116" s="41"/>
      <c r="H116" s="41"/>
      <c r="I116" s="33" t="s">
        <v>33</v>
      </c>
      <c r="J116" s="37" t="str">
        <f>E24</f>
        <v>Barbora Kyšková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0.32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1" customFormat="1" ht="29.28" customHeight="1">
      <c r="A118" s="192"/>
      <c r="B118" s="193"/>
      <c r="C118" s="194" t="s">
        <v>161</v>
      </c>
      <c r="D118" s="195" t="s">
        <v>61</v>
      </c>
      <c r="E118" s="195" t="s">
        <v>57</v>
      </c>
      <c r="F118" s="195" t="s">
        <v>58</v>
      </c>
      <c r="G118" s="195" t="s">
        <v>162</v>
      </c>
      <c r="H118" s="195" t="s">
        <v>163</v>
      </c>
      <c r="I118" s="195" t="s">
        <v>164</v>
      </c>
      <c r="J118" s="195" t="s">
        <v>129</v>
      </c>
      <c r="K118" s="196" t="s">
        <v>165</v>
      </c>
      <c r="L118" s="197"/>
      <c r="M118" s="101" t="s">
        <v>1</v>
      </c>
      <c r="N118" s="102" t="s">
        <v>40</v>
      </c>
      <c r="O118" s="102" t="s">
        <v>166</v>
      </c>
      <c r="P118" s="102" t="s">
        <v>167</v>
      </c>
      <c r="Q118" s="102" t="s">
        <v>168</v>
      </c>
      <c r="R118" s="102" t="s">
        <v>169</v>
      </c>
      <c r="S118" s="102" t="s">
        <v>170</v>
      </c>
      <c r="T118" s="103" t="s">
        <v>171</v>
      </c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</row>
    <row r="119" s="2" customFormat="1" ht="22.8" customHeight="1">
      <c r="A119" s="39"/>
      <c r="B119" s="40"/>
      <c r="C119" s="108" t="s">
        <v>172</v>
      </c>
      <c r="D119" s="41"/>
      <c r="E119" s="41"/>
      <c r="F119" s="41"/>
      <c r="G119" s="41"/>
      <c r="H119" s="41"/>
      <c r="I119" s="41"/>
      <c r="J119" s="198">
        <f>BK119</f>
        <v>0</v>
      </c>
      <c r="K119" s="41"/>
      <c r="L119" s="45"/>
      <c r="M119" s="104"/>
      <c r="N119" s="199"/>
      <c r="O119" s="105"/>
      <c r="P119" s="200">
        <f>P120</f>
        <v>0</v>
      </c>
      <c r="Q119" s="105"/>
      <c r="R119" s="200">
        <f>R120</f>
        <v>0</v>
      </c>
      <c r="S119" s="105"/>
      <c r="T119" s="201">
        <f>T120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75</v>
      </c>
      <c r="AU119" s="18" t="s">
        <v>131</v>
      </c>
      <c r="BK119" s="202">
        <f>BK120</f>
        <v>0</v>
      </c>
    </row>
    <row r="120" s="12" customFormat="1" ht="25.92" customHeight="1">
      <c r="A120" s="12"/>
      <c r="B120" s="203"/>
      <c r="C120" s="204"/>
      <c r="D120" s="205" t="s">
        <v>75</v>
      </c>
      <c r="E120" s="206" t="s">
        <v>3798</v>
      </c>
      <c r="F120" s="206" t="s">
        <v>1</v>
      </c>
      <c r="G120" s="204"/>
      <c r="H120" s="204"/>
      <c r="I120" s="207"/>
      <c r="J120" s="208">
        <f>BK120</f>
        <v>0</v>
      </c>
      <c r="K120" s="204"/>
      <c r="L120" s="209"/>
      <c r="M120" s="210"/>
      <c r="N120" s="211"/>
      <c r="O120" s="211"/>
      <c r="P120" s="212">
        <f>P121+SUM(P122:P181)+P202</f>
        <v>0</v>
      </c>
      <c r="Q120" s="211"/>
      <c r="R120" s="212">
        <f>R121+SUM(R122:R181)+R202</f>
        <v>0</v>
      </c>
      <c r="S120" s="211"/>
      <c r="T120" s="213">
        <f>T121+SUM(T122:T181)+T202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4" t="s">
        <v>84</v>
      </c>
      <c r="AT120" s="215" t="s">
        <v>75</v>
      </c>
      <c r="AU120" s="215" t="s">
        <v>76</v>
      </c>
      <c r="AY120" s="214" t="s">
        <v>175</v>
      </c>
      <c r="BK120" s="216">
        <f>BK121+SUM(BK122:BK181)+BK202</f>
        <v>0</v>
      </c>
    </row>
    <row r="121" s="2" customFormat="1" ht="76.35" customHeight="1">
      <c r="A121" s="39"/>
      <c r="B121" s="40"/>
      <c r="C121" s="219" t="s">
        <v>84</v>
      </c>
      <c r="D121" s="219" t="s">
        <v>177</v>
      </c>
      <c r="E121" s="220" t="s">
        <v>4285</v>
      </c>
      <c r="F121" s="221" t="s">
        <v>4286</v>
      </c>
      <c r="G121" s="222" t="s">
        <v>2748</v>
      </c>
      <c r="H121" s="223">
        <v>1</v>
      </c>
      <c r="I121" s="224"/>
      <c r="J121" s="225">
        <f>ROUND(I121*H121,2)</f>
        <v>0</v>
      </c>
      <c r="K121" s="221" t="s">
        <v>1</v>
      </c>
      <c r="L121" s="45"/>
      <c r="M121" s="226" t="s">
        <v>1</v>
      </c>
      <c r="N121" s="227" t="s">
        <v>41</v>
      </c>
      <c r="O121" s="92"/>
      <c r="P121" s="228">
        <f>O121*H121</f>
        <v>0</v>
      </c>
      <c r="Q121" s="228">
        <v>0</v>
      </c>
      <c r="R121" s="228">
        <f>Q121*H121</f>
        <v>0</v>
      </c>
      <c r="S121" s="228">
        <v>0</v>
      </c>
      <c r="T121" s="229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30" t="s">
        <v>182</v>
      </c>
      <c r="AT121" s="230" t="s">
        <v>177</v>
      </c>
      <c r="AU121" s="230" t="s">
        <v>84</v>
      </c>
      <c r="AY121" s="18" t="s">
        <v>175</v>
      </c>
      <c r="BE121" s="231">
        <f>IF(N121="základní",J121,0)</f>
        <v>0</v>
      </c>
      <c r="BF121" s="231">
        <f>IF(N121="snížená",J121,0)</f>
        <v>0</v>
      </c>
      <c r="BG121" s="231">
        <f>IF(N121="zákl. přenesená",J121,0)</f>
        <v>0</v>
      </c>
      <c r="BH121" s="231">
        <f>IF(N121="sníž. přenesená",J121,0)</f>
        <v>0</v>
      </c>
      <c r="BI121" s="231">
        <f>IF(N121="nulová",J121,0)</f>
        <v>0</v>
      </c>
      <c r="BJ121" s="18" t="s">
        <v>84</v>
      </c>
      <c r="BK121" s="231">
        <f>ROUND(I121*H121,2)</f>
        <v>0</v>
      </c>
      <c r="BL121" s="18" t="s">
        <v>182</v>
      </c>
      <c r="BM121" s="230" t="s">
        <v>86</v>
      </c>
    </row>
    <row r="122" s="13" customFormat="1">
      <c r="A122" s="13"/>
      <c r="B122" s="232"/>
      <c r="C122" s="233"/>
      <c r="D122" s="234" t="s">
        <v>184</v>
      </c>
      <c r="E122" s="235" t="s">
        <v>1</v>
      </c>
      <c r="F122" s="236" t="s">
        <v>4287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184</v>
      </c>
      <c r="AU122" s="243" t="s">
        <v>84</v>
      </c>
      <c r="AV122" s="13" t="s">
        <v>86</v>
      </c>
      <c r="AW122" s="13" t="s">
        <v>32</v>
      </c>
      <c r="AX122" s="13" t="s">
        <v>76</v>
      </c>
      <c r="AY122" s="243" t="s">
        <v>175</v>
      </c>
    </row>
    <row r="123" s="15" customFormat="1">
      <c r="A123" s="15"/>
      <c r="B123" s="254"/>
      <c r="C123" s="255"/>
      <c r="D123" s="234" t="s">
        <v>184</v>
      </c>
      <c r="E123" s="256" t="s">
        <v>1</v>
      </c>
      <c r="F123" s="257" t="s">
        <v>201</v>
      </c>
      <c r="G123" s="255"/>
      <c r="H123" s="258">
        <v>1</v>
      </c>
      <c r="I123" s="259"/>
      <c r="J123" s="255"/>
      <c r="K123" s="255"/>
      <c r="L123" s="260"/>
      <c r="M123" s="261"/>
      <c r="N123" s="262"/>
      <c r="O123" s="262"/>
      <c r="P123" s="262"/>
      <c r="Q123" s="262"/>
      <c r="R123" s="262"/>
      <c r="S123" s="262"/>
      <c r="T123" s="263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4" t="s">
        <v>184</v>
      </c>
      <c r="AU123" s="264" t="s">
        <v>84</v>
      </c>
      <c r="AV123" s="15" t="s">
        <v>182</v>
      </c>
      <c r="AW123" s="15" t="s">
        <v>32</v>
      </c>
      <c r="AX123" s="15" t="s">
        <v>84</v>
      </c>
      <c r="AY123" s="264" t="s">
        <v>175</v>
      </c>
    </row>
    <row r="124" s="2" customFormat="1" ht="37.8" customHeight="1">
      <c r="A124" s="39"/>
      <c r="B124" s="40"/>
      <c r="C124" s="219" t="s">
        <v>86</v>
      </c>
      <c r="D124" s="219" t="s">
        <v>177</v>
      </c>
      <c r="E124" s="220" t="s">
        <v>4288</v>
      </c>
      <c r="F124" s="221" t="s">
        <v>4289</v>
      </c>
      <c r="G124" s="222" t="s">
        <v>2748</v>
      </c>
      <c r="H124" s="223">
        <v>1</v>
      </c>
      <c r="I124" s="224"/>
      <c r="J124" s="225">
        <f>ROUND(I124*H124,2)</f>
        <v>0</v>
      </c>
      <c r="K124" s="221" t="s">
        <v>1</v>
      </c>
      <c r="L124" s="45"/>
      <c r="M124" s="226" t="s">
        <v>1</v>
      </c>
      <c r="N124" s="227" t="s">
        <v>41</v>
      </c>
      <c r="O124" s="92"/>
      <c r="P124" s="228">
        <f>O124*H124</f>
        <v>0</v>
      </c>
      <c r="Q124" s="228">
        <v>0</v>
      </c>
      <c r="R124" s="228">
        <f>Q124*H124</f>
        <v>0</v>
      </c>
      <c r="S124" s="228">
        <v>0</v>
      </c>
      <c r="T124" s="229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0" t="s">
        <v>182</v>
      </c>
      <c r="AT124" s="230" t="s">
        <v>177</v>
      </c>
      <c r="AU124" s="230" t="s">
        <v>84</v>
      </c>
      <c r="AY124" s="18" t="s">
        <v>175</v>
      </c>
      <c r="BE124" s="231">
        <f>IF(N124="základní",J124,0)</f>
        <v>0</v>
      </c>
      <c r="BF124" s="231">
        <f>IF(N124="snížená",J124,0)</f>
        <v>0</v>
      </c>
      <c r="BG124" s="231">
        <f>IF(N124="zákl. přenesená",J124,0)</f>
        <v>0</v>
      </c>
      <c r="BH124" s="231">
        <f>IF(N124="sníž. přenesená",J124,0)</f>
        <v>0</v>
      </c>
      <c r="BI124" s="231">
        <f>IF(N124="nulová",J124,0)</f>
        <v>0</v>
      </c>
      <c r="BJ124" s="18" t="s">
        <v>84</v>
      </c>
      <c r="BK124" s="231">
        <f>ROUND(I124*H124,2)</f>
        <v>0</v>
      </c>
      <c r="BL124" s="18" t="s">
        <v>182</v>
      </c>
      <c r="BM124" s="230" t="s">
        <v>182</v>
      </c>
    </row>
    <row r="125" s="13" customFormat="1">
      <c r="A125" s="13"/>
      <c r="B125" s="232"/>
      <c r="C125" s="233"/>
      <c r="D125" s="234" t="s">
        <v>184</v>
      </c>
      <c r="E125" s="235" t="s">
        <v>1</v>
      </c>
      <c r="F125" s="236" t="s">
        <v>4287</v>
      </c>
      <c r="G125" s="233"/>
      <c r="H125" s="237">
        <v>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184</v>
      </c>
      <c r="AU125" s="243" t="s">
        <v>84</v>
      </c>
      <c r="AV125" s="13" t="s">
        <v>86</v>
      </c>
      <c r="AW125" s="13" t="s">
        <v>32</v>
      </c>
      <c r="AX125" s="13" t="s">
        <v>76</v>
      </c>
      <c r="AY125" s="243" t="s">
        <v>175</v>
      </c>
    </row>
    <row r="126" s="15" customFormat="1">
      <c r="A126" s="15"/>
      <c r="B126" s="254"/>
      <c r="C126" s="255"/>
      <c r="D126" s="234" t="s">
        <v>184</v>
      </c>
      <c r="E126" s="256" t="s">
        <v>1</v>
      </c>
      <c r="F126" s="257" t="s">
        <v>201</v>
      </c>
      <c r="G126" s="255"/>
      <c r="H126" s="258">
        <v>1</v>
      </c>
      <c r="I126" s="259"/>
      <c r="J126" s="255"/>
      <c r="K126" s="255"/>
      <c r="L126" s="260"/>
      <c r="M126" s="261"/>
      <c r="N126" s="262"/>
      <c r="O126" s="262"/>
      <c r="P126" s="262"/>
      <c r="Q126" s="262"/>
      <c r="R126" s="262"/>
      <c r="S126" s="262"/>
      <c r="T126" s="263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4" t="s">
        <v>184</v>
      </c>
      <c r="AU126" s="264" t="s">
        <v>84</v>
      </c>
      <c r="AV126" s="15" t="s">
        <v>182</v>
      </c>
      <c r="AW126" s="15" t="s">
        <v>32</v>
      </c>
      <c r="AX126" s="15" t="s">
        <v>84</v>
      </c>
      <c r="AY126" s="264" t="s">
        <v>175</v>
      </c>
    </row>
    <row r="127" s="2" customFormat="1" ht="49.05" customHeight="1">
      <c r="A127" s="39"/>
      <c r="B127" s="40"/>
      <c r="C127" s="219" t="s">
        <v>189</v>
      </c>
      <c r="D127" s="219" t="s">
        <v>177</v>
      </c>
      <c r="E127" s="220" t="s">
        <v>4290</v>
      </c>
      <c r="F127" s="221" t="s">
        <v>4291</v>
      </c>
      <c r="G127" s="222" t="s">
        <v>2748</v>
      </c>
      <c r="H127" s="223">
        <v>1</v>
      </c>
      <c r="I127" s="224"/>
      <c r="J127" s="225">
        <f>ROUND(I127*H127,2)</f>
        <v>0</v>
      </c>
      <c r="K127" s="221" t="s">
        <v>1</v>
      </c>
      <c r="L127" s="45"/>
      <c r="M127" s="226" t="s">
        <v>1</v>
      </c>
      <c r="N127" s="227" t="s">
        <v>41</v>
      </c>
      <c r="O127" s="92"/>
      <c r="P127" s="228">
        <f>O127*H127</f>
        <v>0</v>
      </c>
      <c r="Q127" s="228">
        <v>0</v>
      </c>
      <c r="R127" s="228">
        <f>Q127*H127</f>
        <v>0</v>
      </c>
      <c r="S127" s="228">
        <v>0</v>
      </c>
      <c r="T127" s="229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0" t="s">
        <v>182</v>
      </c>
      <c r="AT127" s="230" t="s">
        <v>177</v>
      </c>
      <c r="AU127" s="230" t="s">
        <v>84</v>
      </c>
      <c r="AY127" s="18" t="s">
        <v>175</v>
      </c>
      <c r="BE127" s="231">
        <f>IF(N127="základní",J127,0)</f>
        <v>0</v>
      </c>
      <c r="BF127" s="231">
        <f>IF(N127="snížená",J127,0)</f>
        <v>0</v>
      </c>
      <c r="BG127" s="231">
        <f>IF(N127="zákl. přenesená",J127,0)</f>
        <v>0</v>
      </c>
      <c r="BH127" s="231">
        <f>IF(N127="sníž. přenesená",J127,0)</f>
        <v>0</v>
      </c>
      <c r="BI127" s="231">
        <f>IF(N127="nulová",J127,0)</f>
        <v>0</v>
      </c>
      <c r="BJ127" s="18" t="s">
        <v>84</v>
      </c>
      <c r="BK127" s="231">
        <f>ROUND(I127*H127,2)</f>
        <v>0</v>
      </c>
      <c r="BL127" s="18" t="s">
        <v>182</v>
      </c>
      <c r="BM127" s="230" t="s">
        <v>207</v>
      </c>
    </row>
    <row r="128" s="13" customFormat="1">
      <c r="A128" s="13"/>
      <c r="B128" s="232"/>
      <c r="C128" s="233"/>
      <c r="D128" s="234" t="s">
        <v>184</v>
      </c>
      <c r="E128" s="235" t="s">
        <v>1</v>
      </c>
      <c r="F128" s="236" t="s">
        <v>4287</v>
      </c>
      <c r="G128" s="233"/>
      <c r="H128" s="237">
        <v>1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184</v>
      </c>
      <c r="AU128" s="243" t="s">
        <v>84</v>
      </c>
      <c r="AV128" s="13" t="s">
        <v>86</v>
      </c>
      <c r="AW128" s="13" t="s">
        <v>32</v>
      </c>
      <c r="AX128" s="13" t="s">
        <v>76</v>
      </c>
      <c r="AY128" s="243" t="s">
        <v>175</v>
      </c>
    </row>
    <row r="129" s="15" customFormat="1">
      <c r="A129" s="15"/>
      <c r="B129" s="254"/>
      <c r="C129" s="255"/>
      <c r="D129" s="234" t="s">
        <v>184</v>
      </c>
      <c r="E129" s="256" t="s">
        <v>1</v>
      </c>
      <c r="F129" s="257" t="s">
        <v>201</v>
      </c>
      <c r="G129" s="255"/>
      <c r="H129" s="258">
        <v>1</v>
      </c>
      <c r="I129" s="259"/>
      <c r="J129" s="255"/>
      <c r="K129" s="255"/>
      <c r="L129" s="260"/>
      <c r="M129" s="261"/>
      <c r="N129" s="262"/>
      <c r="O129" s="262"/>
      <c r="P129" s="262"/>
      <c r="Q129" s="262"/>
      <c r="R129" s="262"/>
      <c r="S129" s="262"/>
      <c r="T129" s="263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4" t="s">
        <v>184</v>
      </c>
      <c r="AU129" s="264" t="s">
        <v>84</v>
      </c>
      <c r="AV129" s="15" t="s">
        <v>182</v>
      </c>
      <c r="AW129" s="15" t="s">
        <v>32</v>
      </c>
      <c r="AX129" s="15" t="s">
        <v>84</v>
      </c>
      <c r="AY129" s="264" t="s">
        <v>175</v>
      </c>
    </row>
    <row r="130" s="2" customFormat="1" ht="37.8" customHeight="1">
      <c r="A130" s="39"/>
      <c r="B130" s="40"/>
      <c r="C130" s="219" t="s">
        <v>182</v>
      </c>
      <c r="D130" s="219" t="s">
        <v>177</v>
      </c>
      <c r="E130" s="220" t="s">
        <v>4292</v>
      </c>
      <c r="F130" s="221" t="s">
        <v>4293</v>
      </c>
      <c r="G130" s="222" t="s">
        <v>2748</v>
      </c>
      <c r="H130" s="223">
        <v>3</v>
      </c>
      <c r="I130" s="224"/>
      <c r="J130" s="225">
        <f>ROUND(I130*H130,2)</f>
        <v>0</v>
      </c>
      <c r="K130" s="221" t="s">
        <v>1</v>
      </c>
      <c r="L130" s="45"/>
      <c r="M130" s="226" t="s">
        <v>1</v>
      </c>
      <c r="N130" s="227" t="s">
        <v>41</v>
      </c>
      <c r="O130" s="92"/>
      <c r="P130" s="228">
        <f>O130*H130</f>
        <v>0</v>
      </c>
      <c r="Q130" s="228">
        <v>0</v>
      </c>
      <c r="R130" s="228">
        <f>Q130*H130</f>
        <v>0</v>
      </c>
      <c r="S130" s="228">
        <v>0</v>
      </c>
      <c r="T130" s="229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0" t="s">
        <v>182</v>
      </c>
      <c r="AT130" s="230" t="s">
        <v>177</v>
      </c>
      <c r="AU130" s="230" t="s">
        <v>84</v>
      </c>
      <c r="AY130" s="18" t="s">
        <v>175</v>
      </c>
      <c r="BE130" s="231">
        <f>IF(N130="základní",J130,0)</f>
        <v>0</v>
      </c>
      <c r="BF130" s="231">
        <f>IF(N130="snížená",J130,0)</f>
        <v>0</v>
      </c>
      <c r="BG130" s="231">
        <f>IF(N130="zákl. přenesená",J130,0)</f>
        <v>0</v>
      </c>
      <c r="BH130" s="231">
        <f>IF(N130="sníž. přenesená",J130,0)</f>
        <v>0</v>
      </c>
      <c r="BI130" s="231">
        <f>IF(N130="nulová",J130,0)</f>
        <v>0</v>
      </c>
      <c r="BJ130" s="18" t="s">
        <v>84</v>
      </c>
      <c r="BK130" s="231">
        <f>ROUND(I130*H130,2)</f>
        <v>0</v>
      </c>
      <c r="BL130" s="18" t="s">
        <v>182</v>
      </c>
      <c r="BM130" s="230" t="s">
        <v>216</v>
      </c>
    </row>
    <row r="131" s="13" customFormat="1">
      <c r="A131" s="13"/>
      <c r="B131" s="232"/>
      <c r="C131" s="233"/>
      <c r="D131" s="234" t="s">
        <v>184</v>
      </c>
      <c r="E131" s="235" t="s">
        <v>1</v>
      </c>
      <c r="F131" s="236" t="s">
        <v>4294</v>
      </c>
      <c r="G131" s="233"/>
      <c r="H131" s="237">
        <v>3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184</v>
      </c>
      <c r="AU131" s="243" t="s">
        <v>84</v>
      </c>
      <c r="AV131" s="13" t="s">
        <v>86</v>
      </c>
      <c r="AW131" s="13" t="s">
        <v>32</v>
      </c>
      <c r="AX131" s="13" t="s">
        <v>76</v>
      </c>
      <c r="AY131" s="243" t="s">
        <v>175</v>
      </c>
    </row>
    <row r="132" s="15" customFormat="1">
      <c r="A132" s="15"/>
      <c r="B132" s="254"/>
      <c r="C132" s="255"/>
      <c r="D132" s="234" t="s">
        <v>184</v>
      </c>
      <c r="E132" s="256" t="s">
        <v>1</v>
      </c>
      <c r="F132" s="257" t="s">
        <v>201</v>
      </c>
      <c r="G132" s="255"/>
      <c r="H132" s="258">
        <v>3</v>
      </c>
      <c r="I132" s="259"/>
      <c r="J132" s="255"/>
      <c r="K132" s="255"/>
      <c r="L132" s="260"/>
      <c r="M132" s="261"/>
      <c r="N132" s="262"/>
      <c r="O132" s="262"/>
      <c r="P132" s="262"/>
      <c r="Q132" s="262"/>
      <c r="R132" s="262"/>
      <c r="S132" s="262"/>
      <c r="T132" s="263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4" t="s">
        <v>184</v>
      </c>
      <c r="AU132" s="264" t="s">
        <v>84</v>
      </c>
      <c r="AV132" s="15" t="s">
        <v>182</v>
      </c>
      <c r="AW132" s="15" t="s">
        <v>32</v>
      </c>
      <c r="AX132" s="15" t="s">
        <v>84</v>
      </c>
      <c r="AY132" s="264" t="s">
        <v>175</v>
      </c>
    </row>
    <row r="133" s="2" customFormat="1" ht="66.75" customHeight="1">
      <c r="A133" s="39"/>
      <c r="B133" s="40"/>
      <c r="C133" s="219" t="s">
        <v>202</v>
      </c>
      <c r="D133" s="219" t="s">
        <v>177</v>
      </c>
      <c r="E133" s="220" t="s">
        <v>4295</v>
      </c>
      <c r="F133" s="221" t="s">
        <v>4296</v>
      </c>
      <c r="G133" s="222" t="s">
        <v>2748</v>
      </c>
      <c r="H133" s="223">
        <v>1</v>
      </c>
      <c r="I133" s="224"/>
      <c r="J133" s="225">
        <f>ROUND(I133*H133,2)</f>
        <v>0</v>
      </c>
      <c r="K133" s="221" t="s">
        <v>1</v>
      </c>
      <c r="L133" s="45"/>
      <c r="M133" s="226" t="s">
        <v>1</v>
      </c>
      <c r="N133" s="227" t="s">
        <v>41</v>
      </c>
      <c r="O133" s="92"/>
      <c r="P133" s="228">
        <f>O133*H133</f>
        <v>0</v>
      </c>
      <c r="Q133" s="228">
        <v>0</v>
      </c>
      <c r="R133" s="228">
        <f>Q133*H133</f>
        <v>0</v>
      </c>
      <c r="S133" s="228">
        <v>0</v>
      </c>
      <c r="T133" s="229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0" t="s">
        <v>182</v>
      </c>
      <c r="AT133" s="230" t="s">
        <v>177</v>
      </c>
      <c r="AU133" s="230" t="s">
        <v>84</v>
      </c>
      <c r="AY133" s="18" t="s">
        <v>175</v>
      </c>
      <c r="BE133" s="231">
        <f>IF(N133="základní",J133,0)</f>
        <v>0</v>
      </c>
      <c r="BF133" s="231">
        <f>IF(N133="snížená",J133,0)</f>
        <v>0</v>
      </c>
      <c r="BG133" s="231">
        <f>IF(N133="zákl. přenesená",J133,0)</f>
        <v>0</v>
      </c>
      <c r="BH133" s="231">
        <f>IF(N133="sníž. přenesená",J133,0)</f>
        <v>0</v>
      </c>
      <c r="BI133" s="231">
        <f>IF(N133="nulová",J133,0)</f>
        <v>0</v>
      </c>
      <c r="BJ133" s="18" t="s">
        <v>84</v>
      </c>
      <c r="BK133" s="231">
        <f>ROUND(I133*H133,2)</f>
        <v>0</v>
      </c>
      <c r="BL133" s="18" t="s">
        <v>182</v>
      </c>
      <c r="BM133" s="230" t="s">
        <v>226</v>
      </c>
    </row>
    <row r="134" s="2" customFormat="1" ht="66.75" customHeight="1">
      <c r="A134" s="39"/>
      <c r="B134" s="40"/>
      <c r="C134" s="219" t="s">
        <v>207</v>
      </c>
      <c r="D134" s="219" t="s">
        <v>177</v>
      </c>
      <c r="E134" s="220" t="s">
        <v>4297</v>
      </c>
      <c r="F134" s="221" t="s">
        <v>4298</v>
      </c>
      <c r="G134" s="222" t="s">
        <v>2748</v>
      </c>
      <c r="H134" s="223">
        <v>1</v>
      </c>
      <c r="I134" s="224"/>
      <c r="J134" s="225">
        <f>ROUND(I134*H134,2)</f>
        <v>0</v>
      </c>
      <c r="K134" s="221" t="s">
        <v>1</v>
      </c>
      <c r="L134" s="45"/>
      <c r="M134" s="226" t="s">
        <v>1</v>
      </c>
      <c r="N134" s="227" t="s">
        <v>41</v>
      </c>
      <c r="O134" s="92"/>
      <c r="P134" s="228">
        <f>O134*H134</f>
        <v>0</v>
      </c>
      <c r="Q134" s="228">
        <v>0</v>
      </c>
      <c r="R134" s="228">
        <f>Q134*H134</f>
        <v>0</v>
      </c>
      <c r="S134" s="228">
        <v>0</v>
      </c>
      <c r="T134" s="229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0" t="s">
        <v>182</v>
      </c>
      <c r="AT134" s="230" t="s">
        <v>177</v>
      </c>
      <c r="AU134" s="230" t="s">
        <v>84</v>
      </c>
      <c r="AY134" s="18" t="s">
        <v>175</v>
      </c>
      <c r="BE134" s="231">
        <f>IF(N134="základní",J134,0)</f>
        <v>0</v>
      </c>
      <c r="BF134" s="231">
        <f>IF(N134="snížená",J134,0)</f>
        <v>0</v>
      </c>
      <c r="BG134" s="231">
        <f>IF(N134="zákl. přenesená",J134,0)</f>
        <v>0</v>
      </c>
      <c r="BH134" s="231">
        <f>IF(N134="sníž. přenesená",J134,0)</f>
        <v>0</v>
      </c>
      <c r="BI134" s="231">
        <f>IF(N134="nulová",J134,0)</f>
        <v>0</v>
      </c>
      <c r="BJ134" s="18" t="s">
        <v>84</v>
      </c>
      <c r="BK134" s="231">
        <f>ROUND(I134*H134,2)</f>
        <v>0</v>
      </c>
      <c r="BL134" s="18" t="s">
        <v>182</v>
      </c>
      <c r="BM134" s="230" t="s">
        <v>8</v>
      </c>
    </row>
    <row r="135" s="2" customFormat="1" ht="21.75" customHeight="1">
      <c r="A135" s="39"/>
      <c r="B135" s="40"/>
      <c r="C135" s="219" t="s">
        <v>211</v>
      </c>
      <c r="D135" s="219" t="s">
        <v>177</v>
      </c>
      <c r="E135" s="220" t="s">
        <v>4299</v>
      </c>
      <c r="F135" s="221" t="s">
        <v>4300</v>
      </c>
      <c r="G135" s="222" t="s">
        <v>2748</v>
      </c>
      <c r="H135" s="223">
        <v>1</v>
      </c>
      <c r="I135" s="224"/>
      <c r="J135" s="225">
        <f>ROUND(I135*H135,2)</f>
        <v>0</v>
      </c>
      <c r="K135" s="221" t="s">
        <v>1</v>
      </c>
      <c r="L135" s="45"/>
      <c r="M135" s="226" t="s">
        <v>1</v>
      </c>
      <c r="N135" s="227" t="s">
        <v>41</v>
      </c>
      <c r="O135" s="92"/>
      <c r="P135" s="228">
        <f>O135*H135</f>
        <v>0</v>
      </c>
      <c r="Q135" s="228">
        <v>0</v>
      </c>
      <c r="R135" s="228">
        <f>Q135*H135</f>
        <v>0</v>
      </c>
      <c r="S135" s="228">
        <v>0</v>
      </c>
      <c r="T135" s="229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0" t="s">
        <v>182</v>
      </c>
      <c r="AT135" s="230" t="s">
        <v>177</v>
      </c>
      <c r="AU135" s="230" t="s">
        <v>84</v>
      </c>
      <c r="AY135" s="18" t="s">
        <v>175</v>
      </c>
      <c r="BE135" s="231">
        <f>IF(N135="základní",J135,0)</f>
        <v>0</v>
      </c>
      <c r="BF135" s="231">
        <f>IF(N135="snížená",J135,0)</f>
        <v>0</v>
      </c>
      <c r="BG135" s="231">
        <f>IF(N135="zákl. přenesená",J135,0)</f>
        <v>0</v>
      </c>
      <c r="BH135" s="231">
        <f>IF(N135="sníž. přenesená",J135,0)</f>
        <v>0</v>
      </c>
      <c r="BI135" s="231">
        <f>IF(N135="nulová",J135,0)</f>
        <v>0</v>
      </c>
      <c r="BJ135" s="18" t="s">
        <v>84</v>
      </c>
      <c r="BK135" s="231">
        <f>ROUND(I135*H135,2)</f>
        <v>0</v>
      </c>
      <c r="BL135" s="18" t="s">
        <v>182</v>
      </c>
      <c r="BM135" s="230" t="s">
        <v>246</v>
      </c>
    </row>
    <row r="136" s="2" customFormat="1" ht="24.15" customHeight="1">
      <c r="A136" s="39"/>
      <c r="B136" s="40"/>
      <c r="C136" s="219" t="s">
        <v>216</v>
      </c>
      <c r="D136" s="219" t="s">
        <v>177</v>
      </c>
      <c r="E136" s="220" t="s">
        <v>4301</v>
      </c>
      <c r="F136" s="221" t="s">
        <v>4302</v>
      </c>
      <c r="G136" s="222" t="s">
        <v>2748</v>
      </c>
      <c r="H136" s="223">
        <v>3</v>
      </c>
      <c r="I136" s="224"/>
      <c r="J136" s="225">
        <f>ROUND(I136*H136,2)</f>
        <v>0</v>
      </c>
      <c r="K136" s="221" t="s">
        <v>1</v>
      </c>
      <c r="L136" s="45"/>
      <c r="M136" s="226" t="s">
        <v>1</v>
      </c>
      <c r="N136" s="227" t="s">
        <v>41</v>
      </c>
      <c r="O136" s="92"/>
      <c r="P136" s="228">
        <f>O136*H136</f>
        <v>0</v>
      </c>
      <c r="Q136" s="228">
        <v>0</v>
      </c>
      <c r="R136" s="228">
        <f>Q136*H136</f>
        <v>0</v>
      </c>
      <c r="S136" s="228">
        <v>0</v>
      </c>
      <c r="T136" s="229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0" t="s">
        <v>182</v>
      </c>
      <c r="AT136" s="230" t="s">
        <v>177</v>
      </c>
      <c r="AU136" s="230" t="s">
        <v>84</v>
      </c>
      <c r="AY136" s="18" t="s">
        <v>175</v>
      </c>
      <c r="BE136" s="231">
        <f>IF(N136="základní",J136,0)</f>
        <v>0</v>
      </c>
      <c r="BF136" s="231">
        <f>IF(N136="snížená",J136,0)</f>
        <v>0</v>
      </c>
      <c r="BG136" s="231">
        <f>IF(N136="zákl. přenesená",J136,0)</f>
        <v>0</v>
      </c>
      <c r="BH136" s="231">
        <f>IF(N136="sníž. přenesená",J136,0)</f>
        <v>0</v>
      </c>
      <c r="BI136" s="231">
        <f>IF(N136="nulová",J136,0)</f>
        <v>0</v>
      </c>
      <c r="BJ136" s="18" t="s">
        <v>84</v>
      </c>
      <c r="BK136" s="231">
        <f>ROUND(I136*H136,2)</f>
        <v>0</v>
      </c>
      <c r="BL136" s="18" t="s">
        <v>182</v>
      </c>
      <c r="BM136" s="230" t="s">
        <v>262</v>
      </c>
    </row>
    <row r="137" s="2" customFormat="1" ht="37.8" customHeight="1">
      <c r="A137" s="39"/>
      <c r="B137" s="40"/>
      <c r="C137" s="219" t="s">
        <v>221</v>
      </c>
      <c r="D137" s="219" t="s">
        <v>177</v>
      </c>
      <c r="E137" s="220" t="s">
        <v>4303</v>
      </c>
      <c r="F137" s="221" t="s">
        <v>4304</v>
      </c>
      <c r="G137" s="222" t="s">
        <v>2748</v>
      </c>
      <c r="H137" s="223">
        <v>2</v>
      </c>
      <c r="I137" s="224"/>
      <c r="J137" s="225">
        <f>ROUND(I137*H137,2)</f>
        <v>0</v>
      </c>
      <c r="K137" s="221" t="s">
        <v>1</v>
      </c>
      <c r="L137" s="45"/>
      <c r="M137" s="226" t="s">
        <v>1</v>
      </c>
      <c r="N137" s="227" t="s">
        <v>41</v>
      </c>
      <c r="O137" s="92"/>
      <c r="P137" s="228">
        <f>O137*H137</f>
        <v>0</v>
      </c>
      <c r="Q137" s="228">
        <v>0</v>
      </c>
      <c r="R137" s="228">
        <f>Q137*H137</f>
        <v>0</v>
      </c>
      <c r="S137" s="228">
        <v>0</v>
      </c>
      <c r="T137" s="229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0" t="s">
        <v>182</v>
      </c>
      <c r="AT137" s="230" t="s">
        <v>177</v>
      </c>
      <c r="AU137" s="230" t="s">
        <v>84</v>
      </c>
      <c r="AY137" s="18" t="s">
        <v>175</v>
      </c>
      <c r="BE137" s="231">
        <f>IF(N137="základní",J137,0)</f>
        <v>0</v>
      </c>
      <c r="BF137" s="231">
        <f>IF(N137="snížená",J137,0)</f>
        <v>0</v>
      </c>
      <c r="BG137" s="231">
        <f>IF(N137="zákl. přenesená",J137,0)</f>
        <v>0</v>
      </c>
      <c r="BH137" s="231">
        <f>IF(N137="sníž. přenesená",J137,0)</f>
        <v>0</v>
      </c>
      <c r="BI137" s="231">
        <f>IF(N137="nulová",J137,0)</f>
        <v>0</v>
      </c>
      <c r="BJ137" s="18" t="s">
        <v>84</v>
      </c>
      <c r="BK137" s="231">
        <f>ROUND(I137*H137,2)</f>
        <v>0</v>
      </c>
      <c r="BL137" s="18" t="s">
        <v>182</v>
      </c>
      <c r="BM137" s="230" t="s">
        <v>281</v>
      </c>
    </row>
    <row r="138" s="13" customFormat="1">
      <c r="A138" s="13"/>
      <c r="B138" s="232"/>
      <c r="C138" s="233"/>
      <c r="D138" s="234" t="s">
        <v>184</v>
      </c>
      <c r="E138" s="235" t="s">
        <v>1</v>
      </c>
      <c r="F138" s="236" t="s">
        <v>4305</v>
      </c>
      <c r="G138" s="233"/>
      <c r="H138" s="237">
        <v>2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184</v>
      </c>
      <c r="AU138" s="243" t="s">
        <v>84</v>
      </c>
      <c r="AV138" s="13" t="s">
        <v>86</v>
      </c>
      <c r="AW138" s="13" t="s">
        <v>32</v>
      </c>
      <c r="AX138" s="13" t="s">
        <v>76</v>
      </c>
      <c r="AY138" s="243" t="s">
        <v>175</v>
      </c>
    </row>
    <row r="139" s="15" customFormat="1">
      <c r="A139" s="15"/>
      <c r="B139" s="254"/>
      <c r="C139" s="255"/>
      <c r="D139" s="234" t="s">
        <v>184</v>
      </c>
      <c r="E139" s="256" t="s">
        <v>1</v>
      </c>
      <c r="F139" s="257" t="s">
        <v>201</v>
      </c>
      <c r="G139" s="255"/>
      <c r="H139" s="258">
        <v>2</v>
      </c>
      <c r="I139" s="259"/>
      <c r="J139" s="255"/>
      <c r="K139" s="255"/>
      <c r="L139" s="260"/>
      <c r="M139" s="261"/>
      <c r="N139" s="262"/>
      <c r="O139" s="262"/>
      <c r="P139" s="262"/>
      <c r="Q139" s="262"/>
      <c r="R139" s="262"/>
      <c r="S139" s="262"/>
      <c r="T139" s="263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4" t="s">
        <v>184</v>
      </c>
      <c r="AU139" s="264" t="s">
        <v>84</v>
      </c>
      <c r="AV139" s="15" t="s">
        <v>182</v>
      </c>
      <c r="AW139" s="15" t="s">
        <v>32</v>
      </c>
      <c r="AX139" s="15" t="s">
        <v>84</v>
      </c>
      <c r="AY139" s="264" t="s">
        <v>175</v>
      </c>
    </row>
    <row r="140" s="2" customFormat="1" ht="66.75" customHeight="1">
      <c r="A140" s="39"/>
      <c r="B140" s="40"/>
      <c r="C140" s="219" t="s">
        <v>226</v>
      </c>
      <c r="D140" s="219" t="s">
        <v>177</v>
      </c>
      <c r="E140" s="220" t="s">
        <v>4306</v>
      </c>
      <c r="F140" s="221" t="s">
        <v>4307</v>
      </c>
      <c r="G140" s="222" t="s">
        <v>2748</v>
      </c>
      <c r="H140" s="223">
        <v>118</v>
      </c>
      <c r="I140" s="224"/>
      <c r="J140" s="225">
        <f>ROUND(I140*H140,2)</f>
        <v>0</v>
      </c>
      <c r="K140" s="221" t="s">
        <v>1</v>
      </c>
      <c r="L140" s="45"/>
      <c r="M140" s="226" t="s">
        <v>1</v>
      </c>
      <c r="N140" s="227" t="s">
        <v>41</v>
      </c>
      <c r="O140" s="92"/>
      <c r="P140" s="228">
        <f>O140*H140</f>
        <v>0</v>
      </c>
      <c r="Q140" s="228">
        <v>0</v>
      </c>
      <c r="R140" s="228">
        <f>Q140*H140</f>
        <v>0</v>
      </c>
      <c r="S140" s="228">
        <v>0</v>
      </c>
      <c r="T140" s="229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0" t="s">
        <v>182</v>
      </c>
      <c r="AT140" s="230" t="s">
        <v>177</v>
      </c>
      <c r="AU140" s="230" t="s">
        <v>84</v>
      </c>
      <c r="AY140" s="18" t="s">
        <v>175</v>
      </c>
      <c r="BE140" s="231">
        <f>IF(N140="základní",J140,0)</f>
        <v>0</v>
      </c>
      <c r="BF140" s="231">
        <f>IF(N140="snížená",J140,0)</f>
        <v>0</v>
      </c>
      <c r="BG140" s="231">
        <f>IF(N140="zákl. přenesená",J140,0)</f>
        <v>0</v>
      </c>
      <c r="BH140" s="231">
        <f>IF(N140="sníž. přenesená",J140,0)</f>
        <v>0</v>
      </c>
      <c r="BI140" s="231">
        <f>IF(N140="nulová",J140,0)</f>
        <v>0</v>
      </c>
      <c r="BJ140" s="18" t="s">
        <v>84</v>
      </c>
      <c r="BK140" s="231">
        <f>ROUND(I140*H140,2)</f>
        <v>0</v>
      </c>
      <c r="BL140" s="18" t="s">
        <v>182</v>
      </c>
      <c r="BM140" s="230" t="s">
        <v>294</v>
      </c>
    </row>
    <row r="141" s="2" customFormat="1" ht="66.75" customHeight="1">
      <c r="A141" s="39"/>
      <c r="B141" s="40"/>
      <c r="C141" s="219" t="s">
        <v>231</v>
      </c>
      <c r="D141" s="219" t="s">
        <v>177</v>
      </c>
      <c r="E141" s="220" t="s">
        <v>4308</v>
      </c>
      <c r="F141" s="221" t="s">
        <v>4309</v>
      </c>
      <c r="G141" s="222" t="s">
        <v>2748</v>
      </c>
      <c r="H141" s="223">
        <v>1</v>
      </c>
      <c r="I141" s="224"/>
      <c r="J141" s="225">
        <f>ROUND(I141*H141,2)</f>
        <v>0</v>
      </c>
      <c r="K141" s="221" t="s">
        <v>1</v>
      </c>
      <c r="L141" s="45"/>
      <c r="M141" s="226" t="s">
        <v>1</v>
      </c>
      <c r="N141" s="227" t="s">
        <v>41</v>
      </c>
      <c r="O141" s="92"/>
      <c r="P141" s="228">
        <f>O141*H141</f>
        <v>0</v>
      </c>
      <c r="Q141" s="228">
        <v>0</v>
      </c>
      <c r="R141" s="228">
        <f>Q141*H141</f>
        <v>0</v>
      </c>
      <c r="S141" s="228">
        <v>0</v>
      </c>
      <c r="T141" s="229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0" t="s">
        <v>182</v>
      </c>
      <c r="AT141" s="230" t="s">
        <v>177</v>
      </c>
      <c r="AU141" s="230" t="s">
        <v>84</v>
      </c>
      <c r="AY141" s="18" t="s">
        <v>175</v>
      </c>
      <c r="BE141" s="231">
        <f>IF(N141="základní",J141,0)</f>
        <v>0</v>
      </c>
      <c r="BF141" s="231">
        <f>IF(N141="snížená",J141,0)</f>
        <v>0</v>
      </c>
      <c r="BG141" s="231">
        <f>IF(N141="zákl. přenesená",J141,0)</f>
        <v>0</v>
      </c>
      <c r="BH141" s="231">
        <f>IF(N141="sníž. přenesená",J141,0)</f>
        <v>0</v>
      </c>
      <c r="BI141" s="231">
        <f>IF(N141="nulová",J141,0)</f>
        <v>0</v>
      </c>
      <c r="BJ141" s="18" t="s">
        <v>84</v>
      </c>
      <c r="BK141" s="231">
        <f>ROUND(I141*H141,2)</f>
        <v>0</v>
      </c>
      <c r="BL141" s="18" t="s">
        <v>182</v>
      </c>
      <c r="BM141" s="230" t="s">
        <v>302</v>
      </c>
    </row>
    <row r="142" s="2" customFormat="1" ht="16.5" customHeight="1">
      <c r="A142" s="39"/>
      <c r="B142" s="40"/>
      <c r="C142" s="219" t="s">
        <v>8</v>
      </c>
      <c r="D142" s="219" t="s">
        <v>177</v>
      </c>
      <c r="E142" s="220" t="s">
        <v>4310</v>
      </c>
      <c r="F142" s="221" t="s">
        <v>4311</v>
      </c>
      <c r="G142" s="222" t="s">
        <v>2748</v>
      </c>
      <c r="H142" s="223">
        <v>75</v>
      </c>
      <c r="I142" s="224"/>
      <c r="J142" s="225">
        <f>ROUND(I142*H142,2)</f>
        <v>0</v>
      </c>
      <c r="K142" s="221" t="s">
        <v>1</v>
      </c>
      <c r="L142" s="45"/>
      <c r="M142" s="226" t="s">
        <v>1</v>
      </c>
      <c r="N142" s="227" t="s">
        <v>41</v>
      </c>
      <c r="O142" s="92"/>
      <c r="P142" s="228">
        <f>O142*H142</f>
        <v>0</v>
      </c>
      <c r="Q142" s="228">
        <v>0</v>
      </c>
      <c r="R142" s="228">
        <f>Q142*H142</f>
        <v>0</v>
      </c>
      <c r="S142" s="228">
        <v>0</v>
      </c>
      <c r="T142" s="229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0" t="s">
        <v>182</v>
      </c>
      <c r="AT142" s="230" t="s">
        <v>177</v>
      </c>
      <c r="AU142" s="230" t="s">
        <v>84</v>
      </c>
      <c r="AY142" s="18" t="s">
        <v>175</v>
      </c>
      <c r="BE142" s="231">
        <f>IF(N142="základní",J142,0)</f>
        <v>0</v>
      </c>
      <c r="BF142" s="231">
        <f>IF(N142="snížená",J142,0)</f>
        <v>0</v>
      </c>
      <c r="BG142" s="231">
        <f>IF(N142="zákl. přenesená",J142,0)</f>
        <v>0</v>
      </c>
      <c r="BH142" s="231">
        <f>IF(N142="sníž. přenesená",J142,0)</f>
        <v>0</v>
      </c>
      <c r="BI142" s="231">
        <f>IF(N142="nulová",J142,0)</f>
        <v>0</v>
      </c>
      <c r="BJ142" s="18" t="s">
        <v>84</v>
      </c>
      <c r="BK142" s="231">
        <f>ROUND(I142*H142,2)</f>
        <v>0</v>
      </c>
      <c r="BL142" s="18" t="s">
        <v>182</v>
      </c>
      <c r="BM142" s="230" t="s">
        <v>312</v>
      </c>
    </row>
    <row r="143" s="2" customFormat="1" ht="24.15" customHeight="1">
      <c r="A143" s="39"/>
      <c r="B143" s="40"/>
      <c r="C143" s="219" t="s">
        <v>240</v>
      </c>
      <c r="D143" s="219" t="s">
        <v>177</v>
      </c>
      <c r="E143" s="220" t="s">
        <v>4312</v>
      </c>
      <c r="F143" s="221" t="s">
        <v>4313</v>
      </c>
      <c r="G143" s="222" t="s">
        <v>2748</v>
      </c>
      <c r="H143" s="223">
        <v>40</v>
      </c>
      <c r="I143" s="224"/>
      <c r="J143" s="225">
        <f>ROUND(I143*H143,2)</f>
        <v>0</v>
      </c>
      <c r="K143" s="221" t="s">
        <v>1</v>
      </c>
      <c r="L143" s="45"/>
      <c r="M143" s="226" t="s">
        <v>1</v>
      </c>
      <c r="N143" s="227" t="s">
        <v>41</v>
      </c>
      <c r="O143" s="92"/>
      <c r="P143" s="228">
        <f>O143*H143</f>
        <v>0</v>
      </c>
      <c r="Q143" s="228">
        <v>0</v>
      </c>
      <c r="R143" s="228">
        <f>Q143*H143</f>
        <v>0</v>
      </c>
      <c r="S143" s="228">
        <v>0</v>
      </c>
      <c r="T143" s="229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0" t="s">
        <v>182</v>
      </c>
      <c r="AT143" s="230" t="s">
        <v>177</v>
      </c>
      <c r="AU143" s="230" t="s">
        <v>84</v>
      </c>
      <c r="AY143" s="18" t="s">
        <v>175</v>
      </c>
      <c r="BE143" s="231">
        <f>IF(N143="základní",J143,0)</f>
        <v>0</v>
      </c>
      <c r="BF143" s="231">
        <f>IF(N143="snížená",J143,0)</f>
        <v>0</v>
      </c>
      <c r="BG143" s="231">
        <f>IF(N143="zákl. přenesená",J143,0)</f>
        <v>0</v>
      </c>
      <c r="BH143" s="231">
        <f>IF(N143="sníž. přenesená",J143,0)</f>
        <v>0</v>
      </c>
      <c r="BI143" s="231">
        <f>IF(N143="nulová",J143,0)</f>
        <v>0</v>
      </c>
      <c r="BJ143" s="18" t="s">
        <v>84</v>
      </c>
      <c r="BK143" s="231">
        <f>ROUND(I143*H143,2)</f>
        <v>0</v>
      </c>
      <c r="BL143" s="18" t="s">
        <v>182</v>
      </c>
      <c r="BM143" s="230" t="s">
        <v>325</v>
      </c>
    </row>
    <row r="144" s="2" customFormat="1" ht="16.5" customHeight="1">
      <c r="A144" s="39"/>
      <c r="B144" s="40"/>
      <c r="C144" s="219" t="s">
        <v>246</v>
      </c>
      <c r="D144" s="219" t="s">
        <v>177</v>
      </c>
      <c r="E144" s="220" t="s">
        <v>4314</v>
      </c>
      <c r="F144" s="221" t="s">
        <v>4315</v>
      </c>
      <c r="G144" s="222" t="s">
        <v>2748</v>
      </c>
      <c r="H144" s="223">
        <v>1</v>
      </c>
      <c r="I144" s="224"/>
      <c r="J144" s="225">
        <f>ROUND(I144*H144,2)</f>
        <v>0</v>
      </c>
      <c r="K144" s="221" t="s">
        <v>1</v>
      </c>
      <c r="L144" s="45"/>
      <c r="M144" s="226" t="s">
        <v>1</v>
      </c>
      <c r="N144" s="227" t="s">
        <v>41</v>
      </c>
      <c r="O144" s="92"/>
      <c r="P144" s="228">
        <f>O144*H144</f>
        <v>0</v>
      </c>
      <c r="Q144" s="228">
        <v>0</v>
      </c>
      <c r="R144" s="228">
        <f>Q144*H144</f>
        <v>0</v>
      </c>
      <c r="S144" s="228">
        <v>0</v>
      </c>
      <c r="T144" s="229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0" t="s">
        <v>182</v>
      </c>
      <c r="AT144" s="230" t="s">
        <v>177</v>
      </c>
      <c r="AU144" s="230" t="s">
        <v>84</v>
      </c>
      <c r="AY144" s="18" t="s">
        <v>175</v>
      </c>
      <c r="BE144" s="231">
        <f>IF(N144="základní",J144,0)</f>
        <v>0</v>
      </c>
      <c r="BF144" s="231">
        <f>IF(N144="snížená",J144,0)</f>
        <v>0</v>
      </c>
      <c r="BG144" s="231">
        <f>IF(N144="zákl. přenesená",J144,0)</f>
        <v>0</v>
      </c>
      <c r="BH144" s="231">
        <f>IF(N144="sníž. přenesená",J144,0)</f>
        <v>0</v>
      </c>
      <c r="BI144" s="231">
        <f>IF(N144="nulová",J144,0)</f>
        <v>0</v>
      </c>
      <c r="BJ144" s="18" t="s">
        <v>84</v>
      </c>
      <c r="BK144" s="231">
        <f>ROUND(I144*H144,2)</f>
        <v>0</v>
      </c>
      <c r="BL144" s="18" t="s">
        <v>182</v>
      </c>
      <c r="BM144" s="230" t="s">
        <v>334</v>
      </c>
    </row>
    <row r="145" s="2" customFormat="1" ht="24.15" customHeight="1">
      <c r="A145" s="39"/>
      <c r="B145" s="40"/>
      <c r="C145" s="219" t="s">
        <v>252</v>
      </c>
      <c r="D145" s="219" t="s">
        <v>177</v>
      </c>
      <c r="E145" s="220" t="s">
        <v>4316</v>
      </c>
      <c r="F145" s="221" t="s">
        <v>4317</v>
      </c>
      <c r="G145" s="222" t="s">
        <v>2748</v>
      </c>
      <c r="H145" s="223">
        <v>8</v>
      </c>
      <c r="I145" s="224"/>
      <c r="J145" s="225">
        <f>ROUND(I145*H145,2)</f>
        <v>0</v>
      </c>
      <c r="K145" s="221" t="s">
        <v>1</v>
      </c>
      <c r="L145" s="45"/>
      <c r="M145" s="226" t="s">
        <v>1</v>
      </c>
      <c r="N145" s="227" t="s">
        <v>41</v>
      </c>
      <c r="O145" s="92"/>
      <c r="P145" s="228">
        <f>O145*H145</f>
        <v>0</v>
      </c>
      <c r="Q145" s="228">
        <v>0</v>
      </c>
      <c r="R145" s="228">
        <f>Q145*H145</f>
        <v>0</v>
      </c>
      <c r="S145" s="228">
        <v>0</v>
      </c>
      <c r="T145" s="229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0" t="s">
        <v>182</v>
      </c>
      <c r="AT145" s="230" t="s">
        <v>177</v>
      </c>
      <c r="AU145" s="230" t="s">
        <v>84</v>
      </c>
      <c r="AY145" s="18" t="s">
        <v>175</v>
      </c>
      <c r="BE145" s="231">
        <f>IF(N145="základní",J145,0)</f>
        <v>0</v>
      </c>
      <c r="BF145" s="231">
        <f>IF(N145="snížená",J145,0)</f>
        <v>0</v>
      </c>
      <c r="BG145" s="231">
        <f>IF(N145="zákl. přenesená",J145,0)</f>
        <v>0</v>
      </c>
      <c r="BH145" s="231">
        <f>IF(N145="sníž. přenesená",J145,0)</f>
        <v>0</v>
      </c>
      <c r="BI145" s="231">
        <f>IF(N145="nulová",J145,0)</f>
        <v>0</v>
      </c>
      <c r="BJ145" s="18" t="s">
        <v>84</v>
      </c>
      <c r="BK145" s="231">
        <f>ROUND(I145*H145,2)</f>
        <v>0</v>
      </c>
      <c r="BL145" s="18" t="s">
        <v>182</v>
      </c>
      <c r="BM145" s="230" t="s">
        <v>351</v>
      </c>
    </row>
    <row r="146" s="2" customFormat="1" ht="76.35" customHeight="1">
      <c r="A146" s="39"/>
      <c r="B146" s="40"/>
      <c r="C146" s="219" t="s">
        <v>262</v>
      </c>
      <c r="D146" s="219" t="s">
        <v>177</v>
      </c>
      <c r="E146" s="220" t="s">
        <v>4318</v>
      </c>
      <c r="F146" s="221" t="s">
        <v>4319</v>
      </c>
      <c r="G146" s="222" t="s">
        <v>2748</v>
      </c>
      <c r="H146" s="223">
        <v>8</v>
      </c>
      <c r="I146" s="224"/>
      <c r="J146" s="225">
        <f>ROUND(I146*H146,2)</f>
        <v>0</v>
      </c>
      <c r="K146" s="221" t="s">
        <v>1</v>
      </c>
      <c r="L146" s="45"/>
      <c r="M146" s="226" t="s">
        <v>1</v>
      </c>
      <c r="N146" s="227" t="s">
        <v>41</v>
      </c>
      <c r="O146" s="92"/>
      <c r="P146" s="228">
        <f>O146*H146</f>
        <v>0</v>
      </c>
      <c r="Q146" s="228">
        <v>0</v>
      </c>
      <c r="R146" s="228">
        <f>Q146*H146</f>
        <v>0</v>
      </c>
      <c r="S146" s="228">
        <v>0</v>
      </c>
      <c r="T146" s="229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0" t="s">
        <v>182</v>
      </c>
      <c r="AT146" s="230" t="s">
        <v>177</v>
      </c>
      <c r="AU146" s="230" t="s">
        <v>84</v>
      </c>
      <c r="AY146" s="18" t="s">
        <v>175</v>
      </c>
      <c r="BE146" s="231">
        <f>IF(N146="základní",J146,0)</f>
        <v>0</v>
      </c>
      <c r="BF146" s="231">
        <f>IF(N146="snížená",J146,0)</f>
        <v>0</v>
      </c>
      <c r="BG146" s="231">
        <f>IF(N146="zákl. přenesená",J146,0)</f>
        <v>0</v>
      </c>
      <c r="BH146" s="231">
        <f>IF(N146="sníž. přenesená",J146,0)</f>
        <v>0</v>
      </c>
      <c r="BI146" s="231">
        <f>IF(N146="nulová",J146,0)</f>
        <v>0</v>
      </c>
      <c r="BJ146" s="18" t="s">
        <v>84</v>
      </c>
      <c r="BK146" s="231">
        <f>ROUND(I146*H146,2)</f>
        <v>0</v>
      </c>
      <c r="BL146" s="18" t="s">
        <v>182</v>
      </c>
      <c r="BM146" s="230" t="s">
        <v>372</v>
      </c>
    </row>
    <row r="147" s="13" customFormat="1">
      <c r="A147" s="13"/>
      <c r="B147" s="232"/>
      <c r="C147" s="233"/>
      <c r="D147" s="234" t="s">
        <v>184</v>
      </c>
      <c r="E147" s="235" t="s">
        <v>1</v>
      </c>
      <c r="F147" s="236" t="s">
        <v>4320</v>
      </c>
      <c r="G147" s="233"/>
      <c r="H147" s="237">
        <v>8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184</v>
      </c>
      <c r="AU147" s="243" t="s">
        <v>84</v>
      </c>
      <c r="AV147" s="13" t="s">
        <v>86</v>
      </c>
      <c r="AW147" s="13" t="s">
        <v>32</v>
      </c>
      <c r="AX147" s="13" t="s">
        <v>76</v>
      </c>
      <c r="AY147" s="243" t="s">
        <v>175</v>
      </c>
    </row>
    <row r="148" s="15" customFormat="1">
      <c r="A148" s="15"/>
      <c r="B148" s="254"/>
      <c r="C148" s="255"/>
      <c r="D148" s="234" t="s">
        <v>184</v>
      </c>
      <c r="E148" s="256" t="s">
        <v>1</v>
      </c>
      <c r="F148" s="257" t="s">
        <v>201</v>
      </c>
      <c r="G148" s="255"/>
      <c r="H148" s="258">
        <v>8</v>
      </c>
      <c r="I148" s="259"/>
      <c r="J148" s="255"/>
      <c r="K148" s="255"/>
      <c r="L148" s="260"/>
      <c r="M148" s="261"/>
      <c r="N148" s="262"/>
      <c r="O148" s="262"/>
      <c r="P148" s="262"/>
      <c r="Q148" s="262"/>
      <c r="R148" s="262"/>
      <c r="S148" s="262"/>
      <c r="T148" s="263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4" t="s">
        <v>184</v>
      </c>
      <c r="AU148" s="264" t="s">
        <v>84</v>
      </c>
      <c r="AV148" s="15" t="s">
        <v>182</v>
      </c>
      <c r="AW148" s="15" t="s">
        <v>32</v>
      </c>
      <c r="AX148" s="15" t="s">
        <v>84</v>
      </c>
      <c r="AY148" s="264" t="s">
        <v>175</v>
      </c>
    </row>
    <row r="149" s="2" customFormat="1" ht="16.5" customHeight="1">
      <c r="A149" s="39"/>
      <c r="B149" s="40"/>
      <c r="C149" s="219" t="s">
        <v>273</v>
      </c>
      <c r="D149" s="219" t="s">
        <v>177</v>
      </c>
      <c r="E149" s="220" t="s">
        <v>4321</v>
      </c>
      <c r="F149" s="221" t="s">
        <v>4322</v>
      </c>
      <c r="G149" s="222" t="s">
        <v>2748</v>
      </c>
      <c r="H149" s="223">
        <v>112</v>
      </c>
      <c r="I149" s="224"/>
      <c r="J149" s="225">
        <f>ROUND(I149*H149,2)</f>
        <v>0</v>
      </c>
      <c r="K149" s="221" t="s">
        <v>1</v>
      </c>
      <c r="L149" s="45"/>
      <c r="M149" s="226" t="s">
        <v>1</v>
      </c>
      <c r="N149" s="227" t="s">
        <v>41</v>
      </c>
      <c r="O149" s="92"/>
      <c r="P149" s="228">
        <f>O149*H149</f>
        <v>0</v>
      </c>
      <c r="Q149" s="228">
        <v>0</v>
      </c>
      <c r="R149" s="228">
        <f>Q149*H149</f>
        <v>0</v>
      </c>
      <c r="S149" s="228">
        <v>0</v>
      </c>
      <c r="T149" s="229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0" t="s">
        <v>182</v>
      </c>
      <c r="AT149" s="230" t="s">
        <v>177</v>
      </c>
      <c r="AU149" s="230" t="s">
        <v>84</v>
      </c>
      <c r="AY149" s="18" t="s">
        <v>175</v>
      </c>
      <c r="BE149" s="231">
        <f>IF(N149="základní",J149,0)</f>
        <v>0</v>
      </c>
      <c r="BF149" s="231">
        <f>IF(N149="snížená",J149,0)</f>
        <v>0</v>
      </c>
      <c r="BG149" s="231">
        <f>IF(N149="zákl. přenesená",J149,0)</f>
        <v>0</v>
      </c>
      <c r="BH149" s="231">
        <f>IF(N149="sníž. přenesená",J149,0)</f>
        <v>0</v>
      </c>
      <c r="BI149" s="231">
        <f>IF(N149="nulová",J149,0)</f>
        <v>0</v>
      </c>
      <c r="BJ149" s="18" t="s">
        <v>84</v>
      </c>
      <c r="BK149" s="231">
        <f>ROUND(I149*H149,2)</f>
        <v>0</v>
      </c>
      <c r="BL149" s="18" t="s">
        <v>182</v>
      </c>
      <c r="BM149" s="230" t="s">
        <v>386</v>
      </c>
    </row>
    <row r="150" s="2" customFormat="1" ht="24.15" customHeight="1">
      <c r="A150" s="39"/>
      <c r="B150" s="40"/>
      <c r="C150" s="219" t="s">
        <v>281</v>
      </c>
      <c r="D150" s="219" t="s">
        <v>177</v>
      </c>
      <c r="E150" s="220" t="s">
        <v>4323</v>
      </c>
      <c r="F150" s="221" t="s">
        <v>4324</v>
      </c>
      <c r="G150" s="222" t="s">
        <v>2748</v>
      </c>
      <c r="H150" s="223">
        <v>1</v>
      </c>
      <c r="I150" s="224"/>
      <c r="J150" s="225">
        <f>ROUND(I150*H150,2)</f>
        <v>0</v>
      </c>
      <c r="K150" s="221" t="s">
        <v>1</v>
      </c>
      <c r="L150" s="45"/>
      <c r="M150" s="226" t="s">
        <v>1</v>
      </c>
      <c r="N150" s="227" t="s">
        <v>41</v>
      </c>
      <c r="O150" s="92"/>
      <c r="P150" s="228">
        <f>O150*H150</f>
        <v>0</v>
      </c>
      <c r="Q150" s="228">
        <v>0</v>
      </c>
      <c r="R150" s="228">
        <f>Q150*H150</f>
        <v>0</v>
      </c>
      <c r="S150" s="228">
        <v>0</v>
      </c>
      <c r="T150" s="229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0" t="s">
        <v>182</v>
      </c>
      <c r="AT150" s="230" t="s">
        <v>177</v>
      </c>
      <c r="AU150" s="230" t="s">
        <v>84</v>
      </c>
      <c r="AY150" s="18" t="s">
        <v>175</v>
      </c>
      <c r="BE150" s="231">
        <f>IF(N150="základní",J150,0)</f>
        <v>0</v>
      </c>
      <c r="BF150" s="231">
        <f>IF(N150="snížená",J150,0)</f>
        <v>0</v>
      </c>
      <c r="BG150" s="231">
        <f>IF(N150="zákl. přenesená",J150,0)</f>
        <v>0</v>
      </c>
      <c r="BH150" s="231">
        <f>IF(N150="sníž. přenesená",J150,0)</f>
        <v>0</v>
      </c>
      <c r="BI150" s="231">
        <f>IF(N150="nulová",J150,0)</f>
        <v>0</v>
      </c>
      <c r="BJ150" s="18" t="s">
        <v>84</v>
      </c>
      <c r="BK150" s="231">
        <f>ROUND(I150*H150,2)</f>
        <v>0</v>
      </c>
      <c r="BL150" s="18" t="s">
        <v>182</v>
      </c>
      <c r="BM150" s="230" t="s">
        <v>430</v>
      </c>
    </row>
    <row r="151" s="2" customFormat="1" ht="24.15" customHeight="1">
      <c r="A151" s="39"/>
      <c r="B151" s="40"/>
      <c r="C151" s="219" t="s">
        <v>289</v>
      </c>
      <c r="D151" s="219" t="s">
        <v>177</v>
      </c>
      <c r="E151" s="220" t="s">
        <v>4325</v>
      </c>
      <c r="F151" s="221" t="s">
        <v>4326</v>
      </c>
      <c r="G151" s="222" t="s">
        <v>2748</v>
      </c>
      <c r="H151" s="223">
        <v>1</v>
      </c>
      <c r="I151" s="224"/>
      <c r="J151" s="225">
        <f>ROUND(I151*H151,2)</f>
        <v>0</v>
      </c>
      <c r="K151" s="221" t="s">
        <v>1</v>
      </c>
      <c r="L151" s="45"/>
      <c r="M151" s="226" t="s">
        <v>1</v>
      </c>
      <c r="N151" s="227" t="s">
        <v>41</v>
      </c>
      <c r="O151" s="92"/>
      <c r="P151" s="228">
        <f>O151*H151</f>
        <v>0</v>
      </c>
      <c r="Q151" s="228">
        <v>0</v>
      </c>
      <c r="R151" s="228">
        <f>Q151*H151</f>
        <v>0</v>
      </c>
      <c r="S151" s="228">
        <v>0</v>
      </c>
      <c r="T151" s="229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0" t="s">
        <v>182</v>
      </c>
      <c r="AT151" s="230" t="s">
        <v>177</v>
      </c>
      <c r="AU151" s="230" t="s">
        <v>84</v>
      </c>
      <c r="AY151" s="18" t="s">
        <v>175</v>
      </c>
      <c r="BE151" s="231">
        <f>IF(N151="základní",J151,0)</f>
        <v>0</v>
      </c>
      <c r="BF151" s="231">
        <f>IF(N151="snížená",J151,0)</f>
        <v>0</v>
      </c>
      <c r="BG151" s="231">
        <f>IF(N151="zákl. přenesená",J151,0)</f>
        <v>0</v>
      </c>
      <c r="BH151" s="231">
        <f>IF(N151="sníž. přenesená",J151,0)</f>
        <v>0</v>
      </c>
      <c r="BI151" s="231">
        <f>IF(N151="nulová",J151,0)</f>
        <v>0</v>
      </c>
      <c r="BJ151" s="18" t="s">
        <v>84</v>
      </c>
      <c r="BK151" s="231">
        <f>ROUND(I151*H151,2)</f>
        <v>0</v>
      </c>
      <c r="BL151" s="18" t="s">
        <v>182</v>
      </c>
      <c r="BM151" s="230" t="s">
        <v>440</v>
      </c>
    </row>
    <row r="152" s="13" customFormat="1">
      <c r="A152" s="13"/>
      <c r="B152" s="232"/>
      <c r="C152" s="233"/>
      <c r="D152" s="234" t="s">
        <v>184</v>
      </c>
      <c r="E152" s="235" t="s">
        <v>1</v>
      </c>
      <c r="F152" s="236" t="s">
        <v>4287</v>
      </c>
      <c r="G152" s="233"/>
      <c r="H152" s="237">
        <v>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184</v>
      </c>
      <c r="AU152" s="243" t="s">
        <v>84</v>
      </c>
      <c r="AV152" s="13" t="s">
        <v>86</v>
      </c>
      <c r="AW152" s="13" t="s">
        <v>32</v>
      </c>
      <c r="AX152" s="13" t="s">
        <v>76</v>
      </c>
      <c r="AY152" s="243" t="s">
        <v>175</v>
      </c>
    </row>
    <row r="153" s="15" customFormat="1">
      <c r="A153" s="15"/>
      <c r="B153" s="254"/>
      <c r="C153" s="255"/>
      <c r="D153" s="234" t="s">
        <v>184</v>
      </c>
      <c r="E153" s="256" t="s">
        <v>1</v>
      </c>
      <c r="F153" s="257" t="s">
        <v>201</v>
      </c>
      <c r="G153" s="255"/>
      <c r="H153" s="258">
        <v>1</v>
      </c>
      <c r="I153" s="259"/>
      <c r="J153" s="255"/>
      <c r="K153" s="255"/>
      <c r="L153" s="260"/>
      <c r="M153" s="261"/>
      <c r="N153" s="262"/>
      <c r="O153" s="262"/>
      <c r="P153" s="262"/>
      <c r="Q153" s="262"/>
      <c r="R153" s="262"/>
      <c r="S153" s="262"/>
      <c r="T153" s="263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4" t="s">
        <v>184</v>
      </c>
      <c r="AU153" s="264" t="s">
        <v>84</v>
      </c>
      <c r="AV153" s="15" t="s">
        <v>182</v>
      </c>
      <c r="AW153" s="15" t="s">
        <v>32</v>
      </c>
      <c r="AX153" s="15" t="s">
        <v>84</v>
      </c>
      <c r="AY153" s="264" t="s">
        <v>175</v>
      </c>
    </row>
    <row r="154" s="2" customFormat="1" ht="37.8" customHeight="1">
      <c r="A154" s="39"/>
      <c r="B154" s="40"/>
      <c r="C154" s="219" t="s">
        <v>294</v>
      </c>
      <c r="D154" s="219" t="s">
        <v>177</v>
      </c>
      <c r="E154" s="220" t="s">
        <v>4327</v>
      </c>
      <c r="F154" s="221" t="s">
        <v>4328</v>
      </c>
      <c r="G154" s="222" t="s">
        <v>2748</v>
      </c>
      <c r="H154" s="223">
        <v>1</v>
      </c>
      <c r="I154" s="224"/>
      <c r="J154" s="225">
        <f>ROUND(I154*H154,2)</f>
        <v>0</v>
      </c>
      <c r="K154" s="221" t="s">
        <v>1</v>
      </c>
      <c r="L154" s="45"/>
      <c r="M154" s="226" t="s">
        <v>1</v>
      </c>
      <c r="N154" s="227" t="s">
        <v>41</v>
      </c>
      <c r="O154" s="92"/>
      <c r="P154" s="228">
        <f>O154*H154</f>
        <v>0</v>
      </c>
      <c r="Q154" s="228">
        <v>0</v>
      </c>
      <c r="R154" s="228">
        <f>Q154*H154</f>
        <v>0</v>
      </c>
      <c r="S154" s="228">
        <v>0</v>
      </c>
      <c r="T154" s="229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0" t="s">
        <v>182</v>
      </c>
      <c r="AT154" s="230" t="s">
        <v>177</v>
      </c>
      <c r="AU154" s="230" t="s">
        <v>84</v>
      </c>
      <c r="AY154" s="18" t="s">
        <v>175</v>
      </c>
      <c r="BE154" s="231">
        <f>IF(N154="základní",J154,0)</f>
        <v>0</v>
      </c>
      <c r="BF154" s="231">
        <f>IF(N154="snížená",J154,0)</f>
        <v>0</v>
      </c>
      <c r="BG154" s="231">
        <f>IF(N154="zákl. přenesená",J154,0)</f>
        <v>0</v>
      </c>
      <c r="BH154" s="231">
        <f>IF(N154="sníž. přenesená",J154,0)</f>
        <v>0</v>
      </c>
      <c r="BI154" s="231">
        <f>IF(N154="nulová",J154,0)</f>
        <v>0</v>
      </c>
      <c r="BJ154" s="18" t="s">
        <v>84</v>
      </c>
      <c r="BK154" s="231">
        <f>ROUND(I154*H154,2)</f>
        <v>0</v>
      </c>
      <c r="BL154" s="18" t="s">
        <v>182</v>
      </c>
      <c r="BM154" s="230" t="s">
        <v>452</v>
      </c>
    </row>
    <row r="155" s="2" customFormat="1" ht="37.8" customHeight="1">
      <c r="A155" s="39"/>
      <c r="B155" s="40"/>
      <c r="C155" s="219" t="s">
        <v>7</v>
      </c>
      <c r="D155" s="219" t="s">
        <v>177</v>
      </c>
      <c r="E155" s="220" t="s">
        <v>4329</v>
      </c>
      <c r="F155" s="221" t="s">
        <v>4330</v>
      </c>
      <c r="G155" s="222" t="s">
        <v>2748</v>
      </c>
      <c r="H155" s="223">
        <v>7</v>
      </c>
      <c r="I155" s="224"/>
      <c r="J155" s="225">
        <f>ROUND(I155*H155,2)</f>
        <v>0</v>
      </c>
      <c r="K155" s="221" t="s">
        <v>1</v>
      </c>
      <c r="L155" s="45"/>
      <c r="M155" s="226" t="s">
        <v>1</v>
      </c>
      <c r="N155" s="227" t="s">
        <v>41</v>
      </c>
      <c r="O155" s="92"/>
      <c r="P155" s="228">
        <f>O155*H155</f>
        <v>0</v>
      </c>
      <c r="Q155" s="228">
        <v>0</v>
      </c>
      <c r="R155" s="228">
        <f>Q155*H155</f>
        <v>0</v>
      </c>
      <c r="S155" s="228">
        <v>0</v>
      </c>
      <c r="T155" s="229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0" t="s">
        <v>182</v>
      </c>
      <c r="AT155" s="230" t="s">
        <v>177</v>
      </c>
      <c r="AU155" s="230" t="s">
        <v>84</v>
      </c>
      <c r="AY155" s="18" t="s">
        <v>175</v>
      </c>
      <c r="BE155" s="231">
        <f>IF(N155="základní",J155,0)</f>
        <v>0</v>
      </c>
      <c r="BF155" s="231">
        <f>IF(N155="snížená",J155,0)</f>
        <v>0</v>
      </c>
      <c r="BG155" s="231">
        <f>IF(N155="zákl. přenesená",J155,0)</f>
        <v>0</v>
      </c>
      <c r="BH155" s="231">
        <f>IF(N155="sníž. přenesená",J155,0)</f>
        <v>0</v>
      </c>
      <c r="BI155" s="231">
        <f>IF(N155="nulová",J155,0)</f>
        <v>0</v>
      </c>
      <c r="BJ155" s="18" t="s">
        <v>84</v>
      </c>
      <c r="BK155" s="231">
        <f>ROUND(I155*H155,2)</f>
        <v>0</v>
      </c>
      <c r="BL155" s="18" t="s">
        <v>182</v>
      </c>
      <c r="BM155" s="230" t="s">
        <v>462</v>
      </c>
    </row>
    <row r="156" s="2" customFormat="1" ht="24.15" customHeight="1">
      <c r="A156" s="39"/>
      <c r="B156" s="40"/>
      <c r="C156" s="219" t="s">
        <v>302</v>
      </c>
      <c r="D156" s="219" t="s">
        <v>177</v>
      </c>
      <c r="E156" s="220" t="s">
        <v>4331</v>
      </c>
      <c r="F156" s="221" t="s">
        <v>4332</v>
      </c>
      <c r="G156" s="222" t="s">
        <v>2748</v>
      </c>
      <c r="H156" s="223">
        <v>9</v>
      </c>
      <c r="I156" s="224"/>
      <c r="J156" s="225">
        <f>ROUND(I156*H156,2)</f>
        <v>0</v>
      </c>
      <c r="K156" s="221" t="s">
        <v>1</v>
      </c>
      <c r="L156" s="45"/>
      <c r="M156" s="226" t="s">
        <v>1</v>
      </c>
      <c r="N156" s="227" t="s">
        <v>41</v>
      </c>
      <c r="O156" s="92"/>
      <c r="P156" s="228">
        <f>O156*H156</f>
        <v>0</v>
      </c>
      <c r="Q156" s="228">
        <v>0</v>
      </c>
      <c r="R156" s="228">
        <f>Q156*H156</f>
        <v>0</v>
      </c>
      <c r="S156" s="228">
        <v>0</v>
      </c>
      <c r="T156" s="229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0" t="s">
        <v>182</v>
      </c>
      <c r="AT156" s="230" t="s">
        <v>177</v>
      </c>
      <c r="AU156" s="230" t="s">
        <v>84</v>
      </c>
      <c r="AY156" s="18" t="s">
        <v>175</v>
      </c>
      <c r="BE156" s="231">
        <f>IF(N156="základní",J156,0)</f>
        <v>0</v>
      </c>
      <c r="BF156" s="231">
        <f>IF(N156="snížená",J156,0)</f>
        <v>0</v>
      </c>
      <c r="BG156" s="231">
        <f>IF(N156="zákl. přenesená",J156,0)</f>
        <v>0</v>
      </c>
      <c r="BH156" s="231">
        <f>IF(N156="sníž. přenesená",J156,0)</f>
        <v>0</v>
      </c>
      <c r="BI156" s="231">
        <f>IF(N156="nulová",J156,0)</f>
        <v>0</v>
      </c>
      <c r="BJ156" s="18" t="s">
        <v>84</v>
      </c>
      <c r="BK156" s="231">
        <f>ROUND(I156*H156,2)</f>
        <v>0</v>
      </c>
      <c r="BL156" s="18" t="s">
        <v>182</v>
      </c>
      <c r="BM156" s="230" t="s">
        <v>470</v>
      </c>
    </row>
    <row r="157" s="2" customFormat="1" ht="16.5" customHeight="1">
      <c r="A157" s="39"/>
      <c r="B157" s="40"/>
      <c r="C157" s="219" t="s">
        <v>307</v>
      </c>
      <c r="D157" s="219" t="s">
        <v>177</v>
      </c>
      <c r="E157" s="220" t="s">
        <v>4333</v>
      </c>
      <c r="F157" s="221" t="s">
        <v>4334</v>
      </c>
      <c r="G157" s="222" t="s">
        <v>2748</v>
      </c>
      <c r="H157" s="223">
        <v>1</v>
      </c>
      <c r="I157" s="224"/>
      <c r="J157" s="225">
        <f>ROUND(I157*H157,2)</f>
        <v>0</v>
      </c>
      <c r="K157" s="221" t="s">
        <v>1</v>
      </c>
      <c r="L157" s="45"/>
      <c r="M157" s="226" t="s">
        <v>1</v>
      </c>
      <c r="N157" s="227" t="s">
        <v>41</v>
      </c>
      <c r="O157" s="92"/>
      <c r="P157" s="228">
        <f>O157*H157</f>
        <v>0</v>
      </c>
      <c r="Q157" s="228">
        <v>0</v>
      </c>
      <c r="R157" s="228">
        <f>Q157*H157</f>
        <v>0</v>
      </c>
      <c r="S157" s="228">
        <v>0</v>
      </c>
      <c r="T157" s="229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0" t="s">
        <v>182</v>
      </c>
      <c r="AT157" s="230" t="s">
        <v>177</v>
      </c>
      <c r="AU157" s="230" t="s">
        <v>84</v>
      </c>
      <c r="AY157" s="18" t="s">
        <v>175</v>
      </c>
      <c r="BE157" s="231">
        <f>IF(N157="základní",J157,0)</f>
        <v>0</v>
      </c>
      <c r="BF157" s="231">
        <f>IF(N157="snížená",J157,0)</f>
        <v>0</v>
      </c>
      <c r="BG157" s="231">
        <f>IF(N157="zákl. přenesená",J157,0)</f>
        <v>0</v>
      </c>
      <c r="BH157" s="231">
        <f>IF(N157="sníž. přenesená",J157,0)</f>
        <v>0</v>
      </c>
      <c r="BI157" s="231">
        <f>IF(N157="nulová",J157,0)</f>
        <v>0</v>
      </c>
      <c r="BJ157" s="18" t="s">
        <v>84</v>
      </c>
      <c r="BK157" s="231">
        <f>ROUND(I157*H157,2)</f>
        <v>0</v>
      </c>
      <c r="BL157" s="18" t="s">
        <v>182</v>
      </c>
      <c r="BM157" s="230" t="s">
        <v>481</v>
      </c>
    </row>
    <row r="158" s="13" customFormat="1">
      <c r="A158" s="13"/>
      <c r="B158" s="232"/>
      <c r="C158" s="233"/>
      <c r="D158" s="234" t="s">
        <v>184</v>
      </c>
      <c r="E158" s="235" t="s">
        <v>1</v>
      </c>
      <c r="F158" s="236" t="s">
        <v>4287</v>
      </c>
      <c r="G158" s="233"/>
      <c r="H158" s="237">
        <v>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184</v>
      </c>
      <c r="AU158" s="243" t="s">
        <v>84</v>
      </c>
      <c r="AV158" s="13" t="s">
        <v>86</v>
      </c>
      <c r="AW158" s="13" t="s">
        <v>32</v>
      </c>
      <c r="AX158" s="13" t="s">
        <v>76</v>
      </c>
      <c r="AY158" s="243" t="s">
        <v>175</v>
      </c>
    </row>
    <row r="159" s="15" customFormat="1">
      <c r="A159" s="15"/>
      <c r="B159" s="254"/>
      <c r="C159" s="255"/>
      <c r="D159" s="234" t="s">
        <v>184</v>
      </c>
      <c r="E159" s="256" t="s">
        <v>1</v>
      </c>
      <c r="F159" s="257" t="s">
        <v>201</v>
      </c>
      <c r="G159" s="255"/>
      <c r="H159" s="258">
        <v>1</v>
      </c>
      <c r="I159" s="259"/>
      <c r="J159" s="255"/>
      <c r="K159" s="255"/>
      <c r="L159" s="260"/>
      <c r="M159" s="261"/>
      <c r="N159" s="262"/>
      <c r="O159" s="262"/>
      <c r="P159" s="262"/>
      <c r="Q159" s="262"/>
      <c r="R159" s="262"/>
      <c r="S159" s="262"/>
      <c r="T159" s="263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4" t="s">
        <v>184</v>
      </c>
      <c r="AU159" s="264" t="s">
        <v>84</v>
      </c>
      <c r="AV159" s="15" t="s">
        <v>182</v>
      </c>
      <c r="AW159" s="15" t="s">
        <v>32</v>
      </c>
      <c r="AX159" s="15" t="s">
        <v>84</v>
      </c>
      <c r="AY159" s="264" t="s">
        <v>175</v>
      </c>
    </row>
    <row r="160" s="2" customFormat="1" ht="21.75" customHeight="1">
      <c r="A160" s="39"/>
      <c r="B160" s="40"/>
      <c r="C160" s="219" t="s">
        <v>312</v>
      </c>
      <c r="D160" s="219" t="s">
        <v>177</v>
      </c>
      <c r="E160" s="220" t="s">
        <v>4335</v>
      </c>
      <c r="F160" s="221" t="s">
        <v>4336</v>
      </c>
      <c r="G160" s="222" t="s">
        <v>2748</v>
      </c>
      <c r="H160" s="223">
        <v>9</v>
      </c>
      <c r="I160" s="224"/>
      <c r="J160" s="225">
        <f>ROUND(I160*H160,2)</f>
        <v>0</v>
      </c>
      <c r="K160" s="221" t="s">
        <v>1</v>
      </c>
      <c r="L160" s="45"/>
      <c r="M160" s="226" t="s">
        <v>1</v>
      </c>
      <c r="N160" s="227" t="s">
        <v>41</v>
      </c>
      <c r="O160" s="92"/>
      <c r="P160" s="228">
        <f>O160*H160</f>
        <v>0</v>
      </c>
      <c r="Q160" s="228">
        <v>0</v>
      </c>
      <c r="R160" s="228">
        <f>Q160*H160</f>
        <v>0</v>
      </c>
      <c r="S160" s="228">
        <v>0</v>
      </c>
      <c r="T160" s="229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0" t="s">
        <v>182</v>
      </c>
      <c r="AT160" s="230" t="s">
        <v>177</v>
      </c>
      <c r="AU160" s="230" t="s">
        <v>84</v>
      </c>
      <c r="AY160" s="18" t="s">
        <v>175</v>
      </c>
      <c r="BE160" s="231">
        <f>IF(N160="základní",J160,0)</f>
        <v>0</v>
      </c>
      <c r="BF160" s="231">
        <f>IF(N160="snížená",J160,0)</f>
        <v>0</v>
      </c>
      <c r="BG160" s="231">
        <f>IF(N160="zákl. přenesená",J160,0)</f>
        <v>0</v>
      </c>
      <c r="BH160" s="231">
        <f>IF(N160="sníž. přenesená",J160,0)</f>
        <v>0</v>
      </c>
      <c r="BI160" s="231">
        <f>IF(N160="nulová",J160,0)</f>
        <v>0</v>
      </c>
      <c r="BJ160" s="18" t="s">
        <v>84</v>
      </c>
      <c r="BK160" s="231">
        <f>ROUND(I160*H160,2)</f>
        <v>0</v>
      </c>
      <c r="BL160" s="18" t="s">
        <v>182</v>
      </c>
      <c r="BM160" s="230" t="s">
        <v>491</v>
      </c>
    </row>
    <row r="161" s="13" customFormat="1">
      <c r="A161" s="13"/>
      <c r="B161" s="232"/>
      <c r="C161" s="233"/>
      <c r="D161" s="234" t="s">
        <v>184</v>
      </c>
      <c r="E161" s="235" t="s">
        <v>1</v>
      </c>
      <c r="F161" s="236" t="s">
        <v>4337</v>
      </c>
      <c r="G161" s="233"/>
      <c r="H161" s="237">
        <v>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184</v>
      </c>
      <c r="AU161" s="243" t="s">
        <v>84</v>
      </c>
      <c r="AV161" s="13" t="s">
        <v>86</v>
      </c>
      <c r="AW161" s="13" t="s">
        <v>32</v>
      </c>
      <c r="AX161" s="13" t="s">
        <v>76</v>
      </c>
      <c r="AY161" s="243" t="s">
        <v>175</v>
      </c>
    </row>
    <row r="162" s="15" customFormat="1">
      <c r="A162" s="15"/>
      <c r="B162" s="254"/>
      <c r="C162" s="255"/>
      <c r="D162" s="234" t="s">
        <v>184</v>
      </c>
      <c r="E162" s="256" t="s">
        <v>1</v>
      </c>
      <c r="F162" s="257" t="s">
        <v>201</v>
      </c>
      <c r="G162" s="255"/>
      <c r="H162" s="258">
        <v>9</v>
      </c>
      <c r="I162" s="259"/>
      <c r="J162" s="255"/>
      <c r="K162" s="255"/>
      <c r="L162" s="260"/>
      <c r="M162" s="261"/>
      <c r="N162" s="262"/>
      <c r="O162" s="262"/>
      <c r="P162" s="262"/>
      <c r="Q162" s="262"/>
      <c r="R162" s="262"/>
      <c r="S162" s="262"/>
      <c r="T162" s="263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4" t="s">
        <v>184</v>
      </c>
      <c r="AU162" s="264" t="s">
        <v>84</v>
      </c>
      <c r="AV162" s="15" t="s">
        <v>182</v>
      </c>
      <c r="AW162" s="15" t="s">
        <v>32</v>
      </c>
      <c r="AX162" s="15" t="s">
        <v>84</v>
      </c>
      <c r="AY162" s="264" t="s">
        <v>175</v>
      </c>
    </row>
    <row r="163" s="2" customFormat="1" ht="16.5" customHeight="1">
      <c r="A163" s="39"/>
      <c r="B163" s="40"/>
      <c r="C163" s="219" t="s">
        <v>320</v>
      </c>
      <c r="D163" s="219" t="s">
        <v>177</v>
      </c>
      <c r="E163" s="220" t="s">
        <v>4338</v>
      </c>
      <c r="F163" s="221" t="s">
        <v>4339</v>
      </c>
      <c r="G163" s="222" t="s">
        <v>2748</v>
      </c>
      <c r="H163" s="223">
        <v>1</v>
      </c>
      <c r="I163" s="224"/>
      <c r="J163" s="225">
        <f>ROUND(I163*H163,2)</f>
        <v>0</v>
      </c>
      <c r="K163" s="221" t="s">
        <v>1</v>
      </c>
      <c r="L163" s="45"/>
      <c r="M163" s="226" t="s">
        <v>1</v>
      </c>
      <c r="N163" s="227" t="s">
        <v>41</v>
      </c>
      <c r="O163" s="92"/>
      <c r="P163" s="228">
        <f>O163*H163</f>
        <v>0</v>
      </c>
      <c r="Q163" s="228">
        <v>0</v>
      </c>
      <c r="R163" s="228">
        <f>Q163*H163</f>
        <v>0</v>
      </c>
      <c r="S163" s="228">
        <v>0</v>
      </c>
      <c r="T163" s="229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0" t="s">
        <v>182</v>
      </c>
      <c r="AT163" s="230" t="s">
        <v>177</v>
      </c>
      <c r="AU163" s="230" t="s">
        <v>84</v>
      </c>
      <c r="AY163" s="18" t="s">
        <v>175</v>
      </c>
      <c r="BE163" s="231">
        <f>IF(N163="základní",J163,0)</f>
        <v>0</v>
      </c>
      <c r="BF163" s="231">
        <f>IF(N163="snížená",J163,0)</f>
        <v>0</v>
      </c>
      <c r="BG163" s="231">
        <f>IF(N163="zákl. přenesená",J163,0)</f>
        <v>0</v>
      </c>
      <c r="BH163" s="231">
        <f>IF(N163="sníž. přenesená",J163,0)</f>
        <v>0</v>
      </c>
      <c r="BI163" s="231">
        <f>IF(N163="nulová",J163,0)</f>
        <v>0</v>
      </c>
      <c r="BJ163" s="18" t="s">
        <v>84</v>
      </c>
      <c r="BK163" s="231">
        <f>ROUND(I163*H163,2)</f>
        <v>0</v>
      </c>
      <c r="BL163" s="18" t="s">
        <v>182</v>
      </c>
      <c r="BM163" s="230" t="s">
        <v>499</v>
      </c>
    </row>
    <row r="164" s="13" customFormat="1">
      <c r="A164" s="13"/>
      <c r="B164" s="232"/>
      <c r="C164" s="233"/>
      <c r="D164" s="234" t="s">
        <v>184</v>
      </c>
      <c r="E164" s="235" t="s">
        <v>1</v>
      </c>
      <c r="F164" s="236" t="s">
        <v>4287</v>
      </c>
      <c r="G164" s="233"/>
      <c r="H164" s="237">
        <v>1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184</v>
      </c>
      <c r="AU164" s="243" t="s">
        <v>84</v>
      </c>
      <c r="AV164" s="13" t="s">
        <v>86</v>
      </c>
      <c r="AW164" s="13" t="s">
        <v>32</v>
      </c>
      <c r="AX164" s="13" t="s">
        <v>76</v>
      </c>
      <c r="AY164" s="243" t="s">
        <v>175</v>
      </c>
    </row>
    <row r="165" s="15" customFormat="1">
      <c r="A165" s="15"/>
      <c r="B165" s="254"/>
      <c r="C165" s="255"/>
      <c r="D165" s="234" t="s">
        <v>184</v>
      </c>
      <c r="E165" s="256" t="s">
        <v>1</v>
      </c>
      <c r="F165" s="257" t="s">
        <v>201</v>
      </c>
      <c r="G165" s="255"/>
      <c r="H165" s="258">
        <v>1</v>
      </c>
      <c r="I165" s="259"/>
      <c r="J165" s="255"/>
      <c r="K165" s="255"/>
      <c r="L165" s="260"/>
      <c r="M165" s="261"/>
      <c r="N165" s="262"/>
      <c r="O165" s="262"/>
      <c r="P165" s="262"/>
      <c r="Q165" s="262"/>
      <c r="R165" s="262"/>
      <c r="S165" s="262"/>
      <c r="T165" s="263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4" t="s">
        <v>184</v>
      </c>
      <c r="AU165" s="264" t="s">
        <v>84</v>
      </c>
      <c r="AV165" s="15" t="s">
        <v>182</v>
      </c>
      <c r="AW165" s="15" t="s">
        <v>32</v>
      </c>
      <c r="AX165" s="15" t="s">
        <v>84</v>
      </c>
      <c r="AY165" s="264" t="s">
        <v>175</v>
      </c>
    </row>
    <row r="166" s="2" customFormat="1" ht="16.5" customHeight="1">
      <c r="A166" s="39"/>
      <c r="B166" s="40"/>
      <c r="C166" s="219" t="s">
        <v>325</v>
      </c>
      <c r="D166" s="219" t="s">
        <v>177</v>
      </c>
      <c r="E166" s="220" t="s">
        <v>4340</v>
      </c>
      <c r="F166" s="221" t="s">
        <v>4341</v>
      </c>
      <c r="G166" s="222" t="s">
        <v>2748</v>
      </c>
      <c r="H166" s="223">
        <v>1</v>
      </c>
      <c r="I166" s="224"/>
      <c r="J166" s="225">
        <f>ROUND(I166*H166,2)</f>
        <v>0</v>
      </c>
      <c r="K166" s="221" t="s">
        <v>1</v>
      </c>
      <c r="L166" s="45"/>
      <c r="M166" s="226" t="s">
        <v>1</v>
      </c>
      <c r="N166" s="227" t="s">
        <v>41</v>
      </c>
      <c r="O166" s="92"/>
      <c r="P166" s="228">
        <f>O166*H166</f>
        <v>0</v>
      </c>
      <c r="Q166" s="228">
        <v>0</v>
      </c>
      <c r="R166" s="228">
        <f>Q166*H166</f>
        <v>0</v>
      </c>
      <c r="S166" s="228">
        <v>0</v>
      </c>
      <c r="T166" s="229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0" t="s">
        <v>182</v>
      </c>
      <c r="AT166" s="230" t="s">
        <v>177</v>
      </c>
      <c r="AU166" s="230" t="s">
        <v>84</v>
      </c>
      <c r="AY166" s="18" t="s">
        <v>175</v>
      </c>
      <c r="BE166" s="231">
        <f>IF(N166="základní",J166,0)</f>
        <v>0</v>
      </c>
      <c r="BF166" s="231">
        <f>IF(N166="snížená",J166,0)</f>
        <v>0</v>
      </c>
      <c r="BG166" s="231">
        <f>IF(N166="zákl. přenesená",J166,0)</f>
        <v>0</v>
      </c>
      <c r="BH166" s="231">
        <f>IF(N166="sníž. přenesená",J166,0)</f>
        <v>0</v>
      </c>
      <c r="BI166" s="231">
        <f>IF(N166="nulová",J166,0)</f>
        <v>0</v>
      </c>
      <c r="BJ166" s="18" t="s">
        <v>84</v>
      </c>
      <c r="BK166" s="231">
        <f>ROUND(I166*H166,2)</f>
        <v>0</v>
      </c>
      <c r="BL166" s="18" t="s">
        <v>182</v>
      </c>
      <c r="BM166" s="230" t="s">
        <v>519</v>
      </c>
    </row>
    <row r="167" s="2" customFormat="1" ht="16.5" customHeight="1">
      <c r="A167" s="39"/>
      <c r="B167" s="40"/>
      <c r="C167" s="219" t="s">
        <v>329</v>
      </c>
      <c r="D167" s="219" t="s">
        <v>177</v>
      </c>
      <c r="E167" s="220" t="s">
        <v>4342</v>
      </c>
      <c r="F167" s="221" t="s">
        <v>4343</v>
      </c>
      <c r="G167" s="222" t="s">
        <v>2748</v>
      </c>
      <c r="H167" s="223">
        <v>1</v>
      </c>
      <c r="I167" s="224"/>
      <c r="J167" s="225">
        <f>ROUND(I167*H167,2)</f>
        <v>0</v>
      </c>
      <c r="K167" s="221" t="s">
        <v>1</v>
      </c>
      <c r="L167" s="45"/>
      <c r="M167" s="226" t="s">
        <v>1</v>
      </c>
      <c r="N167" s="227" t="s">
        <v>41</v>
      </c>
      <c r="O167" s="92"/>
      <c r="P167" s="228">
        <f>O167*H167</f>
        <v>0</v>
      </c>
      <c r="Q167" s="228">
        <v>0</v>
      </c>
      <c r="R167" s="228">
        <f>Q167*H167</f>
        <v>0</v>
      </c>
      <c r="S167" s="228">
        <v>0</v>
      </c>
      <c r="T167" s="229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0" t="s">
        <v>182</v>
      </c>
      <c r="AT167" s="230" t="s">
        <v>177</v>
      </c>
      <c r="AU167" s="230" t="s">
        <v>84</v>
      </c>
      <c r="AY167" s="18" t="s">
        <v>175</v>
      </c>
      <c r="BE167" s="231">
        <f>IF(N167="základní",J167,0)</f>
        <v>0</v>
      </c>
      <c r="BF167" s="231">
        <f>IF(N167="snížená",J167,0)</f>
        <v>0</v>
      </c>
      <c r="BG167" s="231">
        <f>IF(N167="zákl. přenesená",J167,0)</f>
        <v>0</v>
      </c>
      <c r="BH167" s="231">
        <f>IF(N167="sníž. přenesená",J167,0)</f>
        <v>0</v>
      </c>
      <c r="BI167" s="231">
        <f>IF(N167="nulová",J167,0)</f>
        <v>0</v>
      </c>
      <c r="BJ167" s="18" t="s">
        <v>84</v>
      </c>
      <c r="BK167" s="231">
        <f>ROUND(I167*H167,2)</f>
        <v>0</v>
      </c>
      <c r="BL167" s="18" t="s">
        <v>182</v>
      </c>
      <c r="BM167" s="230" t="s">
        <v>529</v>
      </c>
    </row>
    <row r="168" s="2" customFormat="1" ht="16.5" customHeight="1">
      <c r="A168" s="39"/>
      <c r="B168" s="40"/>
      <c r="C168" s="219" t="s">
        <v>334</v>
      </c>
      <c r="D168" s="219" t="s">
        <v>177</v>
      </c>
      <c r="E168" s="220" t="s">
        <v>4344</v>
      </c>
      <c r="F168" s="221" t="s">
        <v>4345</v>
      </c>
      <c r="G168" s="222" t="s">
        <v>2748</v>
      </c>
      <c r="H168" s="223">
        <v>1</v>
      </c>
      <c r="I168" s="224"/>
      <c r="J168" s="225">
        <f>ROUND(I168*H168,2)</f>
        <v>0</v>
      </c>
      <c r="K168" s="221" t="s">
        <v>1</v>
      </c>
      <c r="L168" s="45"/>
      <c r="M168" s="226" t="s">
        <v>1</v>
      </c>
      <c r="N168" s="227" t="s">
        <v>41</v>
      </c>
      <c r="O168" s="92"/>
      <c r="P168" s="228">
        <f>O168*H168</f>
        <v>0</v>
      </c>
      <c r="Q168" s="228">
        <v>0</v>
      </c>
      <c r="R168" s="228">
        <f>Q168*H168</f>
        <v>0</v>
      </c>
      <c r="S168" s="228">
        <v>0</v>
      </c>
      <c r="T168" s="229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0" t="s">
        <v>182</v>
      </c>
      <c r="AT168" s="230" t="s">
        <v>177</v>
      </c>
      <c r="AU168" s="230" t="s">
        <v>84</v>
      </c>
      <c r="AY168" s="18" t="s">
        <v>175</v>
      </c>
      <c r="BE168" s="231">
        <f>IF(N168="základní",J168,0)</f>
        <v>0</v>
      </c>
      <c r="BF168" s="231">
        <f>IF(N168="snížená",J168,0)</f>
        <v>0</v>
      </c>
      <c r="BG168" s="231">
        <f>IF(N168="zákl. přenesená",J168,0)</f>
        <v>0</v>
      </c>
      <c r="BH168" s="231">
        <f>IF(N168="sníž. přenesená",J168,0)</f>
        <v>0</v>
      </c>
      <c r="BI168" s="231">
        <f>IF(N168="nulová",J168,0)</f>
        <v>0</v>
      </c>
      <c r="BJ168" s="18" t="s">
        <v>84</v>
      </c>
      <c r="BK168" s="231">
        <f>ROUND(I168*H168,2)</f>
        <v>0</v>
      </c>
      <c r="BL168" s="18" t="s">
        <v>182</v>
      </c>
      <c r="BM168" s="230" t="s">
        <v>538</v>
      </c>
    </row>
    <row r="169" s="2" customFormat="1" ht="16.5" customHeight="1">
      <c r="A169" s="39"/>
      <c r="B169" s="40"/>
      <c r="C169" s="219" t="s">
        <v>339</v>
      </c>
      <c r="D169" s="219" t="s">
        <v>177</v>
      </c>
      <c r="E169" s="220" t="s">
        <v>4346</v>
      </c>
      <c r="F169" s="221" t="s">
        <v>4347</v>
      </c>
      <c r="G169" s="222" t="s">
        <v>2748</v>
      </c>
      <c r="H169" s="223">
        <v>1</v>
      </c>
      <c r="I169" s="224"/>
      <c r="J169" s="225">
        <f>ROUND(I169*H169,2)</f>
        <v>0</v>
      </c>
      <c r="K169" s="221" t="s">
        <v>1</v>
      </c>
      <c r="L169" s="45"/>
      <c r="M169" s="226" t="s">
        <v>1</v>
      </c>
      <c r="N169" s="227" t="s">
        <v>41</v>
      </c>
      <c r="O169" s="92"/>
      <c r="P169" s="228">
        <f>O169*H169</f>
        <v>0</v>
      </c>
      <c r="Q169" s="228">
        <v>0</v>
      </c>
      <c r="R169" s="228">
        <f>Q169*H169</f>
        <v>0</v>
      </c>
      <c r="S169" s="228">
        <v>0</v>
      </c>
      <c r="T169" s="229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0" t="s">
        <v>182</v>
      </c>
      <c r="AT169" s="230" t="s">
        <v>177</v>
      </c>
      <c r="AU169" s="230" t="s">
        <v>84</v>
      </c>
      <c r="AY169" s="18" t="s">
        <v>175</v>
      </c>
      <c r="BE169" s="231">
        <f>IF(N169="základní",J169,0)</f>
        <v>0</v>
      </c>
      <c r="BF169" s="231">
        <f>IF(N169="snížená",J169,0)</f>
        <v>0</v>
      </c>
      <c r="BG169" s="231">
        <f>IF(N169="zákl. přenesená",J169,0)</f>
        <v>0</v>
      </c>
      <c r="BH169" s="231">
        <f>IF(N169="sníž. přenesená",J169,0)</f>
        <v>0</v>
      </c>
      <c r="BI169" s="231">
        <f>IF(N169="nulová",J169,0)</f>
        <v>0</v>
      </c>
      <c r="BJ169" s="18" t="s">
        <v>84</v>
      </c>
      <c r="BK169" s="231">
        <f>ROUND(I169*H169,2)</f>
        <v>0</v>
      </c>
      <c r="BL169" s="18" t="s">
        <v>182</v>
      </c>
      <c r="BM169" s="230" t="s">
        <v>547</v>
      </c>
    </row>
    <row r="170" s="13" customFormat="1">
      <c r="A170" s="13"/>
      <c r="B170" s="232"/>
      <c r="C170" s="233"/>
      <c r="D170" s="234" t="s">
        <v>184</v>
      </c>
      <c r="E170" s="235" t="s">
        <v>1</v>
      </c>
      <c r="F170" s="236" t="s">
        <v>4287</v>
      </c>
      <c r="G170" s="233"/>
      <c r="H170" s="237">
        <v>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184</v>
      </c>
      <c r="AU170" s="243" t="s">
        <v>84</v>
      </c>
      <c r="AV170" s="13" t="s">
        <v>86</v>
      </c>
      <c r="AW170" s="13" t="s">
        <v>32</v>
      </c>
      <c r="AX170" s="13" t="s">
        <v>76</v>
      </c>
      <c r="AY170" s="243" t="s">
        <v>175</v>
      </c>
    </row>
    <row r="171" s="15" customFormat="1">
      <c r="A171" s="15"/>
      <c r="B171" s="254"/>
      <c r="C171" s="255"/>
      <c r="D171" s="234" t="s">
        <v>184</v>
      </c>
      <c r="E171" s="256" t="s">
        <v>1</v>
      </c>
      <c r="F171" s="257" t="s">
        <v>201</v>
      </c>
      <c r="G171" s="255"/>
      <c r="H171" s="258">
        <v>1</v>
      </c>
      <c r="I171" s="259"/>
      <c r="J171" s="255"/>
      <c r="K171" s="255"/>
      <c r="L171" s="260"/>
      <c r="M171" s="261"/>
      <c r="N171" s="262"/>
      <c r="O171" s="262"/>
      <c r="P171" s="262"/>
      <c r="Q171" s="262"/>
      <c r="R171" s="262"/>
      <c r="S171" s="262"/>
      <c r="T171" s="263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4" t="s">
        <v>184</v>
      </c>
      <c r="AU171" s="264" t="s">
        <v>84</v>
      </c>
      <c r="AV171" s="15" t="s">
        <v>182</v>
      </c>
      <c r="AW171" s="15" t="s">
        <v>32</v>
      </c>
      <c r="AX171" s="15" t="s">
        <v>84</v>
      </c>
      <c r="AY171" s="264" t="s">
        <v>175</v>
      </c>
    </row>
    <row r="172" s="2" customFormat="1" ht="16.5" customHeight="1">
      <c r="A172" s="39"/>
      <c r="B172" s="40"/>
      <c r="C172" s="219" t="s">
        <v>351</v>
      </c>
      <c r="D172" s="219" t="s">
        <v>177</v>
      </c>
      <c r="E172" s="220" t="s">
        <v>4348</v>
      </c>
      <c r="F172" s="221" t="s">
        <v>4349</v>
      </c>
      <c r="G172" s="222" t="s">
        <v>2748</v>
      </c>
      <c r="H172" s="223">
        <v>1</v>
      </c>
      <c r="I172" s="224"/>
      <c r="J172" s="225">
        <f>ROUND(I172*H172,2)</f>
        <v>0</v>
      </c>
      <c r="K172" s="221" t="s">
        <v>1</v>
      </c>
      <c r="L172" s="45"/>
      <c r="M172" s="226" t="s">
        <v>1</v>
      </c>
      <c r="N172" s="227" t="s">
        <v>41</v>
      </c>
      <c r="O172" s="92"/>
      <c r="P172" s="228">
        <f>O172*H172</f>
        <v>0</v>
      </c>
      <c r="Q172" s="228">
        <v>0</v>
      </c>
      <c r="R172" s="228">
        <f>Q172*H172</f>
        <v>0</v>
      </c>
      <c r="S172" s="228">
        <v>0</v>
      </c>
      <c r="T172" s="229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0" t="s">
        <v>182</v>
      </c>
      <c r="AT172" s="230" t="s">
        <v>177</v>
      </c>
      <c r="AU172" s="230" t="s">
        <v>84</v>
      </c>
      <c r="AY172" s="18" t="s">
        <v>175</v>
      </c>
      <c r="BE172" s="231">
        <f>IF(N172="základní",J172,0)</f>
        <v>0</v>
      </c>
      <c r="BF172" s="231">
        <f>IF(N172="snížená",J172,0)</f>
        <v>0</v>
      </c>
      <c r="BG172" s="231">
        <f>IF(N172="zákl. přenesená",J172,0)</f>
        <v>0</v>
      </c>
      <c r="BH172" s="231">
        <f>IF(N172="sníž. přenesená",J172,0)</f>
        <v>0</v>
      </c>
      <c r="BI172" s="231">
        <f>IF(N172="nulová",J172,0)</f>
        <v>0</v>
      </c>
      <c r="BJ172" s="18" t="s">
        <v>84</v>
      </c>
      <c r="BK172" s="231">
        <f>ROUND(I172*H172,2)</f>
        <v>0</v>
      </c>
      <c r="BL172" s="18" t="s">
        <v>182</v>
      </c>
      <c r="BM172" s="230" t="s">
        <v>559</v>
      </c>
    </row>
    <row r="173" s="13" customFormat="1">
      <c r="A173" s="13"/>
      <c r="B173" s="232"/>
      <c r="C173" s="233"/>
      <c r="D173" s="234" t="s">
        <v>184</v>
      </c>
      <c r="E173" s="235" t="s">
        <v>1</v>
      </c>
      <c r="F173" s="236" t="s">
        <v>4287</v>
      </c>
      <c r="G173" s="233"/>
      <c r="H173" s="237">
        <v>1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184</v>
      </c>
      <c r="AU173" s="243" t="s">
        <v>84</v>
      </c>
      <c r="AV173" s="13" t="s">
        <v>86</v>
      </c>
      <c r="AW173" s="13" t="s">
        <v>32</v>
      </c>
      <c r="AX173" s="13" t="s">
        <v>76</v>
      </c>
      <c r="AY173" s="243" t="s">
        <v>175</v>
      </c>
    </row>
    <row r="174" s="15" customFormat="1">
      <c r="A174" s="15"/>
      <c r="B174" s="254"/>
      <c r="C174" s="255"/>
      <c r="D174" s="234" t="s">
        <v>184</v>
      </c>
      <c r="E174" s="256" t="s">
        <v>1</v>
      </c>
      <c r="F174" s="257" t="s">
        <v>201</v>
      </c>
      <c r="G174" s="255"/>
      <c r="H174" s="258">
        <v>1</v>
      </c>
      <c r="I174" s="259"/>
      <c r="J174" s="255"/>
      <c r="K174" s="255"/>
      <c r="L174" s="260"/>
      <c r="M174" s="261"/>
      <c r="N174" s="262"/>
      <c r="O174" s="262"/>
      <c r="P174" s="262"/>
      <c r="Q174" s="262"/>
      <c r="R174" s="262"/>
      <c r="S174" s="262"/>
      <c r="T174" s="263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4" t="s">
        <v>184</v>
      </c>
      <c r="AU174" s="264" t="s">
        <v>84</v>
      </c>
      <c r="AV174" s="15" t="s">
        <v>182</v>
      </c>
      <c r="AW174" s="15" t="s">
        <v>32</v>
      </c>
      <c r="AX174" s="15" t="s">
        <v>84</v>
      </c>
      <c r="AY174" s="264" t="s">
        <v>175</v>
      </c>
    </row>
    <row r="175" s="2" customFormat="1" ht="16.5" customHeight="1">
      <c r="A175" s="39"/>
      <c r="B175" s="40"/>
      <c r="C175" s="219" t="s">
        <v>366</v>
      </c>
      <c r="D175" s="219" t="s">
        <v>177</v>
      </c>
      <c r="E175" s="220" t="s">
        <v>4350</v>
      </c>
      <c r="F175" s="221" t="s">
        <v>4351</v>
      </c>
      <c r="G175" s="222" t="s">
        <v>2748</v>
      </c>
      <c r="H175" s="223">
        <v>44</v>
      </c>
      <c r="I175" s="224"/>
      <c r="J175" s="225">
        <f>ROUND(I175*H175,2)</f>
        <v>0</v>
      </c>
      <c r="K175" s="221" t="s">
        <v>1</v>
      </c>
      <c r="L175" s="45"/>
      <c r="M175" s="226" t="s">
        <v>1</v>
      </c>
      <c r="N175" s="227" t="s">
        <v>41</v>
      </c>
      <c r="O175" s="92"/>
      <c r="P175" s="228">
        <f>O175*H175</f>
        <v>0</v>
      </c>
      <c r="Q175" s="228">
        <v>0</v>
      </c>
      <c r="R175" s="228">
        <f>Q175*H175</f>
        <v>0</v>
      </c>
      <c r="S175" s="228">
        <v>0</v>
      </c>
      <c r="T175" s="229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0" t="s">
        <v>182</v>
      </c>
      <c r="AT175" s="230" t="s">
        <v>177</v>
      </c>
      <c r="AU175" s="230" t="s">
        <v>84</v>
      </c>
      <c r="AY175" s="18" t="s">
        <v>175</v>
      </c>
      <c r="BE175" s="231">
        <f>IF(N175="základní",J175,0)</f>
        <v>0</v>
      </c>
      <c r="BF175" s="231">
        <f>IF(N175="snížená",J175,0)</f>
        <v>0</v>
      </c>
      <c r="BG175" s="231">
        <f>IF(N175="zákl. přenesená",J175,0)</f>
        <v>0</v>
      </c>
      <c r="BH175" s="231">
        <f>IF(N175="sníž. přenesená",J175,0)</f>
        <v>0</v>
      </c>
      <c r="BI175" s="231">
        <f>IF(N175="nulová",J175,0)</f>
        <v>0</v>
      </c>
      <c r="BJ175" s="18" t="s">
        <v>84</v>
      </c>
      <c r="BK175" s="231">
        <f>ROUND(I175*H175,2)</f>
        <v>0</v>
      </c>
      <c r="BL175" s="18" t="s">
        <v>182</v>
      </c>
      <c r="BM175" s="230" t="s">
        <v>572</v>
      </c>
    </row>
    <row r="176" s="13" customFormat="1">
      <c r="A176" s="13"/>
      <c r="B176" s="232"/>
      <c r="C176" s="233"/>
      <c r="D176" s="234" t="s">
        <v>184</v>
      </c>
      <c r="E176" s="235" t="s">
        <v>1</v>
      </c>
      <c r="F176" s="236" t="s">
        <v>4352</v>
      </c>
      <c r="G176" s="233"/>
      <c r="H176" s="237">
        <v>44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184</v>
      </c>
      <c r="AU176" s="243" t="s">
        <v>84</v>
      </c>
      <c r="AV176" s="13" t="s">
        <v>86</v>
      </c>
      <c r="AW176" s="13" t="s">
        <v>32</v>
      </c>
      <c r="AX176" s="13" t="s">
        <v>76</v>
      </c>
      <c r="AY176" s="243" t="s">
        <v>175</v>
      </c>
    </row>
    <row r="177" s="15" customFormat="1">
      <c r="A177" s="15"/>
      <c r="B177" s="254"/>
      <c r="C177" s="255"/>
      <c r="D177" s="234" t="s">
        <v>184</v>
      </c>
      <c r="E177" s="256" t="s">
        <v>1</v>
      </c>
      <c r="F177" s="257" t="s">
        <v>201</v>
      </c>
      <c r="G177" s="255"/>
      <c r="H177" s="258">
        <v>44</v>
      </c>
      <c r="I177" s="259"/>
      <c r="J177" s="255"/>
      <c r="K177" s="255"/>
      <c r="L177" s="260"/>
      <c r="M177" s="261"/>
      <c r="N177" s="262"/>
      <c r="O177" s="262"/>
      <c r="P177" s="262"/>
      <c r="Q177" s="262"/>
      <c r="R177" s="262"/>
      <c r="S177" s="262"/>
      <c r="T177" s="263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4" t="s">
        <v>184</v>
      </c>
      <c r="AU177" s="264" t="s">
        <v>84</v>
      </c>
      <c r="AV177" s="15" t="s">
        <v>182</v>
      </c>
      <c r="AW177" s="15" t="s">
        <v>32</v>
      </c>
      <c r="AX177" s="15" t="s">
        <v>84</v>
      </c>
      <c r="AY177" s="264" t="s">
        <v>175</v>
      </c>
    </row>
    <row r="178" s="2" customFormat="1" ht="44.25" customHeight="1">
      <c r="A178" s="39"/>
      <c r="B178" s="40"/>
      <c r="C178" s="219" t="s">
        <v>372</v>
      </c>
      <c r="D178" s="219" t="s">
        <v>177</v>
      </c>
      <c r="E178" s="220" t="s">
        <v>4353</v>
      </c>
      <c r="F178" s="221" t="s">
        <v>4354</v>
      </c>
      <c r="G178" s="222" t="s">
        <v>2748</v>
      </c>
      <c r="H178" s="223">
        <v>1</v>
      </c>
      <c r="I178" s="224"/>
      <c r="J178" s="225">
        <f>ROUND(I178*H178,2)</f>
        <v>0</v>
      </c>
      <c r="K178" s="221" t="s">
        <v>1</v>
      </c>
      <c r="L178" s="45"/>
      <c r="M178" s="226" t="s">
        <v>1</v>
      </c>
      <c r="N178" s="227" t="s">
        <v>41</v>
      </c>
      <c r="O178" s="92"/>
      <c r="P178" s="228">
        <f>O178*H178</f>
        <v>0</v>
      </c>
      <c r="Q178" s="228">
        <v>0</v>
      </c>
      <c r="R178" s="228">
        <f>Q178*H178</f>
        <v>0</v>
      </c>
      <c r="S178" s="228">
        <v>0</v>
      </c>
      <c r="T178" s="229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0" t="s">
        <v>182</v>
      </c>
      <c r="AT178" s="230" t="s">
        <v>177</v>
      </c>
      <c r="AU178" s="230" t="s">
        <v>84</v>
      </c>
      <c r="AY178" s="18" t="s">
        <v>175</v>
      </c>
      <c r="BE178" s="231">
        <f>IF(N178="základní",J178,0)</f>
        <v>0</v>
      </c>
      <c r="BF178" s="231">
        <f>IF(N178="snížená",J178,0)</f>
        <v>0</v>
      </c>
      <c r="BG178" s="231">
        <f>IF(N178="zákl. přenesená",J178,0)</f>
        <v>0</v>
      </c>
      <c r="BH178" s="231">
        <f>IF(N178="sníž. přenesená",J178,0)</f>
        <v>0</v>
      </c>
      <c r="BI178" s="231">
        <f>IF(N178="nulová",J178,0)</f>
        <v>0</v>
      </c>
      <c r="BJ178" s="18" t="s">
        <v>84</v>
      </c>
      <c r="BK178" s="231">
        <f>ROUND(I178*H178,2)</f>
        <v>0</v>
      </c>
      <c r="BL178" s="18" t="s">
        <v>182</v>
      </c>
      <c r="BM178" s="230" t="s">
        <v>583</v>
      </c>
    </row>
    <row r="179" s="2" customFormat="1" ht="76.35" customHeight="1">
      <c r="A179" s="39"/>
      <c r="B179" s="40"/>
      <c r="C179" s="219" t="s">
        <v>381</v>
      </c>
      <c r="D179" s="219" t="s">
        <v>177</v>
      </c>
      <c r="E179" s="220" t="s">
        <v>4355</v>
      </c>
      <c r="F179" s="221" t="s">
        <v>4356</v>
      </c>
      <c r="G179" s="222" t="s">
        <v>2748</v>
      </c>
      <c r="H179" s="223">
        <v>1</v>
      </c>
      <c r="I179" s="224"/>
      <c r="J179" s="225">
        <f>ROUND(I179*H179,2)</f>
        <v>0</v>
      </c>
      <c r="K179" s="221" t="s">
        <v>1</v>
      </c>
      <c r="L179" s="45"/>
      <c r="M179" s="226" t="s">
        <v>1</v>
      </c>
      <c r="N179" s="227" t="s">
        <v>41</v>
      </c>
      <c r="O179" s="92"/>
      <c r="P179" s="228">
        <f>O179*H179</f>
        <v>0</v>
      </c>
      <c r="Q179" s="228">
        <v>0</v>
      </c>
      <c r="R179" s="228">
        <f>Q179*H179</f>
        <v>0</v>
      </c>
      <c r="S179" s="228">
        <v>0</v>
      </c>
      <c r="T179" s="229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0" t="s">
        <v>182</v>
      </c>
      <c r="AT179" s="230" t="s">
        <v>177</v>
      </c>
      <c r="AU179" s="230" t="s">
        <v>84</v>
      </c>
      <c r="AY179" s="18" t="s">
        <v>175</v>
      </c>
      <c r="BE179" s="231">
        <f>IF(N179="základní",J179,0)</f>
        <v>0</v>
      </c>
      <c r="BF179" s="231">
        <f>IF(N179="snížená",J179,0)</f>
        <v>0</v>
      </c>
      <c r="BG179" s="231">
        <f>IF(N179="zákl. přenesená",J179,0)</f>
        <v>0</v>
      </c>
      <c r="BH179" s="231">
        <f>IF(N179="sníž. přenesená",J179,0)</f>
        <v>0</v>
      </c>
      <c r="BI179" s="231">
        <f>IF(N179="nulová",J179,0)</f>
        <v>0</v>
      </c>
      <c r="BJ179" s="18" t="s">
        <v>84</v>
      </c>
      <c r="BK179" s="231">
        <f>ROUND(I179*H179,2)</f>
        <v>0</v>
      </c>
      <c r="BL179" s="18" t="s">
        <v>182</v>
      </c>
      <c r="BM179" s="230" t="s">
        <v>4357</v>
      </c>
    </row>
    <row r="180" s="2" customFormat="1" ht="16.5" customHeight="1">
      <c r="A180" s="39"/>
      <c r="B180" s="40"/>
      <c r="C180" s="219" t="s">
        <v>386</v>
      </c>
      <c r="D180" s="219" t="s">
        <v>177</v>
      </c>
      <c r="E180" s="220" t="s">
        <v>4358</v>
      </c>
      <c r="F180" s="221" t="s">
        <v>4359</v>
      </c>
      <c r="G180" s="222" t="s">
        <v>2748</v>
      </c>
      <c r="H180" s="223">
        <v>1</v>
      </c>
      <c r="I180" s="224"/>
      <c r="J180" s="225">
        <f>ROUND(I180*H180,2)</f>
        <v>0</v>
      </c>
      <c r="K180" s="221" t="s">
        <v>1</v>
      </c>
      <c r="L180" s="45"/>
      <c r="M180" s="226" t="s">
        <v>1</v>
      </c>
      <c r="N180" s="227" t="s">
        <v>41</v>
      </c>
      <c r="O180" s="92"/>
      <c r="P180" s="228">
        <f>O180*H180</f>
        <v>0</v>
      </c>
      <c r="Q180" s="228">
        <v>0</v>
      </c>
      <c r="R180" s="228">
        <f>Q180*H180</f>
        <v>0</v>
      </c>
      <c r="S180" s="228">
        <v>0</v>
      </c>
      <c r="T180" s="229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0" t="s">
        <v>182</v>
      </c>
      <c r="AT180" s="230" t="s">
        <v>177</v>
      </c>
      <c r="AU180" s="230" t="s">
        <v>84</v>
      </c>
      <c r="AY180" s="18" t="s">
        <v>175</v>
      </c>
      <c r="BE180" s="231">
        <f>IF(N180="základní",J180,0)</f>
        <v>0</v>
      </c>
      <c r="BF180" s="231">
        <f>IF(N180="snížená",J180,0)</f>
        <v>0</v>
      </c>
      <c r="BG180" s="231">
        <f>IF(N180="zákl. přenesená",J180,0)</f>
        <v>0</v>
      </c>
      <c r="BH180" s="231">
        <f>IF(N180="sníž. přenesená",J180,0)</f>
        <v>0</v>
      </c>
      <c r="BI180" s="231">
        <f>IF(N180="nulová",J180,0)</f>
        <v>0</v>
      </c>
      <c r="BJ180" s="18" t="s">
        <v>84</v>
      </c>
      <c r="BK180" s="231">
        <f>ROUND(I180*H180,2)</f>
        <v>0</v>
      </c>
      <c r="BL180" s="18" t="s">
        <v>182</v>
      </c>
      <c r="BM180" s="230" t="s">
        <v>4360</v>
      </c>
    </row>
    <row r="181" s="12" customFormat="1" ht="22.8" customHeight="1">
      <c r="A181" s="12"/>
      <c r="B181" s="203"/>
      <c r="C181" s="204"/>
      <c r="D181" s="205" t="s">
        <v>75</v>
      </c>
      <c r="E181" s="217" t="s">
        <v>3798</v>
      </c>
      <c r="F181" s="217" t="s">
        <v>1</v>
      </c>
      <c r="G181" s="204"/>
      <c r="H181" s="204"/>
      <c r="I181" s="207"/>
      <c r="J181" s="218">
        <f>BK181</f>
        <v>0</v>
      </c>
      <c r="K181" s="204"/>
      <c r="L181" s="209"/>
      <c r="M181" s="210"/>
      <c r="N181" s="211"/>
      <c r="O181" s="211"/>
      <c r="P181" s="212">
        <f>SUM(P182:P201)</f>
        <v>0</v>
      </c>
      <c r="Q181" s="211"/>
      <c r="R181" s="212">
        <f>SUM(R182:R201)</f>
        <v>0</v>
      </c>
      <c r="S181" s="211"/>
      <c r="T181" s="213">
        <f>SUM(T182:T201)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4" t="s">
        <v>84</v>
      </c>
      <c r="AT181" s="215" t="s">
        <v>75</v>
      </c>
      <c r="AU181" s="215" t="s">
        <v>84</v>
      </c>
      <c r="AY181" s="214" t="s">
        <v>175</v>
      </c>
      <c r="BK181" s="216">
        <f>SUM(BK182:BK201)</f>
        <v>0</v>
      </c>
    </row>
    <row r="182" s="2" customFormat="1" ht="16.5" customHeight="1">
      <c r="A182" s="39"/>
      <c r="B182" s="40"/>
      <c r="C182" s="219" t="s">
        <v>425</v>
      </c>
      <c r="D182" s="219" t="s">
        <v>177</v>
      </c>
      <c r="E182" s="220" t="s">
        <v>4361</v>
      </c>
      <c r="F182" s="221" t="s">
        <v>4362</v>
      </c>
      <c r="G182" s="222" t="s">
        <v>437</v>
      </c>
      <c r="H182" s="223">
        <v>1300</v>
      </c>
      <c r="I182" s="224"/>
      <c r="J182" s="225">
        <f>ROUND(I182*H182,2)</f>
        <v>0</v>
      </c>
      <c r="K182" s="221" t="s">
        <v>1</v>
      </c>
      <c r="L182" s="45"/>
      <c r="M182" s="226" t="s">
        <v>1</v>
      </c>
      <c r="N182" s="227" t="s">
        <v>41</v>
      </c>
      <c r="O182" s="92"/>
      <c r="P182" s="228">
        <f>O182*H182</f>
        <v>0</v>
      </c>
      <c r="Q182" s="228">
        <v>0</v>
      </c>
      <c r="R182" s="228">
        <f>Q182*H182</f>
        <v>0</v>
      </c>
      <c r="S182" s="228">
        <v>0</v>
      </c>
      <c r="T182" s="229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0" t="s">
        <v>182</v>
      </c>
      <c r="AT182" s="230" t="s">
        <v>177</v>
      </c>
      <c r="AU182" s="230" t="s">
        <v>86</v>
      </c>
      <c r="AY182" s="18" t="s">
        <v>175</v>
      </c>
      <c r="BE182" s="231">
        <f>IF(N182="základní",J182,0)</f>
        <v>0</v>
      </c>
      <c r="BF182" s="231">
        <f>IF(N182="snížená",J182,0)</f>
        <v>0</v>
      </c>
      <c r="BG182" s="231">
        <f>IF(N182="zákl. přenesená",J182,0)</f>
        <v>0</v>
      </c>
      <c r="BH182" s="231">
        <f>IF(N182="sníž. přenesená",J182,0)</f>
        <v>0</v>
      </c>
      <c r="BI182" s="231">
        <f>IF(N182="nulová",J182,0)</f>
        <v>0</v>
      </c>
      <c r="BJ182" s="18" t="s">
        <v>84</v>
      </c>
      <c r="BK182" s="231">
        <f>ROUND(I182*H182,2)</f>
        <v>0</v>
      </c>
      <c r="BL182" s="18" t="s">
        <v>182</v>
      </c>
      <c r="BM182" s="230" t="s">
        <v>593</v>
      </c>
    </row>
    <row r="183" s="2" customFormat="1" ht="16.5" customHeight="1">
      <c r="A183" s="39"/>
      <c r="B183" s="40"/>
      <c r="C183" s="219" t="s">
        <v>430</v>
      </c>
      <c r="D183" s="219" t="s">
        <v>177</v>
      </c>
      <c r="E183" s="220" t="s">
        <v>4363</v>
      </c>
      <c r="F183" s="221" t="s">
        <v>4364</v>
      </c>
      <c r="G183" s="222" t="s">
        <v>437</v>
      </c>
      <c r="H183" s="223">
        <v>100</v>
      </c>
      <c r="I183" s="224"/>
      <c r="J183" s="225">
        <f>ROUND(I183*H183,2)</f>
        <v>0</v>
      </c>
      <c r="K183" s="221" t="s">
        <v>1</v>
      </c>
      <c r="L183" s="45"/>
      <c r="M183" s="226" t="s">
        <v>1</v>
      </c>
      <c r="N183" s="227" t="s">
        <v>41</v>
      </c>
      <c r="O183" s="92"/>
      <c r="P183" s="228">
        <f>O183*H183</f>
        <v>0</v>
      </c>
      <c r="Q183" s="228">
        <v>0</v>
      </c>
      <c r="R183" s="228">
        <f>Q183*H183</f>
        <v>0</v>
      </c>
      <c r="S183" s="228">
        <v>0</v>
      </c>
      <c r="T183" s="229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0" t="s">
        <v>182</v>
      </c>
      <c r="AT183" s="230" t="s">
        <v>177</v>
      </c>
      <c r="AU183" s="230" t="s">
        <v>86</v>
      </c>
      <c r="AY183" s="18" t="s">
        <v>175</v>
      </c>
      <c r="BE183" s="231">
        <f>IF(N183="základní",J183,0)</f>
        <v>0</v>
      </c>
      <c r="BF183" s="231">
        <f>IF(N183="snížená",J183,0)</f>
        <v>0</v>
      </c>
      <c r="BG183" s="231">
        <f>IF(N183="zákl. přenesená",J183,0)</f>
        <v>0</v>
      </c>
      <c r="BH183" s="231">
        <f>IF(N183="sníž. přenesená",J183,0)</f>
        <v>0</v>
      </c>
      <c r="BI183" s="231">
        <f>IF(N183="nulová",J183,0)</f>
        <v>0</v>
      </c>
      <c r="BJ183" s="18" t="s">
        <v>84</v>
      </c>
      <c r="BK183" s="231">
        <f>ROUND(I183*H183,2)</f>
        <v>0</v>
      </c>
      <c r="BL183" s="18" t="s">
        <v>182</v>
      </c>
      <c r="BM183" s="230" t="s">
        <v>609</v>
      </c>
    </row>
    <row r="184" s="2" customFormat="1" ht="16.5" customHeight="1">
      <c r="A184" s="39"/>
      <c r="B184" s="40"/>
      <c r="C184" s="219" t="s">
        <v>434</v>
      </c>
      <c r="D184" s="219" t="s">
        <v>177</v>
      </c>
      <c r="E184" s="220" t="s">
        <v>4365</v>
      </c>
      <c r="F184" s="221" t="s">
        <v>4366</v>
      </c>
      <c r="G184" s="222" t="s">
        <v>437</v>
      </c>
      <c r="H184" s="223">
        <v>100</v>
      </c>
      <c r="I184" s="224"/>
      <c r="J184" s="225">
        <f>ROUND(I184*H184,2)</f>
        <v>0</v>
      </c>
      <c r="K184" s="221" t="s">
        <v>1</v>
      </c>
      <c r="L184" s="45"/>
      <c r="M184" s="226" t="s">
        <v>1</v>
      </c>
      <c r="N184" s="227" t="s">
        <v>41</v>
      </c>
      <c r="O184" s="92"/>
      <c r="P184" s="228">
        <f>O184*H184</f>
        <v>0</v>
      </c>
      <c r="Q184" s="228">
        <v>0</v>
      </c>
      <c r="R184" s="228">
        <f>Q184*H184</f>
        <v>0</v>
      </c>
      <c r="S184" s="228">
        <v>0</v>
      </c>
      <c r="T184" s="229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0" t="s">
        <v>182</v>
      </c>
      <c r="AT184" s="230" t="s">
        <v>177</v>
      </c>
      <c r="AU184" s="230" t="s">
        <v>86</v>
      </c>
      <c r="AY184" s="18" t="s">
        <v>175</v>
      </c>
      <c r="BE184" s="231">
        <f>IF(N184="základní",J184,0)</f>
        <v>0</v>
      </c>
      <c r="BF184" s="231">
        <f>IF(N184="snížená",J184,0)</f>
        <v>0</v>
      </c>
      <c r="BG184" s="231">
        <f>IF(N184="zákl. přenesená",J184,0)</f>
        <v>0</v>
      </c>
      <c r="BH184" s="231">
        <f>IF(N184="sníž. přenesená",J184,0)</f>
        <v>0</v>
      </c>
      <c r="BI184" s="231">
        <f>IF(N184="nulová",J184,0)</f>
        <v>0</v>
      </c>
      <c r="BJ184" s="18" t="s">
        <v>84</v>
      </c>
      <c r="BK184" s="231">
        <f>ROUND(I184*H184,2)</f>
        <v>0</v>
      </c>
      <c r="BL184" s="18" t="s">
        <v>182</v>
      </c>
      <c r="BM184" s="230" t="s">
        <v>634</v>
      </c>
    </row>
    <row r="185" s="2" customFormat="1" ht="16.5" customHeight="1">
      <c r="A185" s="39"/>
      <c r="B185" s="40"/>
      <c r="C185" s="219" t="s">
        <v>440</v>
      </c>
      <c r="D185" s="219" t="s">
        <v>177</v>
      </c>
      <c r="E185" s="220" t="s">
        <v>4367</v>
      </c>
      <c r="F185" s="221" t="s">
        <v>4368</v>
      </c>
      <c r="G185" s="222" t="s">
        <v>437</v>
      </c>
      <c r="H185" s="223">
        <v>1200</v>
      </c>
      <c r="I185" s="224"/>
      <c r="J185" s="225">
        <f>ROUND(I185*H185,2)</f>
        <v>0</v>
      </c>
      <c r="K185" s="221" t="s">
        <v>1</v>
      </c>
      <c r="L185" s="45"/>
      <c r="M185" s="226" t="s">
        <v>1</v>
      </c>
      <c r="N185" s="227" t="s">
        <v>41</v>
      </c>
      <c r="O185" s="92"/>
      <c r="P185" s="228">
        <f>O185*H185</f>
        <v>0</v>
      </c>
      <c r="Q185" s="228">
        <v>0</v>
      </c>
      <c r="R185" s="228">
        <f>Q185*H185</f>
        <v>0</v>
      </c>
      <c r="S185" s="228">
        <v>0</v>
      </c>
      <c r="T185" s="229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0" t="s">
        <v>182</v>
      </c>
      <c r="AT185" s="230" t="s">
        <v>177</v>
      </c>
      <c r="AU185" s="230" t="s">
        <v>86</v>
      </c>
      <c r="AY185" s="18" t="s">
        <v>175</v>
      </c>
      <c r="BE185" s="231">
        <f>IF(N185="základní",J185,0)</f>
        <v>0</v>
      </c>
      <c r="BF185" s="231">
        <f>IF(N185="snížená",J185,0)</f>
        <v>0</v>
      </c>
      <c r="BG185" s="231">
        <f>IF(N185="zákl. přenesená",J185,0)</f>
        <v>0</v>
      </c>
      <c r="BH185" s="231">
        <f>IF(N185="sníž. přenesená",J185,0)</f>
        <v>0</v>
      </c>
      <c r="BI185" s="231">
        <f>IF(N185="nulová",J185,0)</f>
        <v>0</v>
      </c>
      <c r="BJ185" s="18" t="s">
        <v>84</v>
      </c>
      <c r="BK185" s="231">
        <f>ROUND(I185*H185,2)</f>
        <v>0</v>
      </c>
      <c r="BL185" s="18" t="s">
        <v>182</v>
      </c>
      <c r="BM185" s="230" t="s">
        <v>649</v>
      </c>
    </row>
    <row r="186" s="2" customFormat="1" ht="16.5" customHeight="1">
      <c r="A186" s="39"/>
      <c r="B186" s="40"/>
      <c r="C186" s="219" t="s">
        <v>447</v>
      </c>
      <c r="D186" s="219" t="s">
        <v>177</v>
      </c>
      <c r="E186" s="220" t="s">
        <v>4369</v>
      </c>
      <c r="F186" s="221" t="s">
        <v>4370</v>
      </c>
      <c r="G186" s="222" t="s">
        <v>437</v>
      </c>
      <c r="H186" s="223">
        <v>40</v>
      </c>
      <c r="I186" s="224"/>
      <c r="J186" s="225">
        <f>ROUND(I186*H186,2)</f>
        <v>0</v>
      </c>
      <c r="K186" s="221" t="s">
        <v>1</v>
      </c>
      <c r="L186" s="45"/>
      <c r="M186" s="226" t="s">
        <v>1</v>
      </c>
      <c r="N186" s="227" t="s">
        <v>41</v>
      </c>
      <c r="O186" s="92"/>
      <c r="P186" s="228">
        <f>O186*H186</f>
        <v>0</v>
      </c>
      <c r="Q186" s="228">
        <v>0</v>
      </c>
      <c r="R186" s="228">
        <f>Q186*H186</f>
        <v>0</v>
      </c>
      <c r="S186" s="228">
        <v>0</v>
      </c>
      <c r="T186" s="229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0" t="s">
        <v>182</v>
      </c>
      <c r="AT186" s="230" t="s">
        <v>177</v>
      </c>
      <c r="AU186" s="230" t="s">
        <v>86</v>
      </c>
      <c r="AY186" s="18" t="s">
        <v>175</v>
      </c>
      <c r="BE186" s="231">
        <f>IF(N186="základní",J186,0)</f>
        <v>0</v>
      </c>
      <c r="BF186" s="231">
        <f>IF(N186="snížená",J186,0)</f>
        <v>0</v>
      </c>
      <c r="BG186" s="231">
        <f>IF(N186="zákl. přenesená",J186,0)</f>
        <v>0</v>
      </c>
      <c r="BH186" s="231">
        <f>IF(N186="sníž. přenesená",J186,0)</f>
        <v>0</v>
      </c>
      <c r="BI186" s="231">
        <f>IF(N186="nulová",J186,0)</f>
        <v>0</v>
      </c>
      <c r="BJ186" s="18" t="s">
        <v>84</v>
      </c>
      <c r="BK186" s="231">
        <f>ROUND(I186*H186,2)</f>
        <v>0</v>
      </c>
      <c r="BL186" s="18" t="s">
        <v>182</v>
      </c>
      <c r="BM186" s="230" t="s">
        <v>664</v>
      </c>
    </row>
    <row r="187" s="2" customFormat="1" ht="24.15" customHeight="1">
      <c r="A187" s="39"/>
      <c r="B187" s="40"/>
      <c r="C187" s="219" t="s">
        <v>452</v>
      </c>
      <c r="D187" s="219" t="s">
        <v>177</v>
      </c>
      <c r="E187" s="220" t="s">
        <v>4371</v>
      </c>
      <c r="F187" s="221" t="s">
        <v>4372</v>
      </c>
      <c r="G187" s="222" t="s">
        <v>2748</v>
      </c>
      <c r="H187" s="223">
        <v>1300</v>
      </c>
      <c r="I187" s="224"/>
      <c r="J187" s="225">
        <f>ROUND(I187*H187,2)</f>
        <v>0</v>
      </c>
      <c r="K187" s="221" t="s">
        <v>1</v>
      </c>
      <c r="L187" s="45"/>
      <c r="M187" s="226" t="s">
        <v>1</v>
      </c>
      <c r="N187" s="227" t="s">
        <v>41</v>
      </c>
      <c r="O187" s="92"/>
      <c r="P187" s="228">
        <f>O187*H187</f>
        <v>0</v>
      </c>
      <c r="Q187" s="228">
        <v>0</v>
      </c>
      <c r="R187" s="228">
        <f>Q187*H187</f>
        <v>0</v>
      </c>
      <c r="S187" s="228">
        <v>0</v>
      </c>
      <c r="T187" s="229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0" t="s">
        <v>182</v>
      </c>
      <c r="AT187" s="230" t="s">
        <v>177</v>
      </c>
      <c r="AU187" s="230" t="s">
        <v>86</v>
      </c>
      <c r="AY187" s="18" t="s">
        <v>175</v>
      </c>
      <c r="BE187" s="231">
        <f>IF(N187="základní",J187,0)</f>
        <v>0</v>
      </c>
      <c r="BF187" s="231">
        <f>IF(N187="snížená",J187,0)</f>
        <v>0</v>
      </c>
      <c r="BG187" s="231">
        <f>IF(N187="zákl. přenesená",J187,0)</f>
        <v>0</v>
      </c>
      <c r="BH187" s="231">
        <f>IF(N187="sníž. přenesená",J187,0)</f>
        <v>0</v>
      </c>
      <c r="BI187" s="231">
        <f>IF(N187="nulová",J187,0)</f>
        <v>0</v>
      </c>
      <c r="BJ187" s="18" t="s">
        <v>84</v>
      </c>
      <c r="BK187" s="231">
        <f>ROUND(I187*H187,2)</f>
        <v>0</v>
      </c>
      <c r="BL187" s="18" t="s">
        <v>182</v>
      </c>
      <c r="BM187" s="230" t="s">
        <v>676</v>
      </c>
    </row>
    <row r="188" s="13" customFormat="1">
      <c r="A188" s="13"/>
      <c r="B188" s="232"/>
      <c r="C188" s="233"/>
      <c r="D188" s="234" t="s">
        <v>184</v>
      </c>
      <c r="E188" s="235" t="s">
        <v>1</v>
      </c>
      <c r="F188" s="236" t="s">
        <v>4373</v>
      </c>
      <c r="G188" s="233"/>
      <c r="H188" s="237">
        <v>1300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184</v>
      </c>
      <c r="AU188" s="243" t="s">
        <v>86</v>
      </c>
      <c r="AV188" s="13" t="s">
        <v>86</v>
      </c>
      <c r="AW188" s="13" t="s">
        <v>32</v>
      </c>
      <c r="AX188" s="13" t="s">
        <v>76</v>
      </c>
      <c r="AY188" s="243" t="s">
        <v>175</v>
      </c>
    </row>
    <row r="189" s="15" customFormat="1">
      <c r="A189" s="15"/>
      <c r="B189" s="254"/>
      <c r="C189" s="255"/>
      <c r="D189" s="234" t="s">
        <v>184</v>
      </c>
      <c r="E189" s="256" t="s">
        <v>1</v>
      </c>
      <c r="F189" s="257" t="s">
        <v>201</v>
      </c>
      <c r="G189" s="255"/>
      <c r="H189" s="258">
        <v>1300</v>
      </c>
      <c r="I189" s="259"/>
      <c r="J189" s="255"/>
      <c r="K189" s="255"/>
      <c r="L189" s="260"/>
      <c r="M189" s="261"/>
      <c r="N189" s="262"/>
      <c r="O189" s="262"/>
      <c r="P189" s="262"/>
      <c r="Q189" s="262"/>
      <c r="R189" s="262"/>
      <c r="S189" s="262"/>
      <c r="T189" s="263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4" t="s">
        <v>184</v>
      </c>
      <c r="AU189" s="264" t="s">
        <v>86</v>
      </c>
      <c r="AV189" s="15" t="s">
        <v>182</v>
      </c>
      <c r="AW189" s="15" t="s">
        <v>32</v>
      </c>
      <c r="AX189" s="15" t="s">
        <v>84</v>
      </c>
      <c r="AY189" s="264" t="s">
        <v>175</v>
      </c>
    </row>
    <row r="190" s="2" customFormat="1" ht="24.15" customHeight="1">
      <c r="A190" s="39"/>
      <c r="B190" s="40"/>
      <c r="C190" s="219" t="s">
        <v>456</v>
      </c>
      <c r="D190" s="219" t="s">
        <v>177</v>
      </c>
      <c r="E190" s="220" t="s">
        <v>4374</v>
      </c>
      <c r="F190" s="221" t="s">
        <v>4375</v>
      </c>
      <c r="G190" s="222" t="s">
        <v>2748</v>
      </c>
      <c r="H190" s="223">
        <v>500</v>
      </c>
      <c r="I190" s="224"/>
      <c r="J190" s="225">
        <f>ROUND(I190*H190,2)</f>
        <v>0</v>
      </c>
      <c r="K190" s="221" t="s">
        <v>1</v>
      </c>
      <c r="L190" s="45"/>
      <c r="M190" s="226" t="s">
        <v>1</v>
      </c>
      <c r="N190" s="227" t="s">
        <v>41</v>
      </c>
      <c r="O190" s="92"/>
      <c r="P190" s="228">
        <f>O190*H190</f>
        <v>0</v>
      </c>
      <c r="Q190" s="228">
        <v>0</v>
      </c>
      <c r="R190" s="228">
        <f>Q190*H190</f>
        <v>0</v>
      </c>
      <c r="S190" s="228">
        <v>0</v>
      </c>
      <c r="T190" s="229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0" t="s">
        <v>182</v>
      </c>
      <c r="AT190" s="230" t="s">
        <v>177</v>
      </c>
      <c r="AU190" s="230" t="s">
        <v>86</v>
      </c>
      <c r="AY190" s="18" t="s">
        <v>175</v>
      </c>
      <c r="BE190" s="231">
        <f>IF(N190="základní",J190,0)</f>
        <v>0</v>
      </c>
      <c r="BF190" s="231">
        <f>IF(N190="snížená",J190,0)</f>
        <v>0</v>
      </c>
      <c r="BG190" s="231">
        <f>IF(N190="zákl. přenesená",J190,0)</f>
        <v>0</v>
      </c>
      <c r="BH190" s="231">
        <f>IF(N190="sníž. přenesená",J190,0)</f>
        <v>0</v>
      </c>
      <c r="BI190" s="231">
        <f>IF(N190="nulová",J190,0)</f>
        <v>0</v>
      </c>
      <c r="BJ190" s="18" t="s">
        <v>84</v>
      </c>
      <c r="BK190" s="231">
        <f>ROUND(I190*H190,2)</f>
        <v>0</v>
      </c>
      <c r="BL190" s="18" t="s">
        <v>182</v>
      </c>
      <c r="BM190" s="230" t="s">
        <v>685</v>
      </c>
    </row>
    <row r="191" s="13" customFormat="1">
      <c r="A191" s="13"/>
      <c r="B191" s="232"/>
      <c r="C191" s="233"/>
      <c r="D191" s="234" t="s">
        <v>184</v>
      </c>
      <c r="E191" s="235" t="s">
        <v>1</v>
      </c>
      <c r="F191" s="236" t="s">
        <v>4376</v>
      </c>
      <c r="G191" s="233"/>
      <c r="H191" s="237">
        <v>500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184</v>
      </c>
      <c r="AU191" s="243" t="s">
        <v>86</v>
      </c>
      <c r="AV191" s="13" t="s">
        <v>86</v>
      </c>
      <c r="AW191" s="13" t="s">
        <v>32</v>
      </c>
      <c r="AX191" s="13" t="s">
        <v>76</v>
      </c>
      <c r="AY191" s="243" t="s">
        <v>175</v>
      </c>
    </row>
    <row r="192" s="15" customFormat="1">
      <c r="A192" s="15"/>
      <c r="B192" s="254"/>
      <c r="C192" s="255"/>
      <c r="D192" s="234" t="s">
        <v>184</v>
      </c>
      <c r="E192" s="256" t="s">
        <v>1</v>
      </c>
      <c r="F192" s="257" t="s">
        <v>201</v>
      </c>
      <c r="G192" s="255"/>
      <c r="H192" s="258">
        <v>500</v>
      </c>
      <c r="I192" s="259"/>
      <c r="J192" s="255"/>
      <c r="K192" s="255"/>
      <c r="L192" s="260"/>
      <c r="M192" s="261"/>
      <c r="N192" s="262"/>
      <c r="O192" s="262"/>
      <c r="P192" s="262"/>
      <c r="Q192" s="262"/>
      <c r="R192" s="262"/>
      <c r="S192" s="262"/>
      <c r="T192" s="263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4" t="s">
        <v>184</v>
      </c>
      <c r="AU192" s="264" t="s">
        <v>86</v>
      </c>
      <c r="AV192" s="15" t="s">
        <v>182</v>
      </c>
      <c r="AW192" s="15" t="s">
        <v>32</v>
      </c>
      <c r="AX192" s="15" t="s">
        <v>84</v>
      </c>
      <c r="AY192" s="264" t="s">
        <v>175</v>
      </c>
    </row>
    <row r="193" s="2" customFormat="1" ht="16.5" customHeight="1">
      <c r="A193" s="39"/>
      <c r="B193" s="40"/>
      <c r="C193" s="219" t="s">
        <v>462</v>
      </c>
      <c r="D193" s="219" t="s">
        <v>177</v>
      </c>
      <c r="E193" s="220" t="s">
        <v>4377</v>
      </c>
      <c r="F193" s="221" t="s">
        <v>4378</v>
      </c>
      <c r="G193" s="222" t="s">
        <v>2748</v>
      </c>
      <c r="H193" s="223">
        <v>1800</v>
      </c>
      <c r="I193" s="224"/>
      <c r="J193" s="225">
        <f>ROUND(I193*H193,2)</f>
        <v>0</v>
      </c>
      <c r="K193" s="221" t="s">
        <v>1</v>
      </c>
      <c r="L193" s="45"/>
      <c r="M193" s="226" t="s">
        <v>1</v>
      </c>
      <c r="N193" s="227" t="s">
        <v>41</v>
      </c>
      <c r="O193" s="92"/>
      <c r="P193" s="228">
        <f>O193*H193</f>
        <v>0</v>
      </c>
      <c r="Q193" s="228">
        <v>0</v>
      </c>
      <c r="R193" s="228">
        <f>Q193*H193</f>
        <v>0</v>
      </c>
      <c r="S193" s="228">
        <v>0</v>
      </c>
      <c r="T193" s="229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0" t="s">
        <v>182</v>
      </c>
      <c r="AT193" s="230" t="s">
        <v>177</v>
      </c>
      <c r="AU193" s="230" t="s">
        <v>86</v>
      </c>
      <c r="AY193" s="18" t="s">
        <v>175</v>
      </c>
      <c r="BE193" s="231">
        <f>IF(N193="základní",J193,0)</f>
        <v>0</v>
      </c>
      <c r="BF193" s="231">
        <f>IF(N193="snížená",J193,0)</f>
        <v>0</v>
      </c>
      <c r="BG193" s="231">
        <f>IF(N193="zákl. přenesená",J193,0)</f>
        <v>0</v>
      </c>
      <c r="BH193" s="231">
        <f>IF(N193="sníž. přenesená",J193,0)</f>
        <v>0</v>
      </c>
      <c r="BI193" s="231">
        <f>IF(N193="nulová",J193,0)</f>
        <v>0</v>
      </c>
      <c r="BJ193" s="18" t="s">
        <v>84</v>
      </c>
      <c r="BK193" s="231">
        <f>ROUND(I193*H193,2)</f>
        <v>0</v>
      </c>
      <c r="BL193" s="18" t="s">
        <v>182</v>
      </c>
      <c r="BM193" s="230" t="s">
        <v>697</v>
      </c>
    </row>
    <row r="194" s="13" customFormat="1">
      <c r="A194" s="13"/>
      <c r="B194" s="232"/>
      <c r="C194" s="233"/>
      <c r="D194" s="234" t="s">
        <v>184</v>
      </c>
      <c r="E194" s="235" t="s">
        <v>1</v>
      </c>
      <c r="F194" s="236" t="s">
        <v>4379</v>
      </c>
      <c r="G194" s="233"/>
      <c r="H194" s="237">
        <v>1800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184</v>
      </c>
      <c r="AU194" s="243" t="s">
        <v>86</v>
      </c>
      <c r="AV194" s="13" t="s">
        <v>86</v>
      </c>
      <c r="AW194" s="13" t="s">
        <v>32</v>
      </c>
      <c r="AX194" s="13" t="s">
        <v>76</v>
      </c>
      <c r="AY194" s="243" t="s">
        <v>175</v>
      </c>
    </row>
    <row r="195" s="15" customFormat="1">
      <c r="A195" s="15"/>
      <c r="B195" s="254"/>
      <c r="C195" s="255"/>
      <c r="D195" s="234" t="s">
        <v>184</v>
      </c>
      <c r="E195" s="256" t="s">
        <v>1</v>
      </c>
      <c r="F195" s="257" t="s">
        <v>201</v>
      </c>
      <c r="G195" s="255"/>
      <c r="H195" s="258">
        <v>1800</v>
      </c>
      <c r="I195" s="259"/>
      <c r="J195" s="255"/>
      <c r="K195" s="255"/>
      <c r="L195" s="260"/>
      <c r="M195" s="261"/>
      <c r="N195" s="262"/>
      <c r="O195" s="262"/>
      <c r="P195" s="262"/>
      <c r="Q195" s="262"/>
      <c r="R195" s="262"/>
      <c r="S195" s="262"/>
      <c r="T195" s="263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4" t="s">
        <v>184</v>
      </c>
      <c r="AU195" s="264" t="s">
        <v>86</v>
      </c>
      <c r="AV195" s="15" t="s">
        <v>182</v>
      </c>
      <c r="AW195" s="15" t="s">
        <v>32</v>
      </c>
      <c r="AX195" s="15" t="s">
        <v>84</v>
      </c>
      <c r="AY195" s="264" t="s">
        <v>175</v>
      </c>
    </row>
    <row r="196" s="2" customFormat="1" ht="37.8" customHeight="1">
      <c r="A196" s="39"/>
      <c r="B196" s="40"/>
      <c r="C196" s="219" t="s">
        <v>466</v>
      </c>
      <c r="D196" s="219" t="s">
        <v>177</v>
      </c>
      <c r="E196" s="220" t="s">
        <v>4380</v>
      </c>
      <c r="F196" s="221" t="s">
        <v>4381</v>
      </c>
      <c r="G196" s="222" t="s">
        <v>437</v>
      </c>
      <c r="H196" s="223">
        <v>20</v>
      </c>
      <c r="I196" s="224"/>
      <c r="J196" s="225">
        <f>ROUND(I196*H196,2)</f>
        <v>0</v>
      </c>
      <c r="K196" s="221" t="s">
        <v>1</v>
      </c>
      <c r="L196" s="45"/>
      <c r="M196" s="226" t="s">
        <v>1</v>
      </c>
      <c r="N196" s="227" t="s">
        <v>41</v>
      </c>
      <c r="O196" s="92"/>
      <c r="P196" s="228">
        <f>O196*H196</f>
        <v>0</v>
      </c>
      <c r="Q196" s="228">
        <v>0</v>
      </c>
      <c r="R196" s="228">
        <f>Q196*H196</f>
        <v>0</v>
      </c>
      <c r="S196" s="228">
        <v>0</v>
      </c>
      <c r="T196" s="229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0" t="s">
        <v>182</v>
      </c>
      <c r="AT196" s="230" t="s">
        <v>177</v>
      </c>
      <c r="AU196" s="230" t="s">
        <v>86</v>
      </c>
      <c r="AY196" s="18" t="s">
        <v>175</v>
      </c>
      <c r="BE196" s="231">
        <f>IF(N196="základní",J196,0)</f>
        <v>0</v>
      </c>
      <c r="BF196" s="231">
        <f>IF(N196="snížená",J196,0)</f>
        <v>0</v>
      </c>
      <c r="BG196" s="231">
        <f>IF(N196="zákl. přenesená",J196,0)</f>
        <v>0</v>
      </c>
      <c r="BH196" s="231">
        <f>IF(N196="sníž. přenesená",J196,0)</f>
        <v>0</v>
      </c>
      <c r="BI196" s="231">
        <f>IF(N196="nulová",J196,0)</f>
        <v>0</v>
      </c>
      <c r="BJ196" s="18" t="s">
        <v>84</v>
      </c>
      <c r="BK196" s="231">
        <f>ROUND(I196*H196,2)</f>
        <v>0</v>
      </c>
      <c r="BL196" s="18" t="s">
        <v>182</v>
      </c>
      <c r="BM196" s="230" t="s">
        <v>706</v>
      </c>
    </row>
    <row r="197" s="13" customFormat="1">
      <c r="A197" s="13"/>
      <c r="B197" s="232"/>
      <c r="C197" s="233"/>
      <c r="D197" s="234" t="s">
        <v>184</v>
      </c>
      <c r="E197" s="235" t="s">
        <v>1</v>
      </c>
      <c r="F197" s="236" t="s">
        <v>4382</v>
      </c>
      <c r="G197" s="233"/>
      <c r="H197" s="237">
        <v>20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184</v>
      </c>
      <c r="AU197" s="243" t="s">
        <v>86</v>
      </c>
      <c r="AV197" s="13" t="s">
        <v>86</v>
      </c>
      <c r="AW197" s="13" t="s">
        <v>32</v>
      </c>
      <c r="AX197" s="13" t="s">
        <v>76</v>
      </c>
      <c r="AY197" s="243" t="s">
        <v>175</v>
      </c>
    </row>
    <row r="198" s="15" customFormat="1">
      <c r="A198" s="15"/>
      <c r="B198" s="254"/>
      <c r="C198" s="255"/>
      <c r="D198" s="234" t="s">
        <v>184</v>
      </c>
      <c r="E198" s="256" t="s">
        <v>1</v>
      </c>
      <c r="F198" s="257" t="s">
        <v>201</v>
      </c>
      <c r="G198" s="255"/>
      <c r="H198" s="258">
        <v>20</v>
      </c>
      <c r="I198" s="259"/>
      <c r="J198" s="255"/>
      <c r="K198" s="255"/>
      <c r="L198" s="260"/>
      <c r="M198" s="261"/>
      <c r="N198" s="262"/>
      <c r="O198" s="262"/>
      <c r="P198" s="262"/>
      <c r="Q198" s="262"/>
      <c r="R198" s="262"/>
      <c r="S198" s="262"/>
      <c r="T198" s="263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4" t="s">
        <v>184</v>
      </c>
      <c r="AU198" s="264" t="s">
        <v>86</v>
      </c>
      <c r="AV198" s="15" t="s">
        <v>182</v>
      </c>
      <c r="AW198" s="15" t="s">
        <v>32</v>
      </c>
      <c r="AX198" s="15" t="s">
        <v>84</v>
      </c>
      <c r="AY198" s="264" t="s">
        <v>175</v>
      </c>
    </row>
    <row r="199" s="2" customFormat="1" ht="24.15" customHeight="1">
      <c r="A199" s="39"/>
      <c r="B199" s="40"/>
      <c r="C199" s="219" t="s">
        <v>470</v>
      </c>
      <c r="D199" s="219" t="s">
        <v>177</v>
      </c>
      <c r="E199" s="220" t="s">
        <v>4383</v>
      </c>
      <c r="F199" s="221" t="s">
        <v>4384</v>
      </c>
      <c r="G199" s="222" t="s">
        <v>2748</v>
      </c>
      <c r="H199" s="223">
        <v>1500</v>
      </c>
      <c r="I199" s="224"/>
      <c r="J199" s="225">
        <f>ROUND(I199*H199,2)</f>
        <v>0</v>
      </c>
      <c r="K199" s="221" t="s">
        <v>1</v>
      </c>
      <c r="L199" s="45"/>
      <c r="M199" s="226" t="s">
        <v>1</v>
      </c>
      <c r="N199" s="227" t="s">
        <v>41</v>
      </c>
      <c r="O199" s="92"/>
      <c r="P199" s="228">
        <f>O199*H199</f>
        <v>0</v>
      </c>
      <c r="Q199" s="228">
        <v>0</v>
      </c>
      <c r="R199" s="228">
        <f>Q199*H199</f>
        <v>0</v>
      </c>
      <c r="S199" s="228">
        <v>0</v>
      </c>
      <c r="T199" s="229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0" t="s">
        <v>182</v>
      </c>
      <c r="AT199" s="230" t="s">
        <v>177</v>
      </c>
      <c r="AU199" s="230" t="s">
        <v>86</v>
      </c>
      <c r="AY199" s="18" t="s">
        <v>175</v>
      </c>
      <c r="BE199" s="231">
        <f>IF(N199="základní",J199,0)</f>
        <v>0</v>
      </c>
      <c r="BF199" s="231">
        <f>IF(N199="snížená",J199,0)</f>
        <v>0</v>
      </c>
      <c r="BG199" s="231">
        <f>IF(N199="zákl. přenesená",J199,0)</f>
        <v>0</v>
      </c>
      <c r="BH199" s="231">
        <f>IF(N199="sníž. přenesená",J199,0)</f>
        <v>0</v>
      </c>
      <c r="BI199" s="231">
        <f>IF(N199="nulová",J199,0)</f>
        <v>0</v>
      </c>
      <c r="BJ199" s="18" t="s">
        <v>84</v>
      </c>
      <c r="BK199" s="231">
        <f>ROUND(I199*H199,2)</f>
        <v>0</v>
      </c>
      <c r="BL199" s="18" t="s">
        <v>182</v>
      </c>
      <c r="BM199" s="230" t="s">
        <v>730</v>
      </c>
    </row>
    <row r="200" s="13" customFormat="1">
      <c r="A200" s="13"/>
      <c r="B200" s="232"/>
      <c r="C200" s="233"/>
      <c r="D200" s="234" t="s">
        <v>184</v>
      </c>
      <c r="E200" s="235" t="s">
        <v>1</v>
      </c>
      <c r="F200" s="236" t="s">
        <v>4385</v>
      </c>
      <c r="G200" s="233"/>
      <c r="H200" s="237">
        <v>1500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184</v>
      </c>
      <c r="AU200" s="243" t="s">
        <v>86</v>
      </c>
      <c r="AV200" s="13" t="s">
        <v>86</v>
      </c>
      <c r="AW200" s="13" t="s">
        <v>32</v>
      </c>
      <c r="AX200" s="13" t="s">
        <v>76</v>
      </c>
      <c r="AY200" s="243" t="s">
        <v>175</v>
      </c>
    </row>
    <row r="201" s="15" customFormat="1">
      <c r="A201" s="15"/>
      <c r="B201" s="254"/>
      <c r="C201" s="255"/>
      <c r="D201" s="234" t="s">
        <v>184</v>
      </c>
      <c r="E201" s="256" t="s">
        <v>1</v>
      </c>
      <c r="F201" s="257" t="s">
        <v>201</v>
      </c>
      <c r="G201" s="255"/>
      <c r="H201" s="258">
        <v>1500</v>
      </c>
      <c r="I201" s="259"/>
      <c r="J201" s="255"/>
      <c r="K201" s="255"/>
      <c r="L201" s="260"/>
      <c r="M201" s="261"/>
      <c r="N201" s="262"/>
      <c r="O201" s="262"/>
      <c r="P201" s="262"/>
      <c r="Q201" s="262"/>
      <c r="R201" s="262"/>
      <c r="S201" s="262"/>
      <c r="T201" s="263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4" t="s">
        <v>184</v>
      </c>
      <c r="AU201" s="264" t="s">
        <v>86</v>
      </c>
      <c r="AV201" s="15" t="s">
        <v>182</v>
      </c>
      <c r="AW201" s="15" t="s">
        <v>32</v>
      </c>
      <c r="AX201" s="15" t="s">
        <v>84</v>
      </c>
      <c r="AY201" s="264" t="s">
        <v>175</v>
      </c>
    </row>
    <row r="202" s="12" customFormat="1" ht="22.8" customHeight="1">
      <c r="A202" s="12"/>
      <c r="B202" s="203"/>
      <c r="C202" s="204"/>
      <c r="D202" s="205" t="s">
        <v>75</v>
      </c>
      <c r="E202" s="217" t="s">
        <v>3798</v>
      </c>
      <c r="F202" s="217" t="s">
        <v>1</v>
      </c>
      <c r="G202" s="204"/>
      <c r="H202" s="204"/>
      <c r="I202" s="207"/>
      <c r="J202" s="218">
        <f>BK202</f>
        <v>0</v>
      </c>
      <c r="K202" s="204"/>
      <c r="L202" s="209"/>
      <c r="M202" s="210"/>
      <c r="N202" s="211"/>
      <c r="O202" s="211"/>
      <c r="P202" s="212">
        <f>SUM(P203:P215)</f>
        <v>0</v>
      </c>
      <c r="Q202" s="211"/>
      <c r="R202" s="212">
        <f>SUM(R203:R215)</f>
        <v>0</v>
      </c>
      <c r="S202" s="211"/>
      <c r="T202" s="213">
        <f>SUM(T203:T215)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4" t="s">
        <v>84</v>
      </c>
      <c r="AT202" s="215" t="s">
        <v>75</v>
      </c>
      <c r="AU202" s="215" t="s">
        <v>84</v>
      </c>
      <c r="AY202" s="214" t="s">
        <v>175</v>
      </c>
      <c r="BK202" s="216">
        <f>SUM(BK203:BK215)</f>
        <v>0</v>
      </c>
    </row>
    <row r="203" s="2" customFormat="1" ht="16.5" customHeight="1">
      <c r="A203" s="39"/>
      <c r="B203" s="40"/>
      <c r="C203" s="219" t="s">
        <v>476</v>
      </c>
      <c r="D203" s="219" t="s">
        <v>177</v>
      </c>
      <c r="E203" s="220" t="s">
        <v>4386</v>
      </c>
      <c r="F203" s="221" t="s">
        <v>4387</v>
      </c>
      <c r="G203" s="222" t="s">
        <v>2748</v>
      </c>
      <c r="H203" s="223">
        <v>1</v>
      </c>
      <c r="I203" s="224"/>
      <c r="J203" s="225">
        <f>ROUND(I203*H203,2)</f>
        <v>0</v>
      </c>
      <c r="K203" s="221" t="s">
        <v>1</v>
      </c>
      <c r="L203" s="45"/>
      <c r="M203" s="226" t="s">
        <v>1</v>
      </c>
      <c r="N203" s="227" t="s">
        <v>41</v>
      </c>
      <c r="O203" s="92"/>
      <c r="P203" s="228">
        <f>O203*H203</f>
        <v>0</v>
      </c>
      <c r="Q203" s="228">
        <v>0</v>
      </c>
      <c r="R203" s="228">
        <f>Q203*H203</f>
        <v>0</v>
      </c>
      <c r="S203" s="228">
        <v>0</v>
      </c>
      <c r="T203" s="229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0" t="s">
        <v>182</v>
      </c>
      <c r="AT203" s="230" t="s">
        <v>177</v>
      </c>
      <c r="AU203" s="230" t="s">
        <v>86</v>
      </c>
      <c r="AY203" s="18" t="s">
        <v>175</v>
      </c>
      <c r="BE203" s="231">
        <f>IF(N203="základní",J203,0)</f>
        <v>0</v>
      </c>
      <c r="BF203" s="231">
        <f>IF(N203="snížená",J203,0)</f>
        <v>0</v>
      </c>
      <c r="BG203" s="231">
        <f>IF(N203="zákl. přenesená",J203,0)</f>
        <v>0</v>
      </c>
      <c r="BH203" s="231">
        <f>IF(N203="sníž. přenesená",J203,0)</f>
        <v>0</v>
      </c>
      <c r="BI203" s="231">
        <f>IF(N203="nulová",J203,0)</f>
        <v>0</v>
      </c>
      <c r="BJ203" s="18" t="s">
        <v>84</v>
      </c>
      <c r="BK203" s="231">
        <f>ROUND(I203*H203,2)</f>
        <v>0</v>
      </c>
      <c r="BL203" s="18" t="s">
        <v>182</v>
      </c>
      <c r="BM203" s="230" t="s">
        <v>741</v>
      </c>
    </row>
    <row r="204" s="2" customFormat="1" ht="21.75" customHeight="1">
      <c r="A204" s="39"/>
      <c r="B204" s="40"/>
      <c r="C204" s="219" t="s">
        <v>481</v>
      </c>
      <c r="D204" s="219" t="s">
        <v>177</v>
      </c>
      <c r="E204" s="220" t="s">
        <v>4388</v>
      </c>
      <c r="F204" s="221" t="s">
        <v>4389</v>
      </c>
      <c r="G204" s="222" t="s">
        <v>2748</v>
      </c>
      <c r="H204" s="223">
        <v>1</v>
      </c>
      <c r="I204" s="224"/>
      <c r="J204" s="225">
        <f>ROUND(I204*H204,2)</f>
        <v>0</v>
      </c>
      <c r="K204" s="221" t="s">
        <v>1</v>
      </c>
      <c r="L204" s="45"/>
      <c r="M204" s="226" t="s">
        <v>1</v>
      </c>
      <c r="N204" s="227" t="s">
        <v>41</v>
      </c>
      <c r="O204" s="92"/>
      <c r="P204" s="228">
        <f>O204*H204</f>
        <v>0</v>
      </c>
      <c r="Q204" s="228">
        <v>0</v>
      </c>
      <c r="R204" s="228">
        <f>Q204*H204</f>
        <v>0</v>
      </c>
      <c r="S204" s="228">
        <v>0</v>
      </c>
      <c r="T204" s="229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0" t="s">
        <v>182</v>
      </c>
      <c r="AT204" s="230" t="s">
        <v>177</v>
      </c>
      <c r="AU204" s="230" t="s">
        <v>86</v>
      </c>
      <c r="AY204" s="18" t="s">
        <v>175</v>
      </c>
      <c r="BE204" s="231">
        <f>IF(N204="základní",J204,0)</f>
        <v>0</v>
      </c>
      <c r="BF204" s="231">
        <f>IF(N204="snížená",J204,0)</f>
        <v>0</v>
      </c>
      <c r="BG204" s="231">
        <f>IF(N204="zákl. přenesená",J204,0)</f>
        <v>0</v>
      </c>
      <c r="BH204" s="231">
        <f>IF(N204="sníž. přenesená",J204,0)</f>
        <v>0</v>
      </c>
      <c r="BI204" s="231">
        <f>IF(N204="nulová",J204,0)</f>
        <v>0</v>
      </c>
      <c r="BJ204" s="18" t="s">
        <v>84</v>
      </c>
      <c r="BK204" s="231">
        <f>ROUND(I204*H204,2)</f>
        <v>0</v>
      </c>
      <c r="BL204" s="18" t="s">
        <v>182</v>
      </c>
      <c r="BM204" s="230" t="s">
        <v>749</v>
      </c>
    </row>
    <row r="205" s="2" customFormat="1" ht="24.15" customHeight="1">
      <c r="A205" s="39"/>
      <c r="B205" s="40"/>
      <c r="C205" s="219" t="s">
        <v>486</v>
      </c>
      <c r="D205" s="219" t="s">
        <v>177</v>
      </c>
      <c r="E205" s="220" t="s">
        <v>4390</v>
      </c>
      <c r="F205" s="221" t="s">
        <v>4391</v>
      </c>
      <c r="G205" s="222" t="s">
        <v>2748</v>
      </c>
      <c r="H205" s="223">
        <v>1</v>
      </c>
      <c r="I205" s="224"/>
      <c r="J205" s="225">
        <f>ROUND(I205*H205,2)</f>
        <v>0</v>
      </c>
      <c r="K205" s="221" t="s">
        <v>1</v>
      </c>
      <c r="L205" s="45"/>
      <c r="M205" s="226" t="s">
        <v>1</v>
      </c>
      <c r="N205" s="227" t="s">
        <v>41</v>
      </c>
      <c r="O205" s="92"/>
      <c r="P205" s="228">
        <f>O205*H205</f>
        <v>0</v>
      </c>
      <c r="Q205" s="228">
        <v>0</v>
      </c>
      <c r="R205" s="228">
        <f>Q205*H205</f>
        <v>0</v>
      </c>
      <c r="S205" s="228">
        <v>0</v>
      </c>
      <c r="T205" s="229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0" t="s">
        <v>182</v>
      </c>
      <c r="AT205" s="230" t="s">
        <v>177</v>
      </c>
      <c r="AU205" s="230" t="s">
        <v>86</v>
      </c>
      <c r="AY205" s="18" t="s">
        <v>175</v>
      </c>
      <c r="BE205" s="231">
        <f>IF(N205="základní",J205,0)</f>
        <v>0</v>
      </c>
      <c r="BF205" s="231">
        <f>IF(N205="snížená",J205,0)</f>
        <v>0</v>
      </c>
      <c r="BG205" s="231">
        <f>IF(N205="zákl. přenesená",J205,0)</f>
        <v>0</v>
      </c>
      <c r="BH205" s="231">
        <f>IF(N205="sníž. přenesená",J205,0)</f>
        <v>0</v>
      </c>
      <c r="BI205" s="231">
        <f>IF(N205="nulová",J205,0)</f>
        <v>0</v>
      </c>
      <c r="BJ205" s="18" t="s">
        <v>84</v>
      </c>
      <c r="BK205" s="231">
        <f>ROUND(I205*H205,2)</f>
        <v>0</v>
      </c>
      <c r="BL205" s="18" t="s">
        <v>182</v>
      </c>
      <c r="BM205" s="230" t="s">
        <v>758</v>
      </c>
    </row>
    <row r="206" s="2" customFormat="1" ht="16.5" customHeight="1">
      <c r="A206" s="39"/>
      <c r="B206" s="40"/>
      <c r="C206" s="219" t="s">
        <v>491</v>
      </c>
      <c r="D206" s="219" t="s">
        <v>177</v>
      </c>
      <c r="E206" s="220" t="s">
        <v>4392</v>
      </c>
      <c r="F206" s="221" t="s">
        <v>4393</v>
      </c>
      <c r="G206" s="222" t="s">
        <v>2748</v>
      </c>
      <c r="H206" s="223">
        <v>1</v>
      </c>
      <c r="I206" s="224"/>
      <c r="J206" s="225">
        <f>ROUND(I206*H206,2)</f>
        <v>0</v>
      </c>
      <c r="K206" s="221" t="s">
        <v>1</v>
      </c>
      <c r="L206" s="45"/>
      <c r="M206" s="226" t="s">
        <v>1</v>
      </c>
      <c r="N206" s="227" t="s">
        <v>41</v>
      </c>
      <c r="O206" s="92"/>
      <c r="P206" s="228">
        <f>O206*H206</f>
        <v>0</v>
      </c>
      <c r="Q206" s="228">
        <v>0</v>
      </c>
      <c r="R206" s="228">
        <f>Q206*H206</f>
        <v>0</v>
      </c>
      <c r="S206" s="228">
        <v>0</v>
      </c>
      <c r="T206" s="229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0" t="s">
        <v>182</v>
      </c>
      <c r="AT206" s="230" t="s">
        <v>177</v>
      </c>
      <c r="AU206" s="230" t="s">
        <v>86</v>
      </c>
      <c r="AY206" s="18" t="s">
        <v>175</v>
      </c>
      <c r="BE206" s="231">
        <f>IF(N206="základní",J206,0)</f>
        <v>0</v>
      </c>
      <c r="BF206" s="231">
        <f>IF(N206="snížená",J206,0)</f>
        <v>0</v>
      </c>
      <c r="BG206" s="231">
        <f>IF(N206="zákl. přenesená",J206,0)</f>
        <v>0</v>
      </c>
      <c r="BH206" s="231">
        <f>IF(N206="sníž. přenesená",J206,0)</f>
        <v>0</v>
      </c>
      <c r="BI206" s="231">
        <f>IF(N206="nulová",J206,0)</f>
        <v>0</v>
      </c>
      <c r="BJ206" s="18" t="s">
        <v>84</v>
      </c>
      <c r="BK206" s="231">
        <f>ROUND(I206*H206,2)</f>
        <v>0</v>
      </c>
      <c r="BL206" s="18" t="s">
        <v>182</v>
      </c>
      <c r="BM206" s="230" t="s">
        <v>792</v>
      </c>
    </row>
    <row r="207" s="2" customFormat="1" ht="24.15" customHeight="1">
      <c r="A207" s="39"/>
      <c r="B207" s="40"/>
      <c r="C207" s="219" t="s">
        <v>495</v>
      </c>
      <c r="D207" s="219" t="s">
        <v>177</v>
      </c>
      <c r="E207" s="220" t="s">
        <v>4394</v>
      </c>
      <c r="F207" s="221" t="s">
        <v>4395</v>
      </c>
      <c r="G207" s="222" t="s">
        <v>4396</v>
      </c>
      <c r="H207" s="223">
        <v>1</v>
      </c>
      <c r="I207" s="224"/>
      <c r="J207" s="225">
        <f>ROUND(I207*H207,2)</f>
        <v>0</v>
      </c>
      <c r="K207" s="221" t="s">
        <v>1</v>
      </c>
      <c r="L207" s="45"/>
      <c r="M207" s="226" t="s">
        <v>1</v>
      </c>
      <c r="N207" s="227" t="s">
        <v>41</v>
      </c>
      <c r="O207" s="92"/>
      <c r="P207" s="228">
        <f>O207*H207</f>
        <v>0</v>
      </c>
      <c r="Q207" s="228">
        <v>0</v>
      </c>
      <c r="R207" s="228">
        <f>Q207*H207</f>
        <v>0</v>
      </c>
      <c r="S207" s="228">
        <v>0</v>
      </c>
      <c r="T207" s="229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0" t="s">
        <v>182</v>
      </c>
      <c r="AT207" s="230" t="s">
        <v>177</v>
      </c>
      <c r="AU207" s="230" t="s">
        <v>86</v>
      </c>
      <c r="AY207" s="18" t="s">
        <v>175</v>
      </c>
      <c r="BE207" s="231">
        <f>IF(N207="základní",J207,0)</f>
        <v>0</v>
      </c>
      <c r="BF207" s="231">
        <f>IF(N207="snížená",J207,0)</f>
        <v>0</v>
      </c>
      <c r="BG207" s="231">
        <f>IF(N207="zákl. přenesená",J207,0)</f>
        <v>0</v>
      </c>
      <c r="BH207" s="231">
        <f>IF(N207="sníž. přenesená",J207,0)</f>
        <v>0</v>
      </c>
      <c r="BI207" s="231">
        <f>IF(N207="nulová",J207,0)</f>
        <v>0</v>
      </c>
      <c r="BJ207" s="18" t="s">
        <v>84</v>
      </c>
      <c r="BK207" s="231">
        <f>ROUND(I207*H207,2)</f>
        <v>0</v>
      </c>
      <c r="BL207" s="18" t="s">
        <v>182</v>
      </c>
      <c r="BM207" s="230" t="s">
        <v>810</v>
      </c>
    </row>
    <row r="208" s="2" customFormat="1" ht="21.75" customHeight="1">
      <c r="A208" s="39"/>
      <c r="B208" s="40"/>
      <c r="C208" s="219" t="s">
        <v>499</v>
      </c>
      <c r="D208" s="219" t="s">
        <v>177</v>
      </c>
      <c r="E208" s="220" t="s">
        <v>4397</v>
      </c>
      <c r="F208" s="221" t="s">
        <v>4398</v>
      </c>
      <c r="G208" s="222" t="s">
        <v>4396</v>
      </c>
      <c r="H208" s="223">
        <v>1</v>
      </c>
      <c r="I208" s="224"/>
      <c r="J208" s="225">
        <f>ROUND(I208*H208,2)</f>
        <v>0</v>
      </c>
      <c r="K208" s="221" t="s">
        <v>1</v>
      </c>
      <c r="L208" s="45"/>
      <c r="M208" s="226" t="s">
        <v>1</v>
      </c>
      <c r="N208" s="227" t="s">
        <v>41</v>
      </c>
      <c r="O208" s="92"/>
      <c r="P208" s="228">
        <f>O208*H208</f>
        <v>0</v>
      </c>
      <c r="Q208" s="228">
        <v>0</v>
      </c>
      <c r="R208" s="228">
        <f>Q208*H208</f>
        <v>0</v>
      </c>
      <c r="S208" s="228">
        <v>0</v>
      </c>
      <c r="T208" s="229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0" t="s">
        <v>182</v>
      </c>
      <c r="AT208" s="230" t="s">
        <v>177</v>
      </c>
      <c r="AU208" s="230" t="s">
        <v>86</v>
      </c>
      <c r="AY208" s="18" t="s">
        <v>175</v>
      </c>
      <c r="BE208" s="231">
        <f>IF(N208="základní",J208,0)</f>
        <v>0</v>
      </c>
      <c r="BF208" s="231">
        <f>IF(N208="snížená",J208,0)</f>
        <v>0</v>
      </c>
      <c r="BG208" s="231">
        <f>IF(N208="zákl. přenesená",J208,0)</f>
        <v>0</v>
      </c>
      <c r="BH208" s="231">
        <f>IF(N208="sníž. přenesená",J208,0)</f>
        <v>0</v>
      </c>
      <c r="BI208" s="231">
        <f>IF(N208="nulová",J208,0)</f>
        <v>0</v>
      </c>
      <c r="BJ208" s="18" t="s">
        <v>84</v>
      </c>
      <c r="BK208" s="231">
        <f>ROUND(I208*H208,2)</f>
        <v>0</v>
      </c>
      <c r="BL208" s="18" t="s">
        <v>182</v>
      </c>
      <c r="BM208" s="230" t="s">
        <v>819</v>
      </c>
    </row>
    <row r="209" s="2" customFormat="1" ht="37.8" customHeight="1">
      <c r="A209" s="39"/>
      <c r="B209" s="40"/>
      <c r="C209" s="219" t="s">
        <v>507</v>
      </c>
      <c r="D209" s="219" t="s">
        <v>177</v>
      </c>
      <c r="E209" s="220" t="s">
        <v>4399</v>
      </c>
      <c r="F209" s="221" t="s">
        <v>4400</v>
      </c>
      <c r="G209" s="222" t="s">
        <v>4396</v>
      </c>
      <c r="H209" s="223">
        <v>1</v>
      </c>
      <c r="I209" s="224"/>
      <c r="J209" s="225">
        <f>ROUND(I209*H209,2)</f>
        <v>0</v>
      </c>
      <c r="K209" s="221" t="s">
        <v>1</v>
      </c>
      <c r="L209" s="45"/>
      <c r="M209" s="226" t="s">
        <v>1</v>
      </c>
      <c r="N209" s="227" t="s">
        <v>41</v>
      </c>
      <c r="O209" s="92"/>
      <c r="P209" s="228">
        <f>O209*H209</f>
        <v>0</v>
      </c>
      <c r="Q209" s="228">
        <v>0</v>
      </c>
      <c r="R209" s="228">
        <f>Q209*H209</f>
        <v>0</v>
      </c>
      <c r="S209" s="228">
        <v>0</v>
      </c>
      <c r="T209" s="229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0" t="s">
        <v>182</v>
      </c>
      <c r="AT209" s="230" t="s">
        <v>177</v>
      </c>
      <c r="AU209" s="230" t="s">
        <v>86</v>
      </c>
      <c r="AY209" s="18" t="s">
        <v>175</v>
      </c>
      <c r="BE209" s="231">
        <f>IF(N209="základní",J209,0)</f>
        <v>0</v>
      </c>
      <c r="BF209" s="231">
        <f>IF(N209="snížená",J209,0)</f>
        <v>0</v>
      </c>
      <c r="BG209" s="231">
        <f>IF(N209="zákl. přenesená",J209,0)</f>
        <v>0</v>
      </c>
      <c r="BH209" s="231">
        <f>IF(N209="sníž. přenesená",J209,0)</f>
        <v>0</v>
      </c>
      <c r="BI209" s="231">
        <f>IF(N209="nulová",J209,0)</f>
        <v>0</v>
      </c>
      <c r="BJ209" s="18" t="s">
        <v>84</v>
      </c>
      <c r="BK209" s="231">
        <f>ROUND(I209*H209,2)</f>
        <v>0</v>
      </c>
      <c r="BL209" s="18" t="s">
        <v>182</v>
      </c>
      <c r="BM209" s="230" t="s">
        <v>830</v>
      </c>
    </row>
    <row r="210" s="2" customFormat="1" ht="21.75" customHeight="1">
      <c r="A210" s="39"/>
      <c r="B210" s="40"/>
      <c r="C210" s="219" t="s">
        <v>519</v>
      </c>
      <c r="D210" s="219" t="s">
        <v>177</v>
      </c>
      <c r="E210" s="220" t="s">
        <v>4401</v>
      </c>
      <c r="F210" s="221" t="s">
        <v>4402</v>
      </c>
      <c r="G210" s="222" t="s">
        <v>2748</v>
      </c>
      <c r="H210" s="223">
        <v>9</v>
      </c>
      <c r="I210" s="224"/>
      <c r="J210" s="225">
        <f>ROUND(I210*H210,2)</f>
        <v>0</v>
      </c>
      <c r="K210" s="221" t="s">
        <v>1</v>
      </c>
      <c r="L210" s="45"/>
      <c r="M210" s="226" t="s">
        <v>1</v>
      </c>
      <c r="N210" s="227" t="s">
        <v>41</v>
      </c>
      <c r="O210" s="92"/>
      <c r="P210" s="228">
        <f>O210*H210</f>
        <v>0</v>
      </c>
      <c r="Q210" s="228">
        <v>0</v>
      </c>
      <c r="R210" s="228">
        <f>Q210*H210</f>
        <v>0</v>
      </c>
      <c r="S210" s="228">
        <v>0</v>
      </c>
      <c r="T210" s="229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0" t="s">
        <v>182</v>
      </c>
      <c r="AT210" s="230" t="s">
        <v>177</v>
      </c>
      <c r="AU210" s="230" t="s">
        <v>86</v>
      </c>
      <c r="AY210" s="18" t="s">
        <v>175</v>
      </c>
      <c r="BE210" s="231">
        <f>IF(N210="základní",J210,0)</f>
        <v>0</v>
      </c>
      <c r="BF210" s="231">
        <f>IF(N210="snížená",J210,0)</f>
        <v>0</v>
      </c>
      <c r="BG210" s="231">
        <f>IF(N210="zákl. přenesená",J210,0)</f>
        <v>0</v>
      </c>
      <c r="BH210" s="231">
        <f>IF(N210="sníž. přenesená",J210,0)</f>
        <v>0</v>
      </c>
      <c r="BI210" s="231">
        <f>IF(N210="nulová",J210,0)</f>
        <v>0</v>
      </c>
      <c r="BJ210" s="18" t="s">
        <v>84</v>
      </c>
      <c r="BK210" s="231">
        <f>ROUND(I210*H210,2)</f>
        <v>0</v>
      </c>
      <c r="BL210" s="18" t="s">
        <v>182</v>
      </c>
      <c r="BM210" s="230" t="s">
        <v>840</v>
      </c>
    </row>
    <row r="211" s="2" customFormat="1" ht="16.5" customHeight="1">
      <c r="A211" s="39"/>
      <c r="B211" s="40"/>
      <c r="C211" s="219" t="s">
        <v>524</v>
      </c>
      <c r="D211" s="219" t="s">
        <v>177</v>
      </c>
      <c r="E211" s="220" t="s">
        <v>4403</v>
      </c>
      <c r="F211" s="221" t="s">
        <v>4404</v>
      </c>
      <c r="G211" s="222" t="s">
        <v>2748</v>
      </c>
      <c r="H211" s="223">
        <v>10</v>
      </c>
      <c r="I211" s="224"/>
      <c r="J211" s="225">
        <f>ROUND(I211*H211,2)</f>
        <v>0</v>
      </c>
      <c r="K211" s="221" t="s">
        <v>1</v>
      </c>
      <c r="L211" s="45"/>
      <c r="M211" s="226" t="s">
        <v>1</v>
      </c>
      <c r="N211" s="227" t="s">
        <v>41</v>
      </c>
      <c r="O211" s="92"/>
      <c r="P211" s="228">
        <f>O211*H211</f>
        <v>0</v>
      </c>
      <c r="Q211" s="228">
        <v>0</v>
      </c>
      <c r="R211" s="228">
        <f>Q211*H211</f>
        <v>0</v>
      </c>
      <c r="S211" s="228">
        <v>0</v>
      </c>
      <c r="T211" s="229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0" t="s">
        <v>182</v>
      </c>
      <c r="AT211" s="230" t="s">
        <v>177</v>
      </c>
      <c r="AU211" s="230" t="s">
        <v>86</v>
      </c>
      <c r="AY211" s="18" t="s">
        <v>175</v>
      </c>
      <c r="BE211" s="231">
        <f>IF(N211="základní",J211,0)</f>
        <v>0</v>
      </c>
      <c r="BF211" s="231">
        <f>IF(N211="snížená",J211,0)</f>
        <v>0</v>
      </c>
      <c r="BG211" s="231">
        <f>IF(N211="zákl. přenesená",J211,0)</f>
        <v>0</v>
      </c>
      <c r="BH211" s="231">
        <f>IF(N211="sníž. přenesená",J211,0)</f>
        <v>0</v>
      </c>
      <c r="BI211" s="231">
        <f>IF(N211="nulová",J211,0)</f>
        <v>0</v>
      </c>
      <c r="BJ211" s="18" t="s">
        <v>84</v>
      </c>
      <c r="BK211" s="231">
        <f>ROUND(I211*H211,2)</f>
        <v>0</v>
      </c>
      <c r="BL211" s="18" t="s">
        <v>182</v>
      </c>
      <c r="BM211" s="230" t="s">
        <v>852</v>
      </c>
    </row>
    <row r="212" s="2" customFormat="1" ht="16.5" customHeight="1">
      <c r="A212" s="39"/>
      <c r="B212" s="40"/>
      <c r="C212" s="219" t="s">
        <v>529</v>
      </c>
      <c r="D212" s="219" t="s">
        <v>177</v>
      </c>
      <c r="E212" s="220" t="s">
        <v>4405</v>
      </c>
      <c r="F212" s="221" t="s">
        <v>4406</v>
      </c>
      <c r="G212" s="222" t="s">
        <v>4407</v>
      </c>
      <c r="H212" s="223">
        <v>30</v>
      </c>
      <c r="I212" s="224"/>
      <c r="J212" s="225">
        <f>ROUND(I212*H212,2)</f>
        <v>0</v>
      </c>
      <c r="K212" s="221" t="s">
        <v>1</v>
      </c>
      <c r="L212" s="45"/>
      <c r="M212" s="226" t="s">
        <v>1</v>
      </c>
      <c r="N212" s="227" t="s">
        <v>41</v>
      </c>
      <c r="O212" s="92"/>
      <c r="P212" s="228">
        <f>O212*H212</f>
        <v>0</v>
      </c>
      <c r="Q212" s="228">
        <v>0</v>
      </c>
      <c r="R212" s="228">
        <f>Q212*H212</f>
        <v>0</v>
      </c>
      <c r="S212" s="228">
        <v>0</v>
      </c>
      <c r="T212" s="229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0" t="s">
        <v>182</v>
      </c>
      <c r="AT212" s="230" t="s">
        <v>177</v>
      </c>
      <c r="AU212" s="230" t="s">
        <v>86</v>
      </c>
      <c r="AY212" s="18" t="s">
        <v>175</v>
      </c>
      <c r="BE212" s="231">
        <f>IF(N212="základní",J212,0)</f>
        <v>0</v>
      </c>
      <c r="BF212" s="231">
        <f>IF(N212="snížená",J212,0)</f>
        <v>0</v>
      </c>
      <c r="BG212" s="231">
        <f>IF(N212="zákl. přenesená",J212,0)</f>
        <v>0</v>
      </c>
      <c r="BH212" s="231">
        <f>IF(N212="sníž. přenesená",J212,0)</f>
        <v>0</v>
      </c>
      <c r="BI212" s="231">
        <f>IF(N212="nulová",J212,0)</f>
        <v>0</v>
      </c>
      <c r="BJ212" s="18" t="s">
        <v>84</v>
      </c>
      <c r="BK212" s="231">
        <f>ROUND(I212*H212,2)</f>
        <v>0</v>
      </c>
      <c r="BL212" s="18" t="s">
        <v>182</v>
      </c>
      <c r="BM212" s="230" t="s">
        <v>861</v>
      </c>
    </row>
    <row r="213" s="13" customFormat="1">
      <c r="A213" s="13"/>
      <c r="B213" s="232"/>
      <c r="C213" s="233"/>
      <c r="D213" s="234" t="s">
        <v>184</v>
      </c>
      <c r="E213" s="235" t="s">
        <v>1</v>
      </c>
      <c r="F213" s="236" t="s">
        <v>4408</v>
      </c>
      <c r="G213" s="233"/>
      <c r="H213" s="237">
        <v>30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184</v>
      </c>
      <c r="AU213" s="243" t="s">
        <v>86</v>
      </c>
      <c r="AV213" s="13" t="s">
        <v>86</v>
      </c>
      <c r="AW213" s="13" t="s">
        <v>32</v>
      </c>
      <c r="AX213" s="13" t="s">
        <v>76</v>
      </c>
      <c r="AY213" s="243" t="s">
        <v>175</v>
      </c>
    </row>
    <row r="214" s="15" customFormat="1">
      <c r="A214" s="15"/>
      <c r="B214" s="254"/>
      <c r="C214" s="255"/>
      <c r="D214" s="234" t="s">
        <v>184</v>
      </c>
      <c r="E214" s="256" t="s">
        <v>1</v>
      </c>
      <c r="F214" s="257" t="s">
        <v>201</v>
      </c>
      <c r="G214" s="255"/>
      <c r="H214" s="258">
        <v>30</v>
      </c>
      <c r="I214" s="259"/>
      <c r="J214" s="255"/>
      <c r="K214" s="255"/>
      <c r="L214" s="260"/>
      <c r="M214" s="261"/>
      <c r="N214" s="262"/>
      <c r="O214" s="262"/>
      <c r="P214" s="262"/>
      <c r="Q214" s="262"/>
      <c r="R214" s="262"/>
      <c r="S214" s="262"/>
      <c r="T214" s="263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4" t="s">
        <v>184</v>
      </c>
      <c r="AU214" s="264" t="s">
        <v>86</v>
      </c>
      <c r="AV214" s="15" t="s">
        <v>182</v>
      </c>
      <c r="AW214" s="15" t="s">
        <v>32</v>
      </c>
      <c r="AX214" s="15" t="s">
        <v>84</v>
      </c>
      <c r="AY214" s="264" t="s">
        <v>175</v>
      </c>
    </row>
    <row r="215" s="2" customFormat="1" ht="49.05" customHeight="1">
      <c r="A215" s="39"/>
      <c r="B215" s="40"/>
      <c r="C215" s="219" t="s">
        <v>533</v>
      </c>
      <c r="D215" s="219" t="s">
        <v>177</v>
      </c>
      <c r="E215" s="220" t="s">
        <v>4409</v>
      </c>
      <c r="F215" s="221" t="s">
        <v>4410</v>
      </c>
      <c r="G215" s="222" t="s">
        <v>4396</v>
      </c>
      <c r="H215" s="223">
        <v>1</v>
      </c>
      <c r="I215" s="224"/>
      <c r="J215" s="225">
        <f>ROUND(I215*H215,2)</f>
        <v>0</v>
      </c>
      <c r="K215" s="221" t="s">
        <v>1</v>
      </c>
      <c r="L215" s="45"/>
      <c r="M215" s="299" t="s">
        <v>1</v>
      </c>
      <c r="N215" s="300" t="s">
        <v>41</v>
      </c>
      <c r="O215" s="294"/>
      <c r="P215" s="301">
        <f>O215*H215</f>
        <v>0</v>
      </c>
      <c r="Q215" s="301">
        <v>0</v>
      </c>
      <c r="R215" s="301">
        <f>Q215*H215</f>
        <v>0</v>
      </c>
      <c r="S215" s="301">
        <v>0</v>
      </c>
      <c r="T215" s="302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0" t="s">
        <v>182</v>
      </c>
      <c r="AT215" s="230" t="s">
        <v>177</v>
      </c>
      <c r="AU215" s="230" t="s">
        <v>86</v>
      </c>
      <c r="AY215" s="18" t="s">
        <v>175</v>
      </c>
      <c r="BE215" s="231">
        <f>IF(N215="základní",J215,0)</f>
        <v>0</v>
      </c>
      <c r="BF215" s="231">
        <f>IF(N215="snížená",J215,0)</f>
        <v>0</v>
      </c>
      <c r="BG215" s="231">
        <f>IF(N215="zákl. přenesená",J215,0)</f>
        <v>0</v>
      </c>
      <c r="BH215" s="231">
        <f>IF(N215="sníž. přenesená",J215,0)</f>
        <v>0</v>
      </c>
      <c r="BI215" s="231">
        <f>IF(N215="nulová",J215,0)</f>
        <v>0</v>
      </c>
      <c r="BJ215" s="18" t="s">
        <v>84</v>
      </c>
      <c r="BK215" s="231">
        <f>ROUND(I215*H215,2)</f>
        <v>0</v>
      </c>
      <c r="BL215" s="18" t="s">
        <v>182</v>
      </c>
      <c r="BM215" s="230" t="s">
        <v>873</v>
      </c>
    </row>
    <row r="216" s="2" customFormat="1" ht="6.96" customHeight="1">
      <c r="A216" s="39"/>
      <c r="B216" s="67"/>
      <c r="C216" s="68"/>
      <c r="D216" s="68"/>
      <c r="E216" s="68"/>
      <c r="F216" s="68"/>
      <c r="G216" s="68"/>
      <c r="H216" s="68"/>
      <c r="I216" s="68"/>
      <c r="J216" s="68"/>
      <c r="K216" s="68"/>
      <c r="L216" s="45"/>
      <c r="M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</sheetData>
  <sheetProtection sheet="1" autoFilter="0" formatColumns="0" formatRows="0" objects="1" scenarios="1" spinCount="100000" saltValue="8yzHzU4msZJZVRq+MWxpI2u4Xhjw/dYtduRd8Bs8FfoMeVUgvpIsETnoQn1VmiQ5F2urwzvdfN1Yw0y6+l6QoQ==" hashValue="OTByVHPbUMIpAapkcwTMZg6vOVtmi3gCDQBef1PEza4PA2dXzxBB3fkKDelB8eThcbaYrVXKTCFOefEWyl/Ssw==" algorithmName="SHA-512" password="CC35"/>
  <autoFilter ref="C118:K215"/>
  <mergeCells count="9">
    <mergeCell ref="E7:H7"/>
    <mergeCell ref="E9:H9"/>
    <mergeCell ref="E18:H18"/>
    <mergeCell ref="E27:H27"/>
    <mergeCell ref="E85:H85"/>
    <mergeCell ref="E87:H87"/>
    <mergeCell ref="E109:H109"/>
    <mergeCell ref="E111:H11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101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4411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3782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tr">
        <f>IF('Rekapitulace stavby'!E11="","",'Rekapitulace stavby'!E11)</f>
        <v>Město Český Těšín</v>
      </c>
      <c r="F15" s="39"/>
      <c r="G15" s="39"/>
      <c r="H15" s="39"/>
      <c r="I15" s="141" t="s">
        <v>27</v>
      </c>
      <c r="J15" s="144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tr">
        <f>IF('Rekapitulace stavby'!E17="","",'Rekapitulace stavby'!E17)</f>
        <v>ATRIS s.r.o.</v>
      </c>
      <c r="F21" s="39"/>
      <c r="G21" s="39"/>
      <c r="H21" s="39"/>
      <c r="I21" s="141" t="s">
        <v>27</v>
      </c>
      <c r="J21" s="144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tr">
        <f>IF('Rekapitulace stavby'!E20="","",'Rekapitulace stavby'!E20)</f>
        <v>Barbora Kyšková</v>
      </c>
      <c r="F24" s="39"/>
      <c r="G24" s="39"/>
      <c r="H24" s="39"/>
      <c r="I24" s="141" t="s">
        <v>27</v>
      </c>
      <c r="J24" s="144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ROUND(J119,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ROUND((SUM(BE119:BE197)),  2)</f>
        <v>0</v>
      </c>
      <c r="G33" s="39"/>
      <c r="H33" s="39"/>
      <c r="I33" s="156">
        <v>0.21</v>
      </c>
      <c r="J33" s="155">
        <f>ROUND(((SUM(BE119:BE197))*I33),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ROUND((SUM(BF119:BF197)),  2)</f>
        <v>0</v>
      </c>
      <c r="G34" s="39"/>
      <c r="H34" s="39"/>
      <c r="I34" s="156">
        <v>0.12</v>
      </c>
      <c r="J34" s="155">
        <f>ROUND(((SUM(BF119:BF197))*I34),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ROUND((SUM(BG119:BG197)),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ROUND((SUM(BH119:BH197)),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ROUND((SUM(BI119:BI197)),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007 - NZS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J119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4283</v>
      </c>
      <c r="E97" s="183"/>
      <c r="F97" s="183"/>
      <c r="G97" s="183"/>
      <c r="H97" s="183"/>
      <c r="I97" s="183"/>
      <c r="J97" s="184">
        <f>J120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0"/>
      <c r="C98" s="181"/>
      <c r="D98" s="182" t="s">
        <v>4283</v>
      </c>
      <c r="E98" s="183"/>
      <c r="F98" s="183"/>
      <c r="G98" s="183"/>
      <c r="H98" s="183"/>
      <c r="I98" s="183"/>
      <c r="J98" s="184">
        <f>J167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0"/>
      <c r="C99" s="181"/>
      <c r="D99" s="182" t="s">
        <v>4283</v>
      </c>
      <c r="E99" s="183"/>
      <c r="F99" s="183"/>
      <c r="G99" s="183"/>
      <c r="H99" s="183"/>
      <c r="I99" s="183"/>
      <c r="J99" s="184">
        <f>J189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160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75" t="str">
        <f>E7</f>
        <v>CELKOVÁ OBNOVA BUDOVY ZŠ KONTEŠINEC PO POŽÁRU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125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77" t="str">
        <f>E9</f>
        <v>007 - NZS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20</v>
      </c>
      <c r="D113" s="41"/>
      <c r="E113" s="41"/>
      <c r="F113" s="28" t="str">
        <f>F12</f>
        <v xml:space="preserve"> </v>
      </c>
      <c r="G113" s="41"/>
      <c r="H113" s="41"/>
      <c r="I113" s="33" t="s">
        <v>22</v>
      </c>
      <c r="J113" s="80" t="str">
        <f>IF(J12="","",J12)</f>
        <v>22. 5. 2025</v>
      </c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5.15" customHeight="1">
      <c r="A115" s="39"/>
      <c r="B115" s="40"/>
      <c r="C115" s="33" t="s">
        <v>24</v>
      </c>
      <c r="D115" s="41"/>
      <c r="E115" s="41"/>
      <c r="F115" s="28" t="str">
        <f>E15</f>
        <v>Město Český Těšín</v>
      </c>
      <c r="G115" s="41"/>
      <c r="H115" s="41"/>
      <c r="I115" s="33" t="s">
        <v>30</v>
      </c>
      <c r="J115" s="37" t="str">
        <f>E21</f>
        <v>ATRIS s.r.o.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5.15" customHeight="1">
      <c r="A116" s="39"/>
      <c r="B116" s="40"/>
      <c r="C116" s="33" t="s">
        <v>28</v>
      </c>
      <c r="D116" s="41"/>
      <c r="E116" s="41"/>
      <c r="F116" s="28" t="str">
        <f>IF(E18="","",E18)</f>
        <v>Vyplň údaj</v>
      </c>
      <c r="G116" s="41"/>
      <c r="H116" s="41"/>
      <c r="I116" s="33" t="s">
        <v>33</v>
      </c>
      <c r="J116" s="37" t="str">
        <f>E24</f>
        <v>Barbora Kyšková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0.32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1" customFormat="1" ht="29.28" customHeight="1">
      <c r="A118" s="192"/>
      <c r="B118" s="193"/>
      <c r="C118" s="194" t="s">
        <v>161</v>
      </c>
      <c r="D118" s="195" t="s">
        <v>61</v>
      </c>
      <c r="E118" s="195" t="s">
        <v>57</v>
      </c>
      <c r="F118" s="195" t="s">
        <v>58</v>
      </c>
      <c r="G118" s="195" t="s">
        <v>162</v>
      </c>
      <c r="H118" s="195" t="s">
        <v>163</v>
      </c>
      <c r="I118" s="195" t="s">
        <v>164</v>
      </c>
      <c r="J118" s="195" t="s">
        <v>129</v>
      </c>
      <c r="K118" s="196" t="s">
        <v>165</v>
      </c>
      <c r="L118" s="197"/>
      <c r="M118" s="101" t="s">
        <v>1</v>
      </c>
      <c r="N118" s="102" t="s">
        <v>40</v>
      </c>
      <c r="O118" s="102" t="s">
        <v>166</v>
      </c>
      <c r="P118" s="102" t="s">
        <v>167</v>
      </c>
      <c r="Q118" s="102" t="s">
        <v>168</v>
      </c>
      <c r="R118" s="102" t="s">
        <v>169</v>
      </c>
      <c r="S118" s="102" t="s">
        <v>170</v>
      </c>
      <c r="T118" s="103" t="s">
        <v>171</v>
      </c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</row>
    <row r="119" s="2" customFormat="1" ht="22.8" customHeight="1">
      <c r="A119" s="39"/>
      <c r="B119" s="40"/>
      <c r="C119" s="108" t="s">
        <v>172</v>
      </c>
      <c r="D119" s="41"/>
      <c r="E119" s="41"/>
      <c r="F119" s="41"/>
      <c r="G119" s="41"/>
      <c r="H119" s="41"/>
      <c r="I119" s="41"/>
      <c r="J119" s="198">
        <f>BK119</f>
        <v>0</v>
      </c>
      <c r="K119" s="41"/>
      <c r="L119" s="45"/>
      <c r="M119" s="104"/>
      <c r="N119" s="199"/>
      <c r="O119" s="105"/>
      <c r="P119" s="200">
        <f>P120+P167+P189</f>
        <v>0</v>
      </c>
      <c r="Q119" s="105"/>
      <c r="R119" s="200">
        <f>R120+R167+R189</f>
        <v>0</v>
      </c>
      <c r="S119" s="105"/>
      <c r="T119" s="201">
        <f>T120+T167+T189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75</v>
      </c>
      <c r="AU119" s="18" t="s">
        <v>131</v>
      </c>
      <c r="BK119" s="202">
        <f>BK120+BK167+BK189</f>
        <v>0</v>
      </c>
    </row>
    <row r="120" s="12" customFormat="1" ht="25.92" customHeight="1">
      <c r="A120" s="12"/>
      <c r="B120" s="203"/>
      <c r="C120" s="204"/>
      <c r="D120" s="205" t="s">
        <v>75</v>
      </c>
      <c r="E120" s="206" t="s">
        <v>3798</v>
      </c>
      <c r="F120" s="206" t="s">
        <v>1</v>
      </c>
      <c r="G120" s="204"/>
      <c r="H120" s="204"/>
      <c r="I120" s="207"/>
      <c r="J120" s="208">
        <f>BK120</f>
        <v>0</v>
      </c>
      <c r="K120" s="204"/>
      <c r="L120" s="209"/>
      <c r="M120" s="210"/>
      <c r="N120" s="211"/>
      <c r="O120" s="211"/>
      <c r="P120" s="212">
        <f>SUM(P121:P166)</f>
        <v>0</v>
      </c>
      <c r="Q120" s="211"/>
      <c r="R120" s="212">
        <f>SUM(R121:R166)</f>
        <v>0</v>
      </c>
      <c r="S120" s="211"/>
      <c r="T120" s="213">
        <f>SUM(T121:T166)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4" t="s">
        <v>84</v>
      </c>
      <c r="AT120" s="215" t="s">
        <v>75</v>
      </c>
      <c r="AU120" s="215" t="s">
        <v>76</v>
      </c>
      <c r="AY120" s="214" t="s">
        <v>175</v>
      </c>
      <c r="BK120" s="216">
        <f>SUM(BK121:BK166)</f>
        <v>0</v>
      </c>
    </row>
    <row r="121" s="2" customFormat="1" ht="55.5" customHeight="1">
      <c r="A121" s="39"/>
      <c r="B121" s="40"/>
      <c r="C121" s="219" t="s">
        <v>84</v>
      </c>
      <c r="D121" s="219" t="s">
        <v>177</v>
      </c>
      <c r="E121" s="220" t="s">
        <v>4412</v>
      </c>
      <c r="F121" s="221" t="s">
        <v>4413</v>
      </c>
      <c r="G121" s="222" t="s">
        <v>2748</v>
      </c>
      <c r="H121" s="223">
        <v>1</v>
      </c>
      <c r="I121" s="224"/>
      <c r="J121" s="225">
        <f>ROUND(I121*H121,2)</f>
        <v>0</v>
      </c>
      <c r="K121" s="221" t="s">
        <v>1</v>
      </c>
      <c r="L121" s="45"/>
      <c r="M121" s="226" t="s">
        <v>1</v>
      </c>
      <c r="N121" s="227" t="s">
        <v>41</v>
      </c>
      <c r="O121" s="92"/>
      <c r="P121" s="228">
        <f>O121*H121</f>
        <v>0</v>
      </c>
      <c r="Q121" s="228">
        <v>0</v>
      </c>
      <c r="R121" s="228">
        <f>Q121*H121</f>
        <v>0</v>
      </c>
      <c r="S121" s="228">
        <v>0</v>
      </c>
      <c r="T121" s="229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30" t="s">
        <v>182</v>
      </c>
      <c r="AT121" s="230" t="s">
        <v>177</v>
      </c>
      <c r="AU121" s="230" t="s">
        <v>84</v>
      </c>
      <c r="AY121" s="18" t="s">
        <v>175</v>
      </c>
      <c r="BE121" s="231">
        <f>IF(N121="základní",J121,0)</f>
        <v>0</v>
      </c>
      <c r="BF121" s="231">
        <f>IF(N121="snížená",J121,0)</f>
        <v>0</v>
      </c>
      <c r="BG121" s="231">
        <f>IF(N121="zákl. přenesená",J121,0)</f>
        <v>0</v>
      </c>
      <c r="BH121" s="231">
        <f>IF(N121="sníž. přenesená",J121,0)</f>
        <v>0</v>
      </c>
      <c r="BI121" s="231">
        <f>IF(N121="nulová",J121,0)</f>
        <v>0</v>
      </c>
      <c r="BJ121" s="18" t="s">
        <v>84</v>
      </c>
      <c r="BK121" s="231">
        <f>ROUND(I121*H121,2)</f>
        <v>0</v>
      </c>
      <c r="BL121" s="18" t="s">
        <v>182</v>
      </c>
      <c r="BM121" s="230" t="s">
        <v>86</v>
      </c>
    </row>
    <row r="122" s="13" customFormat="1">
      <c r="A122" s="13"/>
      <c r="B122" s="232"/>
      <c r="C122" s="233"/>
      <c r="D122" s="234" t="s">
        <v>184</v>
      </c>
      <c r="E122" s="235" t="s">
        <v>1</v>
      </c>
      <c r="F122" s="236" t="s">
        <v>4287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184</v>
      </c>
      <c r="AU122" s="243" t="s">
        <v>84</v>
      </c>
      <c r="AV122" s="13" t="s">
        <v>86</v>
      </c>
      <c r="AW122" s="13" t="s">
        <v>32</v>
      </c>
      <c r="AX122" s="13" t="s">
        <v>76</v>
      </c>
      <c r="AY122" s="243" t="s">
        <v>175</v>
      </c>
    </row>
    <row r="123" s="15" customFormat="1">
      <c r="A123" s="15"/>
      <c r="B123" s="254"/>
      <c r="C123" s="255"/>
      <c r="D123" s="234" t="s">
        <v>184</v>
      </c>
      <c r="E123" s="256" t="s">
        <v>1</v>
      </c>
      <c r="F123" s="257" t="s">
        <v>201</v>
      </c>
      <c r="G123" s="255"/>
      <c r="H123" s="258">
        <v>1</v>
      </c>
      <c r="I123" s="259"/>
      <c r="J123" s="255"/>
      <c r="K123" s="255"/>
      <c r="L123" s="260"/>
      <c r="M123" s="261"/>
      <c r="N123" s="262"/>
      <c r="O123" s="262"/>
      <c r="P123" s="262"/>
      <c r="Q123" s="262"/>
      <c r="R123" s="262"/>
      <c r="S123" s="262"/>
      <c r="T123" s="263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4" t="s">
        <v>184</v>
      </c>
      <c r="AU123" s="264" t="s">
        <v>84</v>
      </c>
      <c r="AV123" s="15" t="s">
        <v>182</v>
      </c>
      <c r="AW123" s="15" t="s">
        <v>32</v>
      </c>
      <c r="AX123" s="15" t="s">
        <v>84</v>
      </c>
      <c r="AY123" s="264" t="s">
        <v>175</v>
      </c>
    </row>
    <row r="124" s="2" customFormat="1" ht="49.05" customHeight="1">
      <c r="A124" s="39"/>
      <c r="B124" s="40"/>
      <c r="C124" s="219" t="s">
        <v>86</v>
      </c>
      <c r="D124" s="219" t="s">
        <v>177</v>
      </c>
      <c r="E124" s="220" t="s">
        <v>4414</v>
      </c>
      <c r="F124" s="221" t="s">
        <v>4415</v>
      </c>
      <c r="G124" s="222" t="s">
        <v>2748</v>
      </c>
      <c r="H124" s="223">
        <v>1</v>
      </c>
      <c r="I124" s="224"/>
      <c r="J124" s="225">
        <f>ROUND(I124*H124,2)</f>
        <v>0</v>
      </c>
      <c r="K124" s="221" t="s">
        <v>1</v>
      </c>
      <c r="L124" s="45"/>
      <c r="M124" s="226" t="s">
        <v>1</v>
      </c>
      <c r="N124" s="227" t="s">
        <v>41</v>
      </c>
      <c r="O124" s="92"/>
      <c r="P124" s="228">
        <f>O124*H124</f>
        <v>0</v>
      </c>
      <c r="Q124" s="228">
        <v>0</v>
      </c>
      <c r="R124" s="228">
        <f>Q124*H124</f>
        <v>0</v>
      </c>
      <c r="S124" s="228">
        <v>0</v>
      </c>
      <c r="T124" s="229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0" t="s">
        <v>182</v>
      </c>
      <c r="AT124" s="230" t="s">
        <v>177</v>
      </c>
      <c r="AU124" s="230" t="s">
        <v>84</v>
      </c>
      <c r="AY124" s="18" t="s">
        <v>175</v>
      </c>
      <c r="BE124" s="231">
        <f>IF(N124="základní",J124,0)</f>
        <v>0</v>
      </c>
      <c r="BF124" s="231">
        <f>IF(N124="snížená",J124,0)</f>
        <v>0</v>
      </c>
      <c r="BG124" s="231">
        <f>IF(N124="zákl. přenesená",J124,0)</f>
        <v>0</v>
      </c>
      <c r="BH124" s="231">
        <f>IF(N124="sníž. přenesená",J124,0)</f>
        <v>0</v>
      </c>
      <c r="BI124" s="231">
        <f>IF(N124="nulová",J124,0)</f>
        <v>0</v>
      </c>
      <c r="BJ124" s="18" t="s">
        <v>84</v>
      </c>
      <c r="BK124" s="231">
        <f>ROUND(I124*H124,2)</f>
        <v>0</v>
      </c>
      <c r="BL124" s="18" t="s">
        <v>182</v>
      </c>
      <c r="BM124" s="230" t="s">
        <v>182</v>
      </c>
    </row>
    <row r="125" s="13" customFormat="1">
      <c r="A125" s="13"/>
      <c r="B125" s="232"/>
      <c r="C125" s="233"/>
      <c r="D125" s="234" t="s">
        <v>184</v>
      </c>
      <c r="E125" s="235" t="s">
        <v>1</v>
      </c>
      <c r="F125" s="236" t="s">
        <v>4287</v>
      </c>
      <c r="G125" s="233"/>
      <c r="H125" s="237">
        <v>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184</v>
      </c>
      <c r="AU125" s="243" t="s">
        <v>84</v>
      </c>
      <c r="AV125" s="13" t="s">
        <v>86</v>
      </c>
      <c r="AW125" s="13" t="s">
        <v>32</v>
      </c>
      <c r="AX125" s="13" t="s">
        <v>76</v>
      </c>
      <c r="AY125" s="243" t="s">
        <v>175</v>
      </c>
    </row>
    <row r="126" s="15" customFormat="1">
      <c r="A126" s="15"/>
      <c r="B126" s="254"/>
      <c r="C126" s="255"/>
      <c r="D126" s="234" t="s">
        <v>184</v>
      </c>
      <c r="E126" s="256" t="s">
        <v>1</v>
      </c>
      <c r="F126" s="257" t="s">
        <v>201</v>
      </c>
      <c r="G126" s="255"/>
      <c r="H126" s="258">
        <v>1</v>
      </c>
      <c r="I126" s="259"/>
      <c r="J126" s="255"/>
      <c r="K126" s="255"/>
      <c r="L126" s="260"/>
      <c r="M126" s="261"/>
      <c r="N126" s="262"/>
      <c r="O126" s="262"/>
      <c r="P126" s="262"/>
      <c r="Q126" s="262"/>
      <c r="R126" s="262"/>
      <c r="S126" s="262"/>
      <c r="T126" s="263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4" t="s">
        <v>184</v>
      </c>
      <c r="AU126" s="264" t="s">
        <v>84</v>
      </c>
      <c r="AV126" s="15" t="s">
        <v>182</v>
      </c>
      <c r="AW126" s="15" t="s">
        <v>32</v>
      </c>
      <c r="AX126" s="15" t="s">
        <v>84</v>
      </c>
      <c r="AY126" s="264" t="s">
        <v>175</v>
      </c>
    </row>
    <row r="127" s="2" customFormat="1" ht="55.5" customHeight="1">
      <c r="A127" s="39"/>
      <c r="B127" s="40"/>
      <c r="C127" s="219" t="s">
        <v>189</v>
      </c>
      <c r="D127" s="219" t="s">
        <v>177</v>
      </c>
      <c r="E127" s="220" t="s">
        <v>4416</v>
      </c>
      <c r="F127" s="221" t="s">
        <v>4417</v>
      </c>
      <c r="G127" s="222" t="s">
        <v>2748</v>
      </c>
      <c r="H127" s="223">
        <v>1</v>
      </c>
      <c r="I127" s="224"/>
      <c r="J127" s="225">
        <f>ROUND(I127*H127,2)</f>
        <v>0</v>
      </c>
      <c r="K127" s="221" t="s">
        <v>1</v>
      </c>
      <c r="L127" s="45"/>
      <c r="M127" s="226" t="s">
        <v>1</v>
      </c>
      <c r="N127" s="227" t="s">
        <v>41</v>
      </c>
      <c r="O127" s="92"/>
      <c r="P127" s="228">
        <f>O127*H127</f>
        <v>0</v>
      </c>
      <c r="Q127" s="228">
        <v>0</v>
      </c>
      <c r="R127" s="228">
        <f>Q127*H127</f>
        <v>0</v>
      </c>
      <c r="S127" s="228">
        <v>0</v>
      </c>
      <c r="T127" s="229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0" t="s">
        <v>182</v>
      </c>
      <c r="AT127" s="230" t="s">
        <v>177</v>
      </c>
      <c r="AU127" s="230" t="s">
        <v>84</v>
      </c>
      <c r="AY127" s="18" t="s">
        <v>175</v>
      </c>
      <c r="BE127" s="231">
        <f>IF(N127="základní",J127,0)</f>
        <v>0</v>
      </c>
      <c r="BF127" s="231">
        <f>IF(N127="snížená",J127,0)</f>
        <v>0</v>
      </c>
      <c r="BG127" s="231">
        <f>IF(N127="zákl. přenesená",J127,0)</f>
        <v>0</v>
      </c>
      <c r="BH127" s="231">
        <f>IF(N127="sníž. přenesená",J127,0)</f>
        <v>0</v>
      </c>
      <c r="BI127" s="231">
        <f>IF(N127="nulová",J127,0)</f>
        <v>0</v>
      </c>
      <c r="BJ127" s="18" t="s">
        <v>84</v>
      </c>
      <c r="BK127" s="231">
        <f>ROUND(I127*H127,2)</f>
        <v>0</v>
      </c>
      <c r="BL127" s="18" t="s">
        <v>182</v>
      </c>
      <c r="BM127" s="230" t="s">
        <v>207</v>
      </c>
    </row>
    <row r="128" s="13" customFormat="1">
      <c r="A128" s="13"/>
      <c r="B128" s="232"/>
      <c r="C128" s="233"/>
      <c r="D128" s="234" t="s">
        <v>184</v>
      </c>
      <c r="E128" s="235" t="s">
        <v>1</v>
      </c>
      <c r="F128" s="236" t="s">
        <v>4287</v>
      </c>
      <c r="G128" s="233"/>
      <c r="H128" s="237">
        <v>1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184</v>
      </c>
      <c r="AU128" s="243" t="s">
        <v>84</v>
      </c>
      <c r="AV128" s="13" t="s">
        <v>86</v>
      </c>
      <c r="AW128" s="13" t="s">
        <v>32</v>
      </c>
      <c r="AX128" s="13" t="s">
        <v>76</v>
      </c>
      <c r="AY128" s="243" t="s">
        <v>175</v>
      </c>
    </row>
    <row r="129" s="15" customFormat="1">
      <c r="A129" s="15"/>
      <c r="B129" s="254"/>
      <c r="C129" s="255"/>
      <c r="D129" s="234" t="s">
        <v>184</v>
      </c>
      <c r="E129" s="256" t="s">
        <v>1</v>
      </c>
      <c r="F129" s="257" t="s">
        <v>201</v>
      </c>
      <c r="G129" s="255"/>
      <c r="H129" s="258">
        <v>1</v>
      </c>
      <c r="I129" s="259"/>
      <c r="J129" s="255"/>
      <c r="K129" s="255"/>
      <c r="L129" s="260"/>
      <c r="M129" s="261"/>
      <c r="N129" s="262"/>
      <c r="O129" s="262"/>
      <c r="P129" s="262"/>
      <c r="Q129" s="262"/>
      <c r="R129" s="262"/>
      <c r="S129" s="262"/>
      <c r="T129" s="263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4" t="s">
        <v>184</v>
      </c>
      <c r="AU129" s="264" t="s">
        <v>84</v>
      </c>
      <c r="AV129" s="15" t="s">
        <v>182</v>
      </c>
      <c r="AW129" s="15" t="s">
        <v>32</v>
      </c>
      <c r="AX129" s="15" t="s">
        <v>84</v>
      </c>
      <c r="AY129" s="264" t="s">
        <v>175</v>
      </c>
    </row>
    <row r="130" s="2" customFormat="1" ht="24.15" customHeight="1">
      <c r="A130" s="39"/>
      <c r="B130" s="40"/>
      <c r="C130" s="219" t="s">
        <v>182</v>
      </c>
      <c r="D130" s="219" t="s">
        <v>177</v>
      </c>
      <c r="E130" s="220" t="s">
        <v>4418</v>
      </c>
      <c r="F130" s="221" t="s">
        <v>4419</v>
      </c>
      <c r="G130" s="222" t="s">
        <v>2748</v>
      </c>
      <c r="H130" s="223">
        <v>1</v>
      </c>
      <c r="I130" s="224"/>
      <c r="J130" s="225">
        <f>ROUND(I130*H130,2)</f>
        <v>0</v>
      </c>
      <c r="K130" s="221" t="s">
        <v>1</v>
      </c>
      <c r="L130" s="45"/>
      <c r="M130" s="226" t="s">
        <v>1</v>
      </c>
      <c r="N130" s="227" t="s">
        <v>41</v>
      </c>
      <c r="O130" s="92"/>
      <c r="P130" s="228">
        <f>O130*H130</f>
        <v>0</v>
      </c>
      <c r="Q130" s="228">
        <v>0</v>
      </c>
      <c r="R130" s="228">
        <f>Q130*H130</f>
        <v>0</v>
      </c>
      <c r="S130" s="228">
        <v>0</v>
      </c>
      <c r="T130" s="229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0" t="s">
        <v>182</v>
      </c>
      <c r="AT130" s="230" t="s">
        <v>177</v>
      </c>
      <c r="AU130" s="230" t="s">
        <v>84</v>
      </c>
      <c r="AY130" s="18" t="s">
        <v>175</v>
      </c>
      <c r="BE130" s="231">
        <f>IF(N130="základní",J130,0)</f>
        <v>0</v>
      </c>
      <c r="BF130" s="231">
        <f>IF(N130="snížená",J130,0)</f>
        <v>0</v>
      </c>
      <c r="BG130" s="231">
        <f>IF(N130="zákl. přenesená",J130,0)</f>
        <v>0</v>
      </c>
      <c r="BH130" s="231">
        <f>IF(N130="sníž. přenesená",J130,0)</f>
        <v>0</v>
      </c>
      <c r="BI130" s="231">
        <f>IF(N130="nulová",J130,0)</f>
        <v>0</v>
      </c>
      <c r="BJ130" s="18" t="s">
        <v>84</v>
      </c>
      <c r="BK130" s="231">
        <f>ROUND(I130*H130,2)</f>
        <v>0</v>
      </c>
      <c r="BL130" s="18" t="s">
        <v>182</v>
      </c>
      <c r="BM130" s="230" t="s">
        <v>216</v>
      </c>
    </row>
    <row r="131" s="13" customFormat="1">
      <c r="A131" s="13"/>
      <c r="B131" s="232"/>
      <c r="C131" s="233"/>
      <c r="D131" s="234" t="s">
        <v>184</v>
      </c>
      <c r="E131" s="235" t="s">
        <v>1</v>
      </c>
      <c r="F131" s="236" t="s">
        <v>4287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184</v>
      </c>
      <c r="AU131" s="243" t="s">
        <v>84</v>
      </c>
      <c r="AV131" s="13" t="s">
        <v>86</v>
      </c>
      <c r="AW131" s="13" t="s">
        <v>32</v>
      </c>
      <c r="AX131" s="13" t="s">
        <v>76</v>
      </c>
      <c r="AY131" s="243" t="s">
        <v>175</v>
      </c>
    </row>
    <row r="132" s="15" customFormat="1">
      <c r="A132" s="15"/>
      <c r="B132" s="254"/>
      <c r="C132" s="255"/>
      <c r="D132" s="234" t="s">
        <v>184</v>
      </c>
      <c r="E132" s="256" t="s">
        <v>1</v>
      </c>
      <c r="F132" s="257" t="s">
        <v>201</v>
      </c>
      <c r="G132" s="255"/>
      <c r="H132" s="258">
        <v>1</v>
      </c>
      <c r="I132" s="259"/>
      <c r="J132" s="255"/>
      <c r="K132" s="255"/>
      <c r="L132" s="260"/>
      <c r="M132" s="261"/>
      <c r="N132" s="262"/>
      <c r="O132" s="262"/>
      <c r="P132" s="262"/>
      <c r="Q132" s="262"/>
      <c r="R132" s="262"/>
      <c r="S132" s="262"/>
      <c r="T132" s="263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4" t="s">
        <v>184</v>
      </c>
      <c r="AU132" s="264" t="s">
        <v>84</v>
      </c>
      <c r="AV132" s="15" t="s">
        <v>182</v>
      </c>
      <c r="AW132" s="15" t="s">
        <v>32</v>
      </c>
      <c r="AX132" s="15" t="s">
        <v>84</v>
      </c>
      <c r="AY132" s="264" t="s">
        <v>175</v>
      </c>
    </row>
    <row r="133" s="2" customFormat="1" ht="37.8" customHeight="1">
      <c r="A133" s="39"/>
      <c r="B133" s="40"/>
      <c r="C133" s="219" t="s">
        <v>202</v>
      </c>
      <c r="D133" s="219" t="s">
        <v>177</v>
      </c>
      <c r="E133" s="220" t="s">
        <v>4420</v>
      </c>
      <c r="F133" s="221" t="s">
        <v>4421</v>
      </c>
      <c r="G133" s="222" t="s">
        <v>2748</v>
      </c>
      <c r="H133" s="223">
        <v>1</v>
      </c>
      <c r="I133" s="224"/>
      <c r="J133" s="225">
        <f>ROUND(I133*H133,2)</f>
        <v>0</v>
      </c>
      <c r="K133" s="221" t="s">
        <v>1</v>
      </c>
      <c r="L133" s="45"/>
      <c r="M133" s="226" t="s">
        <v>1</v>
      </c>
      <c r="N133" s="227" t="s">
        <v>41</v>
      </c>
      <c r="O133" s="92"/>
      <c r="P133" s="228">
        <f>O133*H133</f>
        <v>0</v>
      </c>
      <c r="Q133" s="228">
        <v>0</v>
      </c>
      <c r="R133" s="228">
        <f>Q133*H133</f>
        <v>0</v>
      </c>
      <c r="S133" s="228">
        <v>0</v>
      </c>
      <c r="T133" s="229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0" t="s">
        <v>182</v>
      </c>
      <c r="AT133" s="230" t="s">
        <v>177</v>
      </c>
      <c r="AU133" s="230" t="s">
        <v>84</v>
      </c>
      <c r="AY133" s="18" t="s">
        <v>175</v>
      </c>
      <c r="BE133" s="231">
        <f>IF(N133="základní",J133,0)</f>
        <v>0</v>
      </c>
      <c r="BF133" s="231">
        <f>IF(N133="snížená",J133,0)</f>
        <v>0</v>
      </c>
      <c r="BG133" s="231">
        <f>IF(N133="zákl. přenesená",J133,0)</f>
        <v>0</v>
      </c>
      <c r="BH133" s="231">
        <f>IF(N133="sníž. přenesená",J133,0)</f>
        <v>0</v>
      </c>
      <c r="BI133" s="231">
        <f>IF(N133="nulová",J133,0)</f>
        <v>0</v>
      </c>
      <c r="BJ133" s="18" t="s">
        <v>84</v>
      </c>
      <c r="BK133" s="231">
        <f>ROUND(I133*H133,2)</f>
        <v>0</v>
      </c>
      <c r="BL133" s="18" t="s">
        <v>182</v>
      </c>
      <c r="BM133" s="230" t="s">
        <v>226</v>
      </c>
    </row>
    <row r="134" s="13" customFormat="1">
      <c r="A134" s="13"/>
      <c r="B134" s="232"/>
      <c r="C134" s="233"/>
      <c r="D134" s="234" t="s">
        <v>184</v>
      </c>
      <c r="E134" s="235" t="s">
        <v>1</v>
      </c>
      <c r="F134" s="236" t="s">
        <v>4287</v>
      </c>
      <c r="G134" s="233"/>
      <c r="H134" s="237">
        <v>1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184</v>
      </c>
      <c r="AU134" s="243" t="s">
        <v>84</v>
      </c>
      <c r="AV134" s="13" t="s">
        <v>86</v>
      </c>
      <c r="AW134" s="13" t="s">
        <v>32</v>
      </c>
      <c r="AX134" s="13" t="s">
        <v>76</v>
      </c>
      <c r="AY134" s="243" t="s">
        <v>175</v>
      </c>
    </row>
    <row r="135" s="15" customFormat="1">
      <c r="A135" s="15"/>
      <c r="B135" s="254"/>
      <c r="C135" s="255"/>
      <c r="D135" s="234" t="s">
        <v>184</v>
      </c>
      <c r="E135" s="256" t="s">
        <v>1</v>
      </c>
      <c r="F135" s="257" t="s">
        <v>201</v>
      </c>
      <c r="G135" s="255"/>
      <c r="H135" s="258">
        <v>1</v>
      </c>
      <c r="I135" s="259"/>
      <c r="J135" s="255"/>
      <c r="K135" s="255"/>
      <c r="L135" s="260"/>
      <c r="M135" s="261"/>
      <c r="N135" s="262"/>
      <c r="O135" s="262"/>
      <c r="P135" s="262"/>
      <c r="Q135" s="262"/>
      <c r="R135" s="262"/>
      <c r="S135" s="262"/>
      <c r="T135" s="263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4" t="s">
        <v>184</v>
      </c>
      <c r="AU135" s="264" t="s">
        <v>84</v>
      </c>
      <c r="AV135" s="15" t="s">
        <v>182</v>
      </c>
      <c r="AW135" s="15" t="s">
        <v>32</v>
      </c>
      <c r="AX135" s="15" t="s">
        <v>84</v>
      </c>
      <c r="AY135" s="264" t="s">
        <v>175</v>
      </c>
    </row>
    <row r="136" s="2" customFormat="1" ht="16.5" customHeight="1">
      <c r="A136" s="39"/>
      <c r="B136" s="40"/>
      <c r="C136" s="219" t="s">
        <v>207</v>
      </c>
      <c r="D136" s="219" t="s">
        <v>177</v>
      </c>
      <c r="E136" s="220" t="s">
        <v>4422</v>
      </c>
      <c r="F136" s="221" t="s">
        <v>4423</v>
      </c>
      <c r="G136" s="222" t="s">
        <v>2748</v>
      </c>
      <c r="H136" s="223">
        <v>1</v>
      </c>
      <c r="I136" s="224"/>
      <c r="J136" s="225">
        <f>ROUND(I136*H136,2)</f>
        <v>0</v>
      </c>
      <c r="K136" s="221" t="s">
        <v>1</v>
      </c>
      <c r="L136" s="45"/>
      <c r="M136" s="226" t="s">
        <v>1</v>
      </c>
      <c r="N136" s="227" t="s">
        <v>41</v>
      </c>
      <c r="O136" s="92"/>
      <c r="P136" s="228">
        <f>O136*H136</f>
        <v>0</v>
      </c>
      <c r="Q136" s="228">
        <v>0</v>
      </c>
      <c r="R136" s="228">
        <f>Q136*H136</f>
        <v>0</v>
      </c>
      <c r="S136" s="228">
        <v>0</v>
      </c>
      <c r="T136" s="229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0" t="s">
        <v>182</v>
      </c>
      <c r="AT136" s="230" t="s">
        <v>177</v>
      </c>
      <c r="AU136" s="230" t="s">
        <v>84</v>
      </c>
      <c r="AY136" s="18" t="s">
        <v>175</v>
      </c>
      <c r="BE136" s="231">
        <f>IF(N136="základní",J136,0)</f>
        <v>0</v>
      </c>
      <c r="BF136" s="231">
        <f>IF(N136="snížená",J136,0)</f>
        <v>0</v>
      </c>
      <c r="BG136" s="231">
        <f>IF(N136="zákl. přenesená",J136,0)</f>
        <v>0</v>
      </c>
      <c r="BH136" s="231">
        <f>IF(N136="sníž. přenesená",J136,0)</f>
        <v>0</v>
      </c>
      <c r="BI136" s="231">
        <f>IF(N136="nulová",J136,0)</f>
        <v>0</v>
      </c>
      <c r="BJ136" s="18" t="s">
        <v>84</v>
      </c>
      <c r="BK136" s="231">
        <f>ROUND(I136*H136,2)</f>
        <v>0</v>
      </c>
      <c r="BL136" s="18" t="s">
        <v>182</v>
      </c>
      <c r="BM136" s="230" t="s">
        <v>8</v>
      </c>
    </row>
    <row r="137" s="13" customFormat="1">
      <c r="A137" s="13"/>
      <c r="B137" s="232"/>
      <c r="C137" s="233"/>
      <c r="D137" s="234" t="s">
        <v>184</v>
      </c>
      <c r="E137" s="235" t="s">
        <v>1</v>
      </c>
      <c r="F137" s="236" t="s">
        <v>4287</v>
      </c>
      <c r="G137" s="233"/>
      <c r="H137" s="237">
        <v>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184</v>
      </c>
      <c r="AU137" s="243" t="s">
        <v>84</v>
      </c>
      <c r="AV137" s="13" t="s">
        <v>86</v>
      </c>
      <c r="AW137" s="13" t="s">
        <v>32</v>
      </c>
      <c r="AX137" s="13" t="s">
        <v>76</v>
      </c>
      <c r="AY137" s="243" t="s">
        <v>175</v>
      </c>
    </row>
    <row r="138" s="15" customFormat="1">
      <c r="A138" s="15"/>
      <c r="B138" s="254"/>
      <c r="C138" s="255"/>
      <c r="D138" s="234" t="s">
        <v>184</v>
      </c>
      <c r="E138" s="256" t="s">
        <v>1</v>
      </c>
      <c r="F138" s="257" t="s">
        <v>201</v>
      </c>
      <c r="G138" s="255"/>
      <c r="H138" s="258">
        <v>1</v>
      </c>
      <c r="I138" s="259"/>
      <c r="J138" s="255"/>
      <c r="K138" s="255"/>
      <c r="L138" s="260"/>
      <c r="M138" s="261"/>
      <c r="N138" s="262"/>
      <c r="O138" s="262"/>
      <c r="P138" s="262"/>
      <c r="Q138" s="262"/>
      <c r="R138" s="262"/>
      <c r="S138" s="262"/>
      <c r="T138" s="263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4" t="s">
        <v>184</v>
      </c>
      <c r="AU138" s="264" t="s">
        <v>84</v>
      </c>
      <c r="AV138" s="15" t="s">
        <v>182</v>
      </c>
      <c r="AW138" s="15" t="s">
        <v>32</v>
      </c>
      <c r="AX138" s="15" t="s">
        <v>84</v>
      </c>
      <c r="AY138" s="264" t="s">
        <v>175</v>
      </c>
    </row>
    <row r="139" s="2" customFormat="1" ht="16.5" customHeight="1">
      <c r="A139" s="39"/>
      <c r="B139" s="40"/>
      <c r="C139" s="219" t="s">
        <v>211</v>
      </c>
      <c r="D139" s="219" t="s">
        <v>177</v>
      </c>
      <c r="E139" s="220" t="s">
        <v>4424</v>
      </c>
      <c r="F139" s="221" t="s">
        <v>4425</v>
      </c>
      <c r="G139" s="222" t="s">
        <v>2748</v>
      </c>
      <c r="H139" s="223">
        <v>2</v>
      </c>
      <c r="I139" s="224"/>
      <c r="J139" s="225">
        <f>ROUND(I139*H139,2)</f>
        <v>0</v>
      </c>
      <c r="K139" s="221" t="s">
        <v>1</v>
      </c>
      <c r="L139" s="45"/>
      <c r="M139" s="226" t="s">
        <v>1</v>
      </c>
      <c r="N139" s="227" t="s">
        <v>41</v>
      </c>
      <c r="O139" s="92"/>
      <c r="P139" s="228">
        <f>O139*H139</f>
        <v>0</v>
      </c>
      <c r="Q139" s="228">
        <v>0</v>
      </c>
      <c r="R139" s="228">
        <f>Q139*H139</f>
        <v>0</v>
      </c>
      <c r="S139" s="228">
        <v>0</v>
      </c>
      <c r="T139" s="229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0" t="s">
        <v>182</v>
      </c>
      <c r="AT139" s="230" t="s">
        <v>177</v>
      </c>
      <c r="AU139" s="230" t="s">
        <v>84</v>
      </c>
      <c r="AY139" s="18" t="s">
        <v>175</v>
      </c>
      <c r="BE139" s="231">
        <f>IF(N139="základní",J139,0)</f>
        <v>0</v>
      </c>
      <c r="BF139" s="231">
        <f>IF(N139="snížená",J139,0)</f>
        <v>0</v>
      </c>
      <c r="BG139" s="231">
        <f>IF(N139="zákl. přenesená",J139,0)</f>
        <v>0</v>
      </c>
      <c r="BH139" s="231">
        <f>IF(N139="sníž. přenesená",J139,0)</f>
        <v>0</v>
      </c>
      <c r="BI139" s="231">
        <f>IF(N139="nulová",J139,0)</f>
        <v>0</v>
      </c>
      <c r="BJ139" s="18" t="s">
        <v>84</v>
      </c>
      <c r="BK139" s="231">
        <f>ROUND(I139*H139,2)</f>
        <v>0</v>
      </c>
      <c r="BL139" s="18" t="s">
        <v>182</v>
      </c>
      <c r="BM139" s="230" t="s">
        <v>246</v>
      </c>
    </row>
    <row r="140" s="13" customFormat="1">
      <c r="A140" s="13"/>
      <c r="B140" s="232"/>
      <c r="C140" s="233"/>
      <c r="D140" s="234" t="s">
        <v>184</v>
      </c>
      <c r="E140" s="235" t="s">
        <v>1</v>
      </c>
      <c r="F140" s="236" t="s">
        <v>4305</v>
      </c>
      <c r="G140" s="233"/>
      <c r="H140" s="237">
        <v>2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184</v>
      </c>
      <c r="AU140" s="243" t="s">
        <v>84</v>
      </c>
      <c r="AV140" s="13" t="s">
        <v>86</v>
      </c>
      <c r="AW140" s="13" t="s">
        <v>32</v>
      </c>
      <c r="AX140" s="13" t="s">
        <v>76</v>
      </c>
      <c r="AY140" s="243" t="s">
        <v>175</v>
      </c>
    </row>
    <row r="141" s="15" customFormat="1">
      <c r="A141" s="15"/>
      <c r="B141" s="254"/>
      <c r="C141" s="255"/>
      <c r="D141" s="234" t="s">
        <v>184</v>
      </c>
      <c r="E141" s="256" t="s">
        <v>1</v>
      </c>
      <c r="F141" s="257" t="s">
        <v>201</v>
      </c>
      <c r="G141" s="255"/>
      <c r="H141" s="258">
        <v>2</v>
      </c>
      <c r="I141" s="259"/>
      <c r="J141" s="255"/>
      <c r="K141" s="255"/>
      <c r="L141" s="260"/>
      <c r="M141" s="261"/>
      <c r="N141" s="262"/>
      <c r="O141" s="262"/>
      <c r="P141" s="262"/>
      <c r="Q141" s="262"/>
      <c r="R141" s="262"/>
      <c r="S141" s="262"/>
      <c r="T141" s="263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4" t="s">
        <v>184</v>
      </c>
      <c r="AU141" s="264" t="s">
        <v>84</v>
      </c>
      <c r="AV141" s="15" t="s">
        <v>182</v>
      </c>
      <c r="AW141" s="15" t="s">
        <v>32</v>
      </c>
      <c r="AX141" s="15" t="s">
        <v>84</v>
      </c>
      <c r="AY141" s="264" t="s">
        <v>175</v>
      </c>
    </row>
    <row r="142" s="2" customFormat="1" ht="16.5" customHeight="1">
      <c r="A142" s="39"/>
      <c r="B142" s="40"/>
      <c r="C142" s="219" t="s">
        <v>216</v>
      </c>
      <c r="D142" s="219" t="s">
        <v>177</v>
      </c>
      <c r="E142" s="220" t="s">
        <v>4426</v>
      </c>
      <c r="F142" s="221" t="s">
        <v>4427</v>
      </c>
      <c r="G142" s="222" t="s">
        <v>2748</v>
      </c>
      <c r="H142" s="223">
        <v>1</v>
      </c>
      <c r="I142" s="224"/>
      <c r="J142" s="225">
        <f>ROUND(I142*H142,2)</f>
        <v>0</v>
      </c>
      <c r="K142" s="221" t="s">
        <v>1</v>
      </c>
      <c r="L142" s="45"/>
      <c r="M142" s="226" t="s">
        <v>1</v>
      </c>
      <c r="N142" s="227" t="s">
        <v>41</v>
      </c>
      <c r="O142" s="92"/>
      <c r="P142" s="228">
        <f>O142*H142</f>
        <v>0</v>
      </c>
      <c r="Q142" s="228">
        <v>0</v>
      </c>
      <c r="R142" s="228">
        <f>Q142*H142</f>
        <v>0</v>
      </c>
      <c r="S142" s="228">
        <v>0</v>
      </c>
      <c r="T142" s="229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0" t="s">
        <v>182</v>
      </c>
      <c r="AT142" s="230" t="s">
        <v>177</v>
      </c>
      <c r="AU142" s="230" t="s">
        <v>84</v>
      </c>
      <c r="AY142" s="18" t="s">
        <v>175</v>
      </c>
      <c r="BE142" s="231">
        <f>IF(N142="základní",J142,0)</f>
        <v>0</v>
      </c>
      <c r="BF142" s="231">
        <f>IF(N142="snížená",J142,0)</f>
        <v>0</v>
      </c>
      <c r="BG142" s="231">
        <f>IF(N142="zákl. přenesená",J142,0)</f>
        <v>0</v>
      </c>
      <c r="BH142" s="231">
        <f>IF(N142="sníž. přenesená",J142,0)</f>
        <v>0</v>
      </c>
      <c r="BI142" s="231">
        <f>IF(N142="nulová",J142,0)</f>
        <v>0</v>
      </c>
      <c r="BJ142" s="18" t="s">
        <v>84</v>
      </c>
      <c r="BK142" s="231">
        <f>ROUND(I142*H142,2)</f>
        <v>0</v>
      </c>
      <c r="BL142" s="18" t="s">
        <v>182</v>
      </c>
      <c r="BM142" s="230" t="s">
        <v>262</v>
      </c>
    </row>
    <row r="143" s="13" customFormat="1">
      <c r="A143" s="13"/>
      <c r="B143" s="232"/>
      <c r="C143" s="233"/>
      <c r="D143" s="234" t="s">
        <v>184</v>
      </c>
      <c r="E143" s="235" t="s">
        <v>1</v>
      </c>
      <c r="F143" s="236" t="s">
        <v>4287</v>
      </c>
      <c r="G143" s="233"/>
      <c r="H143" s="237">
        <v>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184</v>
      </c>
      <c r="AU143" s="243" t="s">
        <v>84</v>
      </c>
      <c r="AV143" s="13" t="s">
        <v>86</v>
      </c>
      <c r="AW143" s="13" t="s">
        <v>32</v>
      </c>
      <c r="AX143" s="13" t="s">
        <v>76</v>
      </c>
      <c r="AY143" s="243" t="s">
        <v>175</v>
      </c>
    </row>
    <row r="144" s="15" customFormat="1">
      <c r="A144" s="15"/>
      <c r="B144" s="254"/>
      <c r="C144" s="255"/>
      <c r="D144" s="234" t="s">
        <v>184</v>
      </c>
      <c r="E144" s="256" t="s">
        <v>1</v>
      </c>
      <c r="F144" s="257" t="s">
        <v>201</v>
      </c>
      <c r="G144" s="255"/>
      <c r="H144" s="258">
        <v>1</v>
      </c>
      <c r="I144" s="259"/>
      <c r="J144" s="255"/>
      <c r="K144" s="255"/>
      <c r="L144" s="260"/>
      <c r="M144" s="261"/>
      <c r="N144" s="262"/>
      <c r="O144" s="262"/>
      <c r="P144" s="262"/>
      <c r="Q144" s="262"/>
      <c r="R144" s="262"/>
      <c r="S144" s="262"/>
      <c r="T144" s="263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4" t="s">
        <v>184</v>
      </c>
      <c r="AU144" s="264" t="s">
        <v>84</v>
      </c>
      <c r="AV144" s="15" t="s">
        <v>182</v>
      </c>
      <c r="AW144" s="15" t="s">
        <v>32</v>
      </c>
      <c r="AX144" s="15" t="s">
        <v>84</v>
      </c>
      <c r="AY144" s="264" t="s">
        <v>175</v>
      </c>
    </row>
    <row r="145" s="2" customFormat="1" ht="33" customHeight="1">
      <c r="A145" s="39"/>
      <c r="B145" s="40"/>
      <c r="C145" s="219" t="s">
        <v>221</v>
      </c>
      <c r="D145" s="219" t="s">
        <v>177</v>
      </c>
      <c r="E145" s="220" t="s">
        <v>4428</v>
      </c>
      <c r="F145" s="221" t="s">
        <v>4429</v>
      </c>
      <c r="G145" s="222" t="s">
        <v>2748</v>
      </c>
      <c r="H145" s="223">
        <v>1</v>
      </c>
      <c r="I145" s="224"/>
      <c r="J145" s="225">
        <f>ROUND(I145*H145,2)</f>
        <v>0</v>
      </c>
      <c r="K145" s="221" t="s">
        <v>1</v>
      </c>
      <c r="L145" s="45"/>
      <c r="M145" s="226" t="s">
        <v>1</v>
      </c>
      <c r="N145" s="227" t="s">
        <v>41</v>
      </c>
      <c r="O145" s="92"/>
      <c r="P145" s="228">
        <f>O145*H145</f>
        <v>0</v>
      </c>
      <c r="Q145" s="228">
        <v>0</v>
      </c>
      <c r="R145" s="228">
        <f>Q145*H145</f>
        <v>0</v>
      </c>
      <c r="S145" s="228">
        <v>0</v>
      </c>
      <c r="T145" s="229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0" t="s">
        <v>182</v>
      </c>
      <c r="AT145" s="230" t="s">
        <v>177</v>
      </c>
      <c r="AU145" s="230" t="s">
        <v>84</v>
      </c>
      <c r="AY145" s="18" t="s">
        <v>175</v>
      </c>
      <c r="BE145" s="231">
        <f>IF(N145="základní",J145,0)</f>
        <v>0</v>
      </c>
      <c r="BF145" s="231">
        <f>IF(N145="snížená",J145,0)</f>
        <v>0</v>
      </c>
      <c r="BG145" s="231">
        <f>IF(N145="zákl. přenesená",J145,0)</f>
        <v>0</v>
      </c>
      <c r="BH145" s="231">
        <f>IF(N145="sníž. přenesená",J145,0)</f>
        <v>0</v>
      </c>
      <c r="BI145" s="231">
        <f>IF(N145="nulová",J145,0)</f>
        <v>0</v>
      </c>
      <c r="BJ145" s="18" t="s">
        <v>84</v>
      </c>
      <c r="BK145" s="231">
        <f>ROUND(I145*H145,2)</f>
        <v>0</v>
      </c>
      <c r="BL145" s="18" t="s">
        <v>182</v>
      </c>
      <c r="BM145" s="230" t="s">
        <v>281</v>
      </c>
    </row>
    <row r="146" s="13" customFormat="1">
      <c r="A146" s="13"/>
      <c r="B146" s="232"/>
      <c r="C146" s="233"/>
      <c r="D146" s="234" t="s">
        <v>184</v>
      </c>
      <c r="E146" s="235" t="s">
        <v>1</v>
      </c>
      <c r="F146" s="236" t="s">
        <v>4287</v>
      </c>
      <c r="G146" s="233"/>
      <c r="H146" s="237">
        <v>1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184</v>
      </c>
      <c r="AU146" s="243" t="s">
        <v>84</v>
      </c>
      <c r="AV146" s="13" t="s">
        <v>86</v>
      </c>
      <c r="AW146" s="13" t="s">
        <v>32</v>
      </c>
      <c r="AX146" s="13" t="s">
        <v>76</v>
      </c>
      <c r="AY146" s="243" t="s">
        <v>175</v>
      </c>
    </row>
    <row r="147" s="15" customFormat="1">
      <c r="A147" s="15"/>
      <c r="B147" s="254"/>
      <c r="C147" s="255"/>
      <c r="D147" s="234" t="s">
        <v>184</v>
      </c>
      <c r="E147" s="256" t="s">
        <v>1</v>
      </c>
      <c r="F147" s="257" t="s">
        <v>201</v>
      </c>
      <c r="G147" s="255"/>
      <c r="H147" s="258">
        <v>1</v>
      </c>
      <c r="I147" s="259"/>
      <c r="J147" s="255"/>
      <c r="K147" s="255"/>
      <c r="L147" s="260"/>
      <c r="M147" s="261"/>
      <c r="N147" s="262"/>
      <c r="O147" s="262"/>
      <c r="P147" s="262"/>
      <c r="Q147" s="262"/>
      <c r="R147" s="262"/>
      <c r="S147" s="262"/>
      <c r="T147" s="263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4" t="s">
        <v>184</v>
      </c>
      <c r="AU147" s="264" t="s">
        <v>84</v>
      </c>
      <c r="AV147" s="15" t="s">
        <v>182</v>
      </c>
      <c r="AW147" s="15" t="s">
        <v>32</v>
      </c>
      <c r="AX147" s="15" t="s">
        <v>84</v>
      </c>
      <c r="AY147" s="264" t="s">
        <v>175</v>
      </c>
    </row>
    <row r="148" s="2" customFormat="1" ht="16.5" customHeight="1">
      <c r="A148" s="39"/>
      <c r="B148" s="40"/>
      <c r="C148" s="219" t="s">
        <v>226</v>
      </c>
      <c r="D148" s="219" t="s">
        <v>177</v>
      </c>
      <c r="E148" s="220" t="s">
        <v>4430</v>
      </c>
      <c r="F148" s="221" t="s">
        <v>4431</v>
      </c>
      <c r="G148" s="222" t="s">
        <v>2748</v>
      </c>
      <c r="H148" s="223">
        <v>2</v>
      </c>
      <c r="I148" s="224"/>
      <c r="J148" s="225">
        <f>ROUND(I148*H148,2)</f>
        <v>0</v>
      </c>
      <c r="K148" s="221" t="s">
        <v>1</v>
      </c>
      <c r="L148" s="45"/>
      <c r="M148" s="226" t="s">
        <v>1</v>
      </c>
      <c r="N148" s="227" t="s">
        <v>41</v>
      </c>
      <c r="O148" s="92"/>
      <c r="P148" s="228">
        <f>O148*H148</f>
        <v>0</v>
      </c>
      <c r="Q148" s="228">
        <v>0</v>
      </c>
      <c r="R148" s="228">
        <f>Q148*H148</f>
        <v>0</v>
      </c>
      <c r="S148" s="228">
        <v>0</v>
      </c>
      <c r="T148" s="229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0" t="s">
        <v>182</v>
      </c>
      <c r="AT148" s="230" t="s">
        <v>177</v>
      </c>
      <c r="AU148" s="230" t="s">
        <v>84</v>
      </c>
      <c r="AY148" s="18" t="s">
        <v>175</v>
      </c>
      <c r="BE148" s="231">
        <f>IF(N148="základní",J148,0)</f>
        <v>0</v>
      </c>
      <c r="BF148" s="231">
        <f>IF(N148="snížená",J148,0)</f>
        <v>0</v>
      </c>
      <c r="BG148" s="231">
        <f>IF(N148="zákl. přenesená",J148,0)</f>
        <v>0</v>
      </c>
      <c r="BH148" s="231">
        <f>IF(N148="sníž. přenesená",J148,0)</f>
        <v>0</v>
      </c>
      <c r="BI148" s="231">
        <f>IF(N148="nulová",J148,0)</f>
        <v>0</v>
      </c>
      <c r="BJ148" s="18" t="s">
        <v>84</v>
      </c>
      <c r="BK148" s="231">
        <f>ROUND(I148*H148,2)</f>
        <v>0</v>
      </c>
      <c r="BL148" s="18" t="s">
        <v>182</v>
      </c>
      <c r="BM148" s="230" t="s">
        <v>294</v>
      </c>
    </row>
    <row r="149" s="13" customFormat="1">
      <c r="A149" s="13"/>
      <c r="B149" s="232"/>
      <c r="C149" s="233"/>
      <c r="D149" s="234" t="s">
        <v>184</v>
      </c>
      <c r="E149" s="235" t="s">
        <v>1</v>
      </c>
      <c r="F149" s="236" t="s">
        <v>4305</v>
      </c>
      <c r="G149" s="233"/>
      <c r="H149" s="237">
        <v>2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184</v>
      </c>
      <c r="AU149" s="243" t="s">
        <v>84</v>
      </c>
      <c r="AV149" s="13" t="s">
        <v>86</v>
      </c>
      <c r="AW149" s="13" t="s">
        <v>32</v>
      </c>
      <c r="AX149" s="13" t="s">
        <v>76</v>
      </c>
      <c r="AY149" s="243" t="s">
        <v>175</v>
      </c>
    </row>
    <row r="150" s="15" customFormat="1">
      <c r="A150" s="15"/>
      <c r="B150" s="254"/>
      <c r="C150" s="255"/>
      <c r="D150" s="234" t="s">
        <v>184</v>
      </c>
      <c r="E150" s="256" t="s">
        <v>1</v>
      </c>
      <c r="F150" s="257" t="s">
        <v>201</v>
      </c>
      <c r="G150" s="255"/>
      <c r="H150" s="258">
        <v>2</v>
      </c>
      <c r="I150" s="259"/>
      <c r="J150" s="255"/>
      <c r="K150" s="255"/>
      <c r="L150" s="260"/>
      <c r="M150" s="261"/>
      <c r="N150" s="262"/>
      <c r="O150" s="262"/>
      <c r="P150" s="262"/>
      <c r="Q150" s="262"/>
      <c r="R150" s="262"/>
      <c r="S150" s="262"/>
      <c r="T150" s="263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4" t="s">
        <v>184</v>
      </c>
      <c r="AU150" s="264" t="s">
        <v>84</v>
      </c>
      <c r="AV150" s="15" t="s">
        <v>182</v>
      </c>
      <c r="AW150" s="15" t="s">
        <v>32</v>
      </c>
      <c r="AX150" s="15" t="s">
        <v>84</v>
      </c>
      <c r="AY150" s="264" t="s">
        <v>175</v>
      </c>
    </row>
    <row r="151" s="2" customFormat="1" ht="16.5" customHeight="1">
      <c r="A151" s="39"/>
      <c r="B151" s="40"/>
      <c r="C151" s="219" t="s">
        <v>231</v>
      </c>
      <c r="D151" s="219" t="s">
        <v>177</v>
      </c>
      <c r="E151" s="220" t="s">
        <v>4432</v>
      </c>
      <c r="F151" s="221" t="s">
        <v>4433</v>
      </c>
      <c r="G151" s="222" t="s">
        <v>2748</v>
      </c>
      <c r="H151" s="223">
        <v>1</v>
      </c>
      <c r="I151" s="224"/>
      <c r="J151" s="225">
        <f>ROUND(I151*H151,2)</f>
        <v>0</v>
      </c>
      <c r="K151" s="221" t="s">
        <v>1</v>
      </c>
      <c r="L151" s="45"/>
      <c r="M151" s="226" t="s">
        <v>1</v>
      </c>
      <c r="N151" s="227" t="s">
        <v>41</v>
      </c>
      <c r="O151" s="92"/>
      <c r="P151" s="228">
        <f>O151*H151</f>
        <v>0</v>
      </c>
      <c r="Q151" s="228">
        <v>0</v>
      </c>
      <c r="R151" s="228">
        <f>Q151*H151</f>
        <v>0</v>
      </c>
      <c r="S151" s="228">
        <v>0</v>
      </c>
      <c r="T151" s="229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0" t="s">
        <v>182</v>
      </c>
      <c r="AT151" s="230" t="s">
        <v>177</v>
      </c>
      <c r="AU151" s="230" t="s">
        <v>84</v>
      </c>
      <c r="AY151" s="18" t="s">
        <v>175</v>
      </c>
      <c r="BE151" s="231">
        <f>IF(N151="základní",J151,0)</f>
        <v>0</v>
      </c>
      <c r="BF151" s="231">
        <f>IF(N151="snížená",J151,0)</f>
        <v>0</v>
      </c>
      <c r="BG151" s="231">
        <f>IF(N151="zákl. přenesená",J151,0)</f>
        <v>0</v>
      </c>
      <c r="BH151" s="231">
        <f>IF(N151="sníž. přenesená",J151,0)</f>
        <v>0</v>
      </c>
      <c r="BI151" s="231">
        <f>IF(N151="nulová",J151,0)</f>
        <v>0</v>
      </c>
      <c r="BJ151" s="18" t="s">
        <v>84</v>
      </c>
      <c r="BK151" s="231">
        <f>ROUND(I151*H151,2)</f>
        <v>0</v>
      </c>
      <c r="BL151" s="18" t="s">
        <v>182</v>
      </c>
      <c r="BM151" s="230" t="s">
        <v>302</v>
      </c>
    </row>
    <row r="152" s="13" customFormat="1">
      <c r="A152" s="13"/>
      <c r="B152" s="232"/>
      <c r="C152" s="233"/>
      <c r="D152" s="234" t="s">
        <v>184</v>
      </c>
      <c r="E152" s="235" t="s">
        <v>1</v>
      </c>
      <c r="F152" s="236" t="s">
        <v>4287</v>
      </c>
      <c r="G152" s="233"/>
      <c r="H152" s="237">
        <v>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184</v>
      </c>
      <c r="AU152" s="243" t="s">
        <v>84</v>
      </c>
      <c r="AV152" s="13" t="s">
        <v>86</v>
      </c>
      <c r="AW152" s="13" t="s">
        <v>32</v>
      </c>
      <c r="AX152" s="13" t="s">
        <v>76</v>
      </c>
      <c r="AY152" s="243" t="s">
        <v>175</v>
      </c>
    </row>
    <row r="153" s="15" customFormat="1">
      <c r="A153" s="15"/>
      <c r="B153" s="254"/>
      <c r="C153" s="255"/>
      <c r="D153" s="234" t="s">
        <v>184</v>
      </c>
      <c r="E153" s="256" t="s">
        <v>1</v>
      </c>
      <c r="F153" s="257" t="s">
        <v>201</v>
      </c>
      <c r="G153" s="255"/>
      <c r="H153" s="258">
        <v>1</v>
      </c>
      <c r="I153" s="259"/>
      <c r="J153" s="255"/>
      <c r="K153" s="255"/>
      <c r="L153" s="260"/>
      <c r="M153" s="261"/>
      <c r="N153" s="262"/>
      <c r="O153" s="262"/>
      <c r="P153" s="262"/>
      <c r="Q153" s="262"/>
      <c r="R153" s="262"/>
      <c r="S153" s="262"/>
      <c r="T153" s="263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4" t="s">
        <v>184</v>
      </c>
      <c r="AU153" s="264" t="s">
        <v>84</v>
      </c>
      <c r="AV153" s="15" t="s">
        <v>182</v>
      </c>
      <c r="AW153" s="15" t="s">
        <v>32</v>
      </c>
      <c r="AX153" s="15" t="s">
        <v>84</v>
      </c>
      <c r="AY153" s="264" t="s">
        <v>175</v>
      </c>
    </row>
    <row r="154" s="2" customFormat="1" ht="37.8" customHeight="1">
      <c r="A154" s="39"/>
      <c r="B154" s="40"/>
      <c r="C154" s="219" t="s">
        <v>8</v>
      </c>
      <c r="D154" s="219" t="s">
        <v>177</v>
      </c>
      <c r="E154" s="220" t="s">
        <v>4434</v>
      </c>
      <c r="F154" s="221" t="s">
        <v>4435</v>
      </c>
      <c r="G154" s="222" t="s">
        <v>2748</v>
      </c>
      <c r="H154" s="223">
        <v>1</v>
      </c>
      <c r="I154" s="224"/>
      <c r="J154" s="225">
        <f>ROUND(I154*H154,2)</f>
        <v>0</v>
      </c>
      <c r="K154" s="221" t="s">
        <v>1</v>
      </c>
      <c r="L154" s="45"/>
      <c r="M154" s="226" t="s">
        <v>1</v>
      </c>
      <c r="N154" s="227" t="s">
        <v>41</v>
      </c>
      <c r="O154" s="92"/>
      <c r="P154" s="228">
        <f>O154*H154</f>
        <v>0</v>
      </c>
      <c r="Q154" s="228">
        <v>0</v>
      </c>
      <c r="R154" s="228">
        <f>Q154*H154</f>
        <v>0</v>
      </c>
      <c r="S154" s="228">
        <v>0</v>
      </c>
      <c r="T154" s="229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0" t="s">
        <v>182</v>
      </c>
      <c r="AT154" s="230" t="s">
        <v>177</v>
      </c>
      <c r="AU154" s="230" t="s">
        <v>84</v>
      </c>
      <c r="AY154" s="18" t="s">
        <v>175</v>
      </c>
      <c r="BE154" s="231">
        <f>IF(N154="základní",J154,0)</f>
        <v>0</v>
      </c>
      <c r="BF154" s="231">
        <f>IF(N154="snížená",J154,0)</f>
        <v>0</v>
      </c>
      <c r="BG154" s="231">
        <f>IF(N154="zákl. přenesená",J154,0)</f>
        <v>0</v>
      </c>
      <c r="BH154" s="231">
        <f>IF(N154="sníž. přenesená",J154,0)</f>
        <v>0</v>
      </c>
      <c r="BI154" s="231">
        <f>IF(N154="nulová",J154,0)</f>
        <v>0</v>
      </c>
      <c r="BJ154" s="18" t="s">
        <v>84</v>
      </c>
      <c r="BK154" s="231">
        <f>ROUND(I154*H154,2)</f>
        <v>0</v>
      </c>
      <c r="BL154" s="18" t="s">
        <v>182</v>
      </c>
      <c r="BM154" s="230" t="s">
        <v>312</v>
      </c>
    </row>
    <row r="155" s="13" customFormat="1">
      <c r="A155" s="13"/>
      <c r="B155" s="232"/>
      <c r="C155" s="233"/>
      <c r="D155" s="234" t="s">
        <v>184</v>
      </c>
      <c r="E155" s="235" t="s">
        <v>1</v>
      </c>
      <c r="F155" s="236" t="s">
        <v>4287</v>
      </c>
      <c r="G155" s="233"/>
      <c r="H155" s="237">
        <v>1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184</v>
      </c>
      <c r="AU155" s="243" t="s">
        <v>84</v>
      </c>
      <c r="AV155" s="13" t="s">
        <v>86</v>
      </c>
      <c r="AW155" s="13" t="s">
        <v>32</v>
      </c>
      <c r="AX155" s="13" t="s">
        <v>76</v>
      </c>
      <c r="AY155" s="243" t="s">
        <v>175</v>
      </c>
    </row>
    <row r="156" s="15" customFormat="1">
      <c r="A156" s="15"/>
      <c r="B156" s="254"/>
      <c r="C156" s="255"/>
      <c r="D156" s="234" t="s">
        <v>184</v>
      </c>
      <c r="E156" s="256" t="s">
        <v>1</v>
      </c>
      <c r="F156" s="257" t="s">
        <v>201</v>
      </c>
      <c r="G156" s="255"/>
      <c r="H156" s="258">
        <v>1</v>
      </c>
      <c r="I156" s="259"/>
      <c r="J156" s="255"/>
      <c r="K156" s="255"/>
      <c r="L156" s="260"/>
      <c r="M156" s="261"/>
      <c r="N156" s="262"/>
      <c r="O156" s="262"/>
      <c r="P156" s="262"/>
      <c r="Q156" s="262"/>
      <c r="R156" s="262"/>
      <c r="S156" s="262"/>
      <c r="T156" s="263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4" t="s">
        <v>184</v>
      </c>
      <c r="AU156" s="264" t="s">
        <v>84</v>
      </c>
      <c r="AV156" s="15" t="s">
        <v>182</v>
      </c>
      <c r="AW156" s="15" t="s">
        <v>32</v>
      </c>
      <c r="AX156" s="15" t="s">
        <v>84</v>
      </c>
      <c r="AY156" s="264" t="s">
        <v>175</v>
      </c>
    </row>
    <row r="157" s="2" customFormat="1" ht="24.15" customHeight="1">
      <c r="A157" s="39"/>
      <c r="B157" s="40"/>
      <c r="C157" s="219" t="s">
        <v>240</v>
      </c>
      <c r="D157" s="219" t="s">
        <v>177</v>
      </c>
      <c r="E157" s="220" t="s">
        <v>4436</v>
      </c>
      <c r="F157" s="221" t="s">
        <v>4437</v>
      </c>
      <c r="G157" s="222" t="s">
        <v>2748</v>
      </c>
      <c r="H157" s="223">
        <v>75</v>
      </c>
      <c r="I157" s="224"/>
      <c r="J157" s="225">
        <f>ROUND(I157*H157,2)</f>
        <v>0</v>
      </c>
      <c r="K157" s="221" t="s">
        <v>1</v>
      </c>
      <c r="L157" s="45"/>
      <c r="M157" s="226" t="s">
        <v>1</v>
      </c>
      <c r="N157" s="227" t="s">
        <v>41</v>
      </c>
      <c r="O157" s="92"/>
      <c r="P157" s="228">
        <f>O157*H157</f>
        <v>0</v>
      </c>
      <c r="Q157" s="228">
        <v>0</v>
      </c>
      <c r="R157" s="228">
        <f>Q157*H157</f>
        <v>0</v>
      </c>
      <c r="S157" s="228">
        <v>0</v>
      </c>
      <c r="T157" s="229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0" t="s">
        <v>182</v>
      </c>
      <c r="AT157" s="230" t="s">
        <v>177</v>
      </c>
      <c r="AU157" s="230" t="s">
        <v>84</v>
      </c>
      <c r="AY157" s="18" t="s">
        <v>175</v>
      </c>
      <c r="BE157" s="231">
        <f>IF(N157="základní",J157,0)</f>
        <v>0</v>
      </c>
      <c r="BF157" s="231">
        <f>IF(N157="snížená",J157,0)</f>
        <v>0</v>
      </c>
      <c r="BG157" s="231">
        <f>IF(N157="zákl. přenesená",J157,0)</f>
        <v>0</v>
      </c>
      <c r="BH157" s="231">
        <f>IF(N157="sníž. přenesená",J157,0)</f>
        <v>0</v>
      </c>
      <c r="BI157" s="231">
        <f>IF(N157="nulová",J157,0)</f>
        <v>0</v>
      </c>
      <c r="BJ157" s="18" t="s">
        <v>84</v>
      </c>
      <c r="BK157" s="231">
        <f>ROUND(I157*H157,2)</f>
        <v>0</v>
      </c>
      <c r="BL157" s="18" t="s">
        <v>182</v>
      </c>
      <c r="BM157" s="230" t="s">
        <v>325</v>
      </c>
    </row>
    <row r="158" s="2" customFormat="1" ht="16.5" customHeight="1">
      <c r="A158" s="39"/>
      <c r="B158" s="40"/>
      <c r="C158" s="219" t="s">
        <v>246</v>
      </c>
      <c r="D158" s="219" t="s">
        <v>177</v>
      </c>
      <c r="E158" s="220" t="s">
        <v>4438</v>
      </c>
      <c r="F158" s="221" t="s">
        <v>4439</v>
      </c>
      <c r="G158" s="222" t="s">
        <v>2748</v>
      </c>
      <c r="H158" s="223">
        <v>13</v>
      </c>
      <c r="I158" s="224"/>
      <c r="J158" s="225">
        <f>ROUND(I158*H158,2)</f>
        <v>0</v>
      </c>
      <c r="K158" s="221" t="s">
        <v>1</v>
      </c>
      <c r="L158" s="45"/>
      <c r="M158" s="226" t="s">
        <v>1</v>
      </c>
      <c r="N158" s="227" t="s">
        <v>41</v>
      </c>
      <c r="O158" s="92"/>
      <c r="P158" s="228">
        <f>O158*H158</f>
        <v>0</v>
      </c>
      <c r="Q158" s="228">
        <v>0</v>
      </c>
      <c r="R158" s="228">
        <f>Q158*H158</f>
        <v>0</v>
      </c>
      <c r="S158" s="228">
        <v>0</v>
      </c>
      <c r="T158" s="229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0" t="s">
        <v>182</v>
      </c>
      <c r="AT158" s="230" t="s">
        <v>177</v>
      </c>
      <c r="AU158" s="230" t="s">
        <v>84</v>
      </c>
      <c r="AY158" s="18" t="s">
        <v>175</v>
      </c>
      <c r="BE158" s="231">
        <f>IF(N158="základní",J158,0)</f>
        <v>0</v>
      </c>
      <c r="BF158" s="231">
        <f>IF(N158="snížená",J158,0)</f>
        <v>0</v>
      </c>
      <c r="BG158" s="231">
        <f>IF(N158="zákl. přenesená",J158,0)</f>
        <v>0</v>
      </c>
      <c r="BH158" s="231">
        <f>IF(N158="sníž. přenesená",J158,0)</f>
        <v>0</v>
      </c>
      <c r="BI158" s="231">
        <f>IF(N158="nulová",J158,0)</f>
        <v>0</v>
      </c>
      <c r="BJ158" s="18" t="s">
        <v>84</v>
      </c>
      <c r="BK158" s="231">
        <f>ROUND(I158*H158,2)</f>
        <v>0</v>
      </c>
      <c r="BL158" s="18" t="s">
        <v>182</v>
      </c>
      <c r="BM158" s="230" t="s">
        <v>334</v>
      </c>
    </row>
    <row r="159" s="2" customFormat="1" ht="24.15" customHeight="1">
      <c r="A159" s="39"/>
      <c r="B159" s="40"/>
      <c r="C159" s="219" t="s">
        <v>252</v>
      </c>
      <c r="D159" s="219" t="s">
        <v>177</v>
      </c>
      <c r="E159" s="220" t="s">
        <v>4440</v>
      </c>
      <c r="F159" s="221" t="s">
        <v>4441</v>
      </c>
      <c r="G159" s="222" t="s">
        <v>2748</v>
      </c>
      <c r="H159" s="223">
        <v>3</v>
      </c>
      <c r="I159" s="224"/>
      <c r="J159" s="225">
        <f>ROUND(I159*H159,2)</f>
        <v>0</v>
      </c>
      <c r="K159" s="221" t="s">
        <v>1</v>
      </c>
      <c r="L159" s="45"/>
      <c r="M159" s="226" t="s">
        <v>1</v>
      </c>
      <c r="N159" s="227" t="s">
        <v>41</v>
      </c>
      <c r="O159" s="92"/>
      <c r="P159" s="228">
        <f>O159*H159</f>
        <v>0</v>
      </c>
      <c r="Q159" s="228">
        <v>0</v>
      </c>
      <c r="R159" s="228">
        <f>Q159*H159</f>
        <v>0</v>
      </c>
      <c r="S159" s="228">
        <v>0</v>
      </c>
      <c r="T159" s="229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0" t="s">
        <v>182</v>
      </c>
      <c r="AT159" s="230" t="s">
        <v>177</v>
      </c>
      <c r="AU159" s="230" t="s">
        <v>84</v>
      </c>
      <c r="AY159" s="18" t="s">
        <v>175</v>
      </c>
      <c r="BE159" s="231">
        <f>IF(N159="základní",J159,0)</f>
        <v>0</v>
      </c>
      <c r="BF159" s="231">
        <f>IF(N159="snížená",J159,0)</f>
        <v>0</v>
      </c>
      <c r="BG159" s="231">
        <f>IF(N159="zákl. přenesená",J159,0)</f>
        <v>0</v>
      </c>
      <c r="BH159" s="231">
        <f>IF(N159="sníž. přenesená",J159,0)</f>
        <v>0</v>
      </c>
      <c r="BI159" s="231">
        <f>IF(N159="nulová",J159,0)</f>
        <v>0</v>
      </c>
      <c r="BJ159" s="18" t="s">
        <v>84</v>
      </c>
      <c r="BK159" s="231">
        <f>ROUND(I159*H159,2)</f>
        <v>0</v>
      </c>
      <c r="BL159" s="18" t="s">
        <v>182</v>
      </c>
      <c r="BM159" s="230" t="s">
        <v>351</v>
      </c>
    </row>
    <row r="160" s="2" customFormat="1" ht="16.5" customHeight="1">
      <c r="A160" s="39"/>
      <c r="B160" s="40"/>
      <c r="C160" s="219" t="s">
        <v>262</v>
      </c>
      <c r="D160" s="219" t="s">
        <v>177</v>
      </c>
      <c r="E160" s="220" t="s">
        <v>4442</v>
      </c>
      <c r="F160" s="221" t="s">
        <v>4443</v>
      </c>
      <c r="G160" s="222" t="s">
        <v>2748</v>
      </c>
      <c r="H160" s="223">
        <v>15</v>
      </c>
      <c r="I160" s="224"/>
      <c r="J160" s="225">
        <f>ROUND(I160*H160,2)</f>
        <v>0</v>
      </c>
      <c r="K160" s="221" t="s">
        <v>1</v>
      </c>
      <c r="L160" s="45"/>
      <c r="M160" s="226" t="s">
        <v>1</v>
      </c>
      <c r="N160" s="227" t="s">
        <v>41</v>
      </c>
      <c r="O160" s="92"/>
      <c r="P160" s="228">
        <f>O160*H160</f>
        <v>0</v>
      </c>
      <c r="Q160" s="228">
        <v>0</v>
      </c>
      <c r="R160" s="228">
        <f>Q160*H160</f>
        <v>0</v>
      </c>
      <c r="S160" s="228">
        <v>0</v>
      </c>
      <c r="T160" s="229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0" t="s">
        <v>182</v>
      </c>
      <c r="AT160" s="230" t="s">
        <v>177</v>
      </c>
      <c r="AU160" s="230" t="s">
        <v>84</v>
      </c>
      <c r="AY160" s="18" t="s">
        <v>175</v>
      </c>
      <c r="BE160" s="231">
        <f>IF(N160="základní",J160,0)</f>
        <v>0</v>
      </c>
      <c r="BF160" s="231">
        <f>IF(N160="snížená",J160,0)</f>
        <v>0</v>
      </c>
      <c r="BG160" s="231">
        <f>IF(N160="zákl. přenesená",J160,0)</f>
        <v>0</v>
      </c>
      <c r="BH160" s="231">
        <f>IF(N160="sníž. přenesená",J160,0)</f>
        <v>0</v>
      </c>
      <c r="BI160" s="231">
        <f>IF(N160="nulová",J160,0)</f>
        <v>0</v>
      </c>
      <c r="BJ160" s="18" t="s">
        <v>84</v>
      </c>
      <c r="BK160" s="231">
        <f>ROUND(I160*H160,2)</f>
        <v>0</v>
      </c>
      <c r="BL160" s="18" t="s">
        <v>182</v>
      </c>
      <c r="BM160" s="230" t="s">
        <v>372</v>
      </c>
    </row>
    <row r="161" s="13" customFormat="1">
      <c r="A161" s="13"/>
      <c r="B161" s="232"/>
      <c r="C161" s="233"/>
      <c r="D161" s="234" t="s">
        <v>184</v>
      </c>
      <c r="E161" s="235" t="s">
        <v>1</v>
      </c>
      <c r="F161" s="236" t="s">
        <v>4444</v>
      </c>
      <c r="G161" s="233"/>
      <c r="H161" s="237">
        <v>15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184</v>
      </c>
      <c r="AU161" s="243" t="s">
        <v>84</v>
      </c>
      <c r="AV161" s="13" t="s">
        <v>86</v>
      </c>
      <c r="AW161" s="13" t="s">
        <v>32</v>
      </c>
      <c r="AX161" s="13" t="s">
        <v>76</v>
      </c>
      <c r="AY161" s="243" t="s">
        <v>175</v>
      </c>
    </row>
    <row r="162" s="15" customFormat="1">
      <c r="A162" s="15"/>
      <c r="B162" s="254"/>
      <c r="C162" s="255"/>
      <c r="D162" s="234" t="s">
        <v>184</v>
      </c>
      <c r="E162" s="256" t="s">
        <v>1</v>
      </c>
      <c r="F162" s="257" t="s">
        <v>201</v>
      </c>
      <c r="G162" s="255"/>
      <c r="H162" s="258">
        <v>15</v>
      </c>
      <c r="I162" s="259"/>
      <c r="J162" s="255"/>
      <c r="K162" s="255"/>
      <c r="L162" s="260"/>
      <c r="M162" s="261"/>
      <c r="N162" s="262"/>
      <c r="O162" s="262"/>
      <c r="P162" s="262"/>
      <c r="Q162" s="262"/>
      <c r="R162" s="262"/>
      <c r="S162" s="262"/>
      <c r="T162" s="263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4" t="s">
        <v>184</v>
      </c>
      <c r="AU162" s="264" t="s">
        <v>84</v>
      </c>
      <c r="AV162" s="15" t="s">
        <v>182</v>
      </c>
      <c r="AW162" s="15" t="s">
        <v>32</v>
      </c>
      <c r="AX162" s="15" t="s">
        <v>84</v>
      </c>
      <c r="AY162" s="264" t="s">
        <v>175</v>
      </c>
    </row>
    <row r="163" s="2" customFormat="1" ht="21.75" customHeight="1">
      <c r="A163" s="39"/>
      <c r="B163" s="40"/>
      <c r="C163" s="219" t="s">
        <v>273</v>
      </c>
      <c r="D163" s="219" t="s">
        <v>177</v>
      </c>
      <c r="E163" s="220" t="s">
        <v>4445</v>
      </c>
      <c r="F163" s="221" t="s">
        <v>4446</v>
      </c>
      <c r="G163" s="222" t="s">
        <v>2748</v>
      </c>
      <c r="H163" s="223">
        <v>1</v>
      </c>
      <c r="I163" s="224"/>
      <c r="J163" s="225">
        <f>ROUND(I163*H163,2)</f>
        <v>0</v>
      </c>
      <c r="K163" s="221" t="s">
        <v>1</v>
      </c>
      <c r="L163" s="45"/>
      <c r="M163" s="226" t="s">
        <v>1</v>
      </c>
      <c r="N163" s="227" t="s">
        <v>41</v>
      </c>
      <c r="O163" s="92"/>
      <c r="P163" s="228">
        <f>O163*H163</f>
        <v>0</v>
      </c>
      <c r="Q163" s="228">
        <v>0</v>
      </c>
      <c r="R163" s="228">
        <f>Q163*H163</f>
        <v>0</v>
      </c>
      <c r="S163" s="228">
        <v>0</v>
      </c>
      <c r="T163" s="229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0" t="s">
        <v>182</v>
      </c>
      <c r="AT163" s="230" t="s">
        <v>177</v>
      </c>
      <c r="AU163" s="230" t="s">
        <v>84</v>
      </c>
      <c r="AY163" s="18" t="s">
        <v>175</v>
      </c>
      <c r="BE163" s="231">
        <f>IF(N163="základní",J163,0)</f>
        <v>0</v>
      </c>
      <c r="BF163" s="231">
        <f>IF(N163="snížená",J163,0)</f>
        <v>0</v>
      </c>
      <c r="BG163" s="231">
        <f>IF(N163="zákl. přenesená",J163,0)</f>
        <v>0</v>
      </c>
      <c r="BH163" s="231">
        <f>IF(N163="sníž. přenesená",J163,0)</f>
        <v>0</v>
      </c>
      <c r="BI163" s="231">
        <f>IF(N163="nulová",J163,0)</f>
        <v>0</v>
      </c>
      <c r="BJ163" s="18" t="s">
        <v>84</v>
      </c>
      <c r="BK163" s="231">
        <f>ROUND(I163*H163,2)</f>
        <v>0</v>
      </c>
      <c r="BL163" s="18" t="s">
        <v>182</v>
      </c>
      <c r="BM163" s="230" t="s">
        <v>386</v>
      </c>
    </row>
    <row r="164" s="13" customFormat="1">
      <c r="A164" s="13"/>
      <c r="B164" s="232"/>
      <c r="C164" s="233"/>
      <c r="D164" s="234" t="s">
        <v>184</v>
      </c>
      <c r="E164" s="235" t="s">
        <v>1</v>
      </c>
      <c r="F164" s="236" t="s">
        <v>4287</v>
      </c>
      <c r="G164" s="233"/>
      <c r="H164" s="237">
        <v>1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184</v>
      </c>
      <c r="AU164" s="243" t="s">
        <v>84</v>
      </c>
      <c r="AV164" s="13" t="s">
        <v>86</v>
      </c>
      <c r="AW164" s="13" t="s">
        <v>32</v>
      </c>
      <c r="AX164" s="13" t="s">
        <v>76</v>
      </c>
      <c r="AY164" s="243" t="s">
        <v>175</v>
      </c>
    </row>
    <row r="165" s="15" customFormat="1">
      <c r="A165" s="15"/>
      <c r="B165" s="254"/>
      <c r="C165" s="255"/>
      <c r="D165" s="234" t="s">
        <v>184</v>
      </c>
      <c r="E165" s="256" t="s">
        <v>1</v>
      </c>
      <c r="F165" s="257" t="s">
        <v>201</v>
      </c>
      <c r="G165" s="255"/>
      <c r="H165" s="258">
        <v>1</v>
      </c>
      <c r="I165" s="259"/>
      <c r="J165" s="255"/>
      <c r="K165" s="255"/>
      <c r="L165" s="260"/>
      <c r="M165" s="261"/>
      <c r="N165" s="262"/>
      <c r="O165" s="262"/>
      <c r="P165" s="262"/>
      <c r="Q165" s="262"/>
      <c r="R165" s="262"/>
      <c r="S165" s="262"/>
      <c r="T165" s="263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4" t="s">
        <v>184</v>
      </c>
      <c r="AU165" s="264" t="s">
        <v>84</v>
      </c>
      <c r="AV165" s="15" t="s">
        <v>182</v>
      </c>
      <c r="AW165" s="15" t="s">
        <v>32</v>
      </c>
      <c r="AX165" s="15" t="s">
        <v>84</v>
      </c>
      <c r="AY165" s="264" t="s">
        <v>175</v>
      </c>
    </row>
    <row r="166" s="2" customFormat="1" ht="16.5" customHeight="1">
      <c r="A166" s="39"/>
      <c r="B166" s="40"/>
      <c r="C166" s="219" t="s">
        <v>281</v>
      </c>
      <c r="D166" s="219" t="s">
        <v>177</v>
      </c>
      <c r="E166" s="220" t="s">
        <v>4447</v>
      </c>
      <c r="F166" s="221" t="s">
        <v>4448</v>
      </c>
      <c r="G166" s="222" t="s">
        <v>2748</v>
      </c>
      <c r="H166" s="223">
        <v>4</v>
      </c>
      <c r="I166" s="224"/>
      <c r="J166" s="225">
        <f>ROUND(I166*H166,2)</f>
        <v>0</v>
      </c>
      <c r="K166" s="221" t="s">
        <v>1</v>
      </c>
      <c r="L166" s="45"/>
      <c r="M166" s="226" t="s">
        <v>1</v>
      </c>
      <c r="N166" s="227" t="s">
        <v>41</v>
      </c>
      <c r="O166" s="92"/>
      <c r="P166" s="228">
        <f>O166*H166</f>
        <v>0</v>
      </c>
      <c r="Q166" s="228">
        <v>0</v>
      </c>
      <c r="R166" s="228">
        <f>Q166*H166</f>
        <v>0</v>
      </c>
      <c r="S166" s="228">
        <v>0</v>
      </c>
      <c r="T166" s="229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0" t="s">
        <v>182</v>
      </c>
      <c r="AT166" s="230" t="s">
        <v>177</v>
      </c>
      <c r="AU166" s="230" t="s">
        <v>84</v>
      </c>
      <c r="AY166" s="18" t="s">
        <v>175</v>
      </c>
      <c r="BE166" s="231">
        <f>IF(N166="základní",J166,0)</f>
        <v>0</v>
      </c>
      <c r="BF166" s="231">
        <f>IF(N166="snížená",J166,0)</f>
        <v>0</v>
      </c>
      <c r="BG166" s="231">
        <f>IF(N166="zákl. přenesená",J166,0)</f>
        <v>0</v>
      </c>
      <c r="BH166" s="231">
        <f>IF(N166="sníž. přenesená",J166,0)</f>
        <v>0</v>
      </c>
      <c r="BI166" s="231">
        <f>IF(N166="nulová",J166,0)</f>
        <v>0</v>
      </c>
      <c r="BJ166" s="18" t="s">
        <v>84</v>
      </c>
      <c r="BK166" s="231">
        <f>ROUND(I166*H166,2)</f>
        <v>0</v>
      </c>
      <c r="BL166" s="18" t="s">
        <v>182</v>
      </c>
      <c r="BM166" s="230" t="s">
        <v>430</v>
      </c>
    </row>
    <row r="167" s="12" customFormat="1" ht="25.92" customHeight="1">
      <c r="A167" s="12"/>
      <c r="B167" s="203"/>
      <c r="C167" s="204"/>
      <c r="D167" s="205" t="s">
        <v>75</v>
      </c>
      <c r="E167" s="206" t="s">
        <v>3798</v>
      </c>
      <c r="F167" s="206" t="s">
        <v>1</v>
      </c>
      <c r="G167" s="204"/>
      <c r="H167" s="204"/>
      <c r="I167" s="207"/>
      <c r="J167" s="208">
        <f>BK167</f>
        <v>0</v>
      </c>
      <c r="K167" s="204"/>
      <c r="L167" s="209"/>
      <c r="M167" s="210"/>
      <c r="N167" s="211"/>
      <c r="O167" s="211"/>
      <c r="P167" s="212">
        <f>SUM(P168:P188)</f>
        <v>0</v>
      </c>
      <c r="Q167" s="211"/>
      <c r="R167" s="212">
        <f>SUM(R168:R188)</f>
        <v>0</v>
      </c>
      <c r="S167" s="211"/>
      <c r="T167" s="213">
        <f>SUM(T168:T188)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14" t="s">
        <v>84</v>
      </c>
      <c r="AT167" s="215" t="s">
        <v>75</v>
      </c>
      <c r="AU167" s="215" t="s">
        <v>76</v>
      </c>
      <c r="AY167" s="214" t="s">
        <v>175</v>
      </c>
      <c r="BK167" s="216">
        <f>SUM(BK168:BK188)</f>
        <v>0</v>
      </c>
    </row>
    <row r="168" s="2" customFormat="1" ht="16.5" customHeight="1">
      <c r="A168" s="39"/>
      <c r="B168" s="40"/>
      <c r="C168" s="219" t="s">
        <v>289</v>
      </c>
      <c r="D168" s="219" t="s">
        <v>177</v>
      </c>
      <c r="E168" s="220" t="s">
        <v>4449</v>
      </c>
      <c r="F168" s="221" t="s">
        <v>4366</v>
      </c>
      <c r="G168" s="222" t="s">
        <v>437</v>
      </c>
      <c r="H168" s="223">
        <v>850</v>
      </c>
      <c r="I168" s="224"/>
      <c r="J168" s="225">
        <f>ROUND(I168*H168,2)</f>
        <v>0</v>
      </c>
      <c r="K168" s="221" t="s">
        <v>1</v>
      </c>
      <c r="L168" s="45"/>
      <c r="M168" s="226" t="s">
        <v>1</v>
      </c>
      <c r="N168" s="227" t="s">
        <v>41</v>
      </c>
      <c r="O168" s="92"/>
      <c r="P168" s="228">
        <f>O168*H168</f>
        <v>0</v>
      </c>
      <c r="Q168" s="228">
        <v>0</v>
      </c>
      <c r="R168" s="228">
        <f>Q168*H168</f>
        <v>0</v>
      </c>
      <c r="S168" s="228">
        <v>0</v>
      </c>
      <c r="T168" s="229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0" t="s">
        <v>182</v>
      </c>
      <c r="AT168" s="230" t="s">
        <v>177</v>
      </c>
      <c r="AU168" s="230" t="s">
        <v>84</v>
      </c>
      <c r="AY168" s="18" t="s">
        <v>175</v>
      </c>
      <c r="BE168" s="231">
        <f>IF(N168="základní",J168,0)</f>
        <v>0</v>
      </c>
      <c r="BF168" s="231">
        <f>IF(N168="snížená",J168,0)</f>
        <v>0</v>
      </c>
      <c r="BG168" s="231">
        <f>IF(N168="zákl. přenesená",J168,0)</f>
        <v>0</v>
      </c>
      <c r="BH168" s="231">
        <f>IF(N168="sníž. přenesená",J168,0)</f>
        <v>0</v>
      </c>
      <c r="BI168" s="231">
        <f>IF(N168="nulová",J168,0)</f>
        <v>0</v>
      </c>
      <c r="BJ168" s="18" t="s">
        <v>84</v>
      </c>
      <c r="BK168" s="231">
        <f>ROUND(I168*H168,2)</f>
        <v>0</v>
      </c>
      <c r="BL168" s="18" t="s">
        <v>182</v>
      </c>
      <c r="BM168" s="230" t="s">
        <v>440</v>
      </c>
    </row>
    <row r="169" s="13" customFormat="1">
      <c r="A169" s="13"/>
      <c r="B169" s="232"/>
      <c r="C169" s="233"/>
      <c r="D169" s="234" t="s">
        <v>184</v>
      </c>
      <c r="E169" s="235" t="s">
        <v>1</v>
      </c>
      <c r="F169" s="236" t="s">
        <v>4450</v>
      </c>
      <c r="G169" s="233"/>
      <c r="H169" s="237">
        <v>850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184</v>
      </c>
      <c r="AU169" s="243" t="s">
        <v>84</v>
      </c>
      <c r="AV169" s="13" t="s">
        <v>86</v>
      </c>
      <c r="AW169" s="13" t="s">
        <v>32</v>
      </c>
      <c r="AX169" s="13" t="s">
        <v>76</v>
      </c>
      <c r="AY169" s="243" t="s">
        <v>175</v>
      </c>
    </row>
    <row r="170" s="15" customFormat="1">
      <c r="A170" s="15"/>
      <c r="B170" s="254"/>
      <c r="C170" s="255"/>
      <c r="D170" s="234" t="s">
        <v>184</v>
      </c>
      <c r="E170" s="256" t="s">
        <v>1</v>
      </c>
      <c r="F170" s="257" t="s">
        <v>201</v>
      </c>
      <c r="G170" s="255"/>
      <c r="H170" s="258">
        <v>850</v>
      </c>
      <c r="I170" s="259"/>
      <c r="J170" s="255"/>
      <c r="K170" s="255"/>
      <c r="L170" s="260"/>
      <c r="M170" s="261"/>
      <c r="N170" s="262"/>
      <c r="O170" s="262"/>
      <c r="P170" s="262"/>
      <c r="Q170" s="262"/>
      <c r="R170" s="262"/>
      <c r="S170" s="262"/>
      <c r="T170" s="263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4" t="s">
        <v>184</v>
      </c>
      <c r="AU170" s="264" t="s">
        <v>84</v>
      </c>
      <c r="AV170" s="15" t="s">
        <v>182</v>
      </c>
      <c r="AW170" s="15" t="s">
        <v>32</v>
      </c>
      <c r="AX170" s="15" t="s">
        <v>84</v>
      </c>
      <c r="AY170" s="264" t="s">
        <v>175</v>
      </c>
    </row>
    <row r="171" s="2" customFormat="1" ht="16.5" customHeight="1">
      <c r="A171" s="39"/>
      <c r="B171" s="40"/>
      <c r="C171" s="219" t="s">
        <v>294</v>
      </c>
      <c r="D171" s="219" t="s">
        <v>177</v>
      </c>
      <c r="E171" s="220" t="s">
        <v>4451</v>
      </c>
      <c r="F171" s="221" t="s">
        <v>4452</v>
      </c>
      <c r="G171" s="222" t="s">
        <v>437</v>
      </c>
      <c r="H171" s="223">
        <v>100</v>
      </c>
      <c r="I171" s="224"/>
      <c r="J171" s="225">
        <f>ROUND(I171*H171,2)</f>
        <v>0</v>
      </c>
      <c r="K171" s="221" t="s">
        <v>1</v>
      </c>
      <c r="L171" s="45"/>
      <c r="M171" s="226" t="s">
        <v>1</v>
      </c>
      <c r="N171" s="227" t="s">
        <v>41</v>
      </c>
      <c r="O171" s="92"/>
      <c r="P171" s="228">
        <f>O171*H171</f>
        <v>0</v>
      </c>
      <c r="Q171" s="228">
        <v>0</v>
      </c>
      <c r="R171" s="228">
        <f>Q171*H171</f>
        <v>0</v>
      </c>
      <c r="S171" s="228">
        <v>0</v>
      </c>
      <c r="T171" s="229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0" t="s">
        <v>182</v>
      </c>
      <c r="AT171" s="230" t="s">
        <v>177</v>
      </c>
      <c r="AU171" s="230" t="s">
        <v>84</v>
      </c>
      <c r="AY171" s="18" t="s">
        <v>175</v>
      </c>
      <c r="BE171" s="231">
        <f>IF(N171="základní",J171,0)</f>
        <v>0</v>
      </c>
      <c r="BF171" s="231">
        <f>IF(N171="snížená",J171,0)</f>
        <v>0</v>
      </c>
      <c r="BG171" s="231">
        <f>IF(N171="zákl. přenesená",J171,0)</f>
        <v>0</v>
      </c>
      <c r="BH171" s="231">
        <f>IF(N171="sníž. přenesená",J171,0)</f>
        <v>0</v>
      </c>
      <c r="BI171" s="231">
        <f>IF(N171="nulová",J171,0)</f>
        <v>0</v>
      </c>
      <c r="BJ171" s="18" t="s">
        <v>84</v>
      </c>
      <c r="BK171" s="231">
        <f>ROUND(I171*H171,2)</f>
        <v>0</v>
      </c>
      <c r="BL171" s="18" t="s">
        <v>182</v>
      </c>
      <c r="BM171" s="230" t="s">
        <v>452</v>
      </c>
    </row>
    <row r="172" s="13" customFormat="1">
      <c r="A172" s="13"/>
      <c r="B172" s="232"/>
      <c r="C172" s="233"/>
      <c r="D172" s="234" t="s">
        <v>184</v>
      </c>
      <c r="E172" s="235" t="s">
        <v>1</v>
      </c>
      <c r="F172" s="236" t="s">
        <v>4453</v>
      </c>
      <c r="G172" s="233"/>
      <c r="H172" s="237">
        <v>100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184</v>
      </c>
      <c r="AU172" s="243" t="s">
        <v>84</v>
      </c>
      <c r="AV172" s="13" t="s">
        <v>86</v>
      </c>
      <c r="AW172" s="13" t="s">
        <v>32</v>
      </c>
      <c r="AX172" s="13" t="s">
        <v>76</v>
      </c>
      <c r="AY172" s="243" t="s">
        <v>175</v>
      </c>
    </row>
    <row r="173" s="15" customFormat="1">
      <c r="A173" s="15"/>
      <c r="B173" s="254"/>
      <c r="C173" s="255"/>
      <c r="D173" s="234" t="s">
        <v>184</v>
      </c>
      <c r="E173" s="256" t="s">
        <v>1</v>
      </c>
      <c r="F173" s="257" t="s">
        <v>201</v>
      </c>
      <c r="G173" s="255"/>
      <c r="H173" s="258">
        <v>100</v>
      </c>
      <c r="I173" s="259"/>
      <c r="J173" s="255"/>
      <c r="K173" s="255"/>
      <c r="L173" s="260"/>
      <c r="M173" s="261"/>
      <c r="N173" s="262"/>
      <c r="O173" s="262"/>
      <c r="P173" s="262"/>
      <c r="Q173" s="262"/>
      <c r="R173" s="262"/>
      <c r="S173" s="262"/>
      <c r="T173" s="263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4" t="s">
        <v>184</v>
      </c>
      <c r="AU173" s="264" t="s">
        <v>84</v>
      </c>
      <c r="AV173" s="15" t="s">
        <v>182</v>
      </c>
      <c r="AW173" s="15" t="s">
        <v>32</v>
      </c>
      <c r="AX173" s="15" t="s">
        <v>84</v>
      </c>
      <c r="AY173" s="264" t="s">
        <v>175</v>
      </c>
    </row>
    <row r="174" s="2" customFormat="1" ht="24.15" customHeight="1">
      <c r="A174" s="39"/>
      <c r="B174" s="40"/>
      <c r="C174" s="219" t="s">
        <v>7</v>
      </c>
      <c r="D174" s="219" t="s">
        <v>177</v>
      </c>
      <c r="E174" s="220" t="s">
        <v>4371</v>
      </c>
      <c r="F174" s="221" t="s">
        <v>4372</v>
      </c>
      <c r="G174" s="222" t="s">
        <v>2748</v>
      </c>
      <c r="H174" s="223">
        <v>300</v>
      </c>
      <c r="I174" s="224"/>
      <c r="J174" s="225">
        <f>ROUND(I174*H174,2)</f>
        <v>0</v>
      </c>
      <c r="K174" s="221" t="s">
        <v>1</v>
      </c>
      <c r="L174" s="45"/>
      <c r="M174" s="226" t="s">
        <v>1</v>
      </c>
      <c r="N174" s="227" t="s">
        <v>41</v>
      </c>
      <c r="O174" s="92"/>
      <c r="P174" s="228">
        <f>O174*H174</f>
        <v>0</v>
      </c>
      <c r="Q174" s="228">
        <v>0</v>
      </c>
      <c r="R174" s="228">
        <f>Q174*H174</f>
        <v>0</v>
      </c>
      <c r="S174" s="228">
        <v>0</v>
      </c>
      <c r="T174" s="229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0" t="s">
        <v>182</v>
      </c>
      <c r="AT174" s="230" t="s">
        <v>177</v>
      </c>
      <c r="AU174" s="230" t="s">
        <v>84</v>
      </c>
      <c r="AY174" s="18" t="s">
        <v>175</v>
      </c>
      <c r="BE174" s="231">
        <f>IF(N174="základní",J174,0)</f>
        <v>0</v>
      </c>
      <c r="BF174" s="231">
        <f>IF(N174="snížená",J174,0)</f>
        <v>0</v>
      </c>
      <c r="BG174" s="231">
        <f>IF(N174="zákl. přenesená",J174,0)</f>
        <v>0</v>
      </c>
      <c r="BH174" s="231">
        <f>IF(N174="sníž. přenesená",J174,0)</f>
        <v>0</v>
      </c>
      <c r="BI174" s="231">
        <f>IF(N174="nulová",J174,0)</f>
        <v>0</v>
      </c>
      <c r="BJ174" s="18" t="s">
        <v>84</v>
      </c>
      <c r="BK174" s="231">
        <f>ROUND(I174*H174,2)</f>
        <v>0</v>
      </c>
      <c r="BL174" s="18" t="s">
        <v>182</v>
      </c>
      <c r="BM174" s="230" t="s">
        <v>462</v>
      </c>
    </row>
    <row r="175" s="13" customFormat="1">
      <c r="A175" s="13"/>
      <c r="B175" s="232"/>
      <c r="C175" s="233"/>
      <c r="D175" s="234" t="s">
        <v>184</v>
      </c>
      <c r="E175" s="235" t="s">
        <v>1</v>
      </c>
      <c r="F175" s="236" t="s">
        <v>4454</v>
      </c>
      <c r="G175" s="233"/>
      <c r="H175" s="237">
        <v>300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184</v>
      </c>
      <c r="AU175" s="243" t="s">
        <v>84</v>
      </c>
      <c r="AV175" s="13" t="s">
        <v>86</v>
      </c>
      <c r="AW175" s="13" t="s">
        <v>32</v>
      </c>
      <c r="AX175" s="13" t="s">
        <v>76</v>
      </c>
      <c r="AY175" s="243" t="s">
        <v>175</v>
      </c>
    </row>
    <row r="176" s="15" customFormat="1">
      <c r="A176" s="15"/>
      <c r="B176" s="254"/>
      <c r="C176" s="255"/>
      <c r="D176" s="234" t="s">
        <v>184</v>
      </c>
      <c r="E176" s="256" t="s">
        <v>1</v>
      </c>
      <c r="F176" s="257" t="s">
        <v>201</v>
      </c>
      <c r="G176" s="255"/>
      <c r="H176" s="258">
        <v>300</v>
      </c>
      <c r="I176" s="259"/>
      <c r="J176" s="255"/>
      <c r="K176" s="255"/>
      <c r="L176" s="260"/>
      <c r="M176" s="261"/>
      <c r="N176" s="262"/>
      <c r="O176" s="262"/>
      <c r="P176" s="262"/>
      <c r="Q176" s="262"/>
      <c r="R176" s="262"/>
      <c r="S176" s="262"/>
      <c r="T176" s="263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4" t="s">
        <v>184</v>
      </c>
      <c r="AU176" s="264" t="s">
        <v>84</v>
      </c>
      <c r="AV176" s="15" t="s">
        <v>182</v>
      </c>
      <c r="AW176" s="15" t="s">
        <v>32</v>
      </c>
      <c r="AX176" s="15" t="s">
        <v>84</v>
      </c>
      <c r="AY176" s="264" t="s">
        <v>175</v>
      </c>
    </row>
    <row r="177" s="2" customFormat="1" ht="24.15" customHeight="1">
      <c r="A177" s="39"/>
      <c r="B177" s="40"/>
      <c r="C177" s="219" t="s">
        <v>302</v>
      </c>
      <c r="D177" s="219" t="s">
        <v>177</v>
      </c>
      <c r="E177" s="220" t="s">
        <v>4374</v>
      </c>
      <c r="F177" s="221" t="s">
        <v>4375</v>
      </c>
      <c r="G177" s="222" t="s">
        <v>2748</v>
      </c>
      <c r="H177" s="223">
        <v>100</v>
      </c>
      <c r="I177" s="224"/>
      <c r="J177" s="225">
        <f>ROUND(I177*H177,2)</f>
        <v>0</v>
      </c>
      <c r="K177" s="221" t="s">
        <v>1</v>
      </c>
      <c r="L177" s="45"/>
      <c r="M177" s="226" t="s">
        <v>1</v>
      </c>
      <c r="N177" s="227" t="s">
        <v>41</v>
      </c>
      <c r="O177" s="92"/>
      <c r="P177" s="228">
        <f>O177*H177</f>
        <v>0</v>
      </c>
      <c r="Q177" s="228">
        <v>0</v>
      </c>
      <c r="R177" s="228">
        <f>Q177*H177</f>
        <v>0</v>
      </c>
      <c r="S177" s="228">
        <v>0</v>
      </c>
      <c r="T177" s="229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0" t="s">
        <v>182</v>
      </c>
      <c r="AT177" s="230" t="s">
        <v>177</v>
      </c>
      <c r="AU177" s="230" t="s">
        <v>84</v>
      </c>
      <c r="AY177" s="18" t="s">
        <v>175</v>
      </c>
      <c r="BE177" s="231">
        <f>IF(N177="základní",J177,0)</f>
        <v>0</v>
      </c>
      <c r="BF177" s="231">
        <f>IF(N177="snížená",J177,0)</f>
        <v>0</v>
      </c>
      <c r="BG177" s="231">
        <f>IF(N177="zákl. přenesená",J177,0)</f>
        <v>0</v>
      </c>
      <c r="BH177" s="231">
        <f>IF(N177="sníž. přenesená",J177,0)</f>
        <v>0</v>
      </c>
      <c r="BI177" s="231">
        <f>IF(N177="nulová",J177,0)</f>
        <v>0</v>
      </c>
      <c r="BJ177" s="18" t="s">
        <v>84</v>
      </c>
      <c r="BK177" s="231">
        <f>ROUND(I177*H177,2)</f>
        <v>0</v>
      </c>
      <c r="BL177" s="18" t="s">
        <v>182</v>
      </c>
      <c r="BM177" s="230" t="s">
        <v>470</v>
      </c>
    </row>
    <row r="178" s="13" customFormat="1">
      <c r="A178" s="13"/>
      <c r="B178" s="232"/>
      <c r="C178" s="233"/>
      <c r="D178" s="234" t="s">
        <v>184</v>
      </c>
      <c r="E178" s="235" t="s">
        <v>1</v>
      </c>
      <c r="F178" s="236" t="s">
        <v>4455</v>
      </c>
      <c r="G178" s="233"/>
      <c r="H178" s="237">
        <v>100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184</v>
      </c>
      <c r="AU178" s="243" t="s">
        <v>84</v>
      </c>
      <c r="AV178" s="13" t="s">
        <v>86</v>
      </c>
      <c r="AW178" s="13" t="s">
        <v>32</v>
      </c>
      <c r="AX178" s="13" t="s">
        <v>76</v>
      </c>
      <c r="AY178" s="243" t="s">
        <v>175</v>
      </c>
    </row>
    <row r="179" s="15" customFormat="1">
      <c r="A179" s="15"/>
      <c r="B179" s="254"/>
      <c r="C179" s="255"/>
      <c r="D179" s="234" t="s">
        <v>184</v>
      </c>
      <c r="E179" s="256" t="s">
        <v>1</v>
      </c>
      <c r="F179" s="257" t="s">
        <v>201</v>
      </c>
      <c r="G179" s="255"/>
      <c r="H179" s="258">
        <v>100</v>
      </c>
      <c r="I179" s="259"/>
      <c r="J179" s="255"/>
      <c r="K179" s="255"/>
      <c r="L179" s="260"/>
      <c r="M179" s="261"/>
      <c r="N179" s="262"/>
      <c r="O179" s="262"/>
      <c r="P179" s="262"/>
      <c r="Q179" s="262"/>
      <c r="R179" s="262"/>
      <c r="S179" s="262"/>
      <c r="T179" s="263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4" t="s">
        <v>184</v>
      </c>
      <c r="AU179" s="264" t="s">
        <v>84</v>
      </c>
      <c r="AV179" s="15" t="s">
        <v>182</v>
      </c>
      <c r="AW179" s="15" t="s">
        <v>32</v>
      </c>
      <c r="AX179" s="15" t="s">
        <v>84</v>
      </c>
      <c r="AY179" s="264" t="s">
        <v>175</v>
      </c>
    </row>
    <row r="180" s="2" customFormat="1" ht="16.5" customHeight="1">
      <c r="A180" s="39"/>
      <c r="B180" s="40"/>
      <c r="C180" s="219" t="s">
        <v>307</v>
      </c>
      <c r="D180" s="219" t="s">
        <v>177</v>
      </c>
      <c r="E180" s="220" t="s">
        <v>4377</v>
      </c>
      <c r="F180" s="221" t="s">
        <v>4378</v>
      </c>
      <c r="G180" s="222" t="s">
        <v>2748</v>
      </c>
      <c r="H180" s="223">
        <v>400</v>
      </c>
      <c r="I180" s="224"/>
      <c r="J180" s="225">
        <f>ROUND(I180*H180,2)</f>
        <v>0</v>
      </c>
      <c r="K180" s="221" t="s">
        <v>1</v>
      </c>
      <c r="L180" s="45"/>
      <c r="M180" s="226" t="s">
        <v>1</v>
      </c>
      <c r="N180" s="227" t="s">
        <v>41</v>
      </c>
      <c r="O180" s="92"/>
      <c r="P180" s="228">
        <f>O180*H180</f>
        <v>0</v>
      </c>
      <c r="Q180" s="228">
        <v>0</v>
      </c>
      <c r="R180" s="228">
        <f>Q180*H180</f>
        <v>0</v>
      </c>
      <c r="S180" s="228">
        <v>0</v>
      </c>
      <c r="T180" s="229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0" t="s">
        <v>182</v>
      </c>
      <c r="AT180" s="230" t="s">
        <v>177</v>
      </c>
      <c r="AU180" s="230" t="s">
        <v>84</v>
      </c>
      <c r="AY180" s="18" t="s">
        <v>175</v>
      </c>
      <c r="BE180" s="231">
        <f>IF(N180="základní",J180,0)</f>
        <v>0</v>
      </c>
      <c r="BF180" s="231">
        <f>IF(N180="snížená",J180,0)</f>
        <v>0</v>
      </c>
      <c r="BG180" s="231">
        <f>IF(N180="zákl. přenesená",J180,0)</f>
        <v>0</v>
      </c>
      <c r="BH180" s="231">
        <f>IF(N180="sníž. přenesená",J180,0)</f>
        <v>0</v>
      </c>
      <c r="BI180" s="231">
        <f>IF(N180="nulová",J180,0)</f>
        <v>0</v>
      </c>
      <c r="BJ180" s="18" t="s">
        <v>84</v>
      </c>
      <c r="BK180" s="231">
        <f>ROUND(I180*H180,2)</f>
        <v>0</v>
      </c>
      <c r="BL180" s="18" t="s">
        <v>182</v>
      </c>
      <c r="BM180" s="230" t="s">
        <v>481</v>
      </c>
    </row>
    <row r="181" s="13" customFormat="1">
      <c r="A181" s="13"/>
      <c r="B181" s="232"/>
      <c r="C181" s="233"/>
      <c r="D181" s="234" t="s">
        <v>184</v>
      </c>
      <c r="E181" s="235" t="s">
        <v>1</v>
      </c>
      <c r="F181" s="236" t="s">
        <v>4456</v>
      </c>
      <c r="G181" s="233"/>
      <c r="H181" s="237">
        <v>400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184</v>
      </c>
      <c r="AU181" s="243" t="s">
        <v>84</v>
      </c>
      <c r="AV181" s="13" t="s">
        <v>86</v>
      </c>
      <c r="AW181" s="13" t="s">
        <v>32</v>
      </c>
      <c r="AX181" s="13" t="s">
        <v>76</v>
      </c>
      <c r="AY181" s="243" t="s">
        <v>175</v>
      </c>
    </row>
    <row r="182" s="15" customFormat="1">
      <c r="A182" s="15"/>
      <c r="B182" s="254"/>
      <c r="C182" s="255"/>
      <c r="D182" s="234" t="s">
        <v>184</v>
      </c>
      <c r="E182" s="256" t="s">
        <v>1</v>
      </c>
      <c r="F182" s="257" t="s">
        <v>201</v>
      </c>
      <c r="G182" s="255"/>
      <c r="H182" s="258">
        <v>400</v>
      </c>
      <c r="I182" s="259"/>
      <c r="J182" s="255"/>
      <c r="K182" s="255"/>
      <c r="L182" s="260"/>
      <c r="M182" s="261"/>
      <c r="N182" s="262"/>
      <c r="O182" s="262"/>
      <c r="P182" s="262"/>
      <c r="Q182" s="262"/>
      <c r="R182" s="262"/>
      <c r="S182" s="262"/>
      <c r="T182" s="263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4" t="s">
        <v>184</v>
      </c>
      <c r="AU182" s="264" t="s">
        <v>84</v>
      </c>
      <c r="AV182" s="15" t="s">
        <v>182</v>
      </c>
      <c r="AW182" s="15" t="s">
        <v>32</v>
      </c>
      <c r="AX182" s="15" t="s">
        <v>84</v>
      </c>
      <c r="AY182" s="264" t="s">
        <v>175</v>
      </c>
    </row>
    <row r="183" s="2" customFormat="1" ht="37.8" customHeight="1">
      <c r="A183" s="39"/>
      <c r="B183" s="40"/>
      <c r="C183" s="219" t="s">
        <v>312</v>
      </c>
      <c r="D183" s="219" t="s">
        <v>177</v>
      </c>
      <c r="E183" s="220" t="s">
        <v>4380</v>
      </c>
      <c r="F183" s="221" t="s">
        <v>4381</v>
      </c>
      <c r="G183" s="222" t="s">
        <v>437</v>
      </c>
      <c r="H183" s="223">
        <v>20</v>
      </c>
      <c r="I183" s="224"/>
      <c r="J183" s="225">
        <f>ROUND(I183*H183,2)</f>
        <v>0</v>
      </c>
      <c r="K183" s="221" t="s">
        <v>1</v>
      </c>
      <c r="L183" s="45"/>
      <c r="M183" s="226" t="s">
        <v>1</v>
      </c>
      <c r="N183" s="227" t="s">
        <v>41</v>
      </c>
      <c r="O183" s="92"/>
      <c r="P183" s="228">
        <f>O183*H183</f>
        <v>0</v>
      </c>
      <c r="Q183" s="228">
        <v>0</v>
      </c>
      <c r="R183" s="228">
        <f>Q183*H183</f>
        <v>0</v>
      </c>
      <c r="S183" s="228">
        <v>0</v>
      </c>
      <c r="T183" s="229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0" t="s">
        <v>182</v>
      </c>
      <c r="AT183" s="230" t="s">
        <v>177</v>
      </c>
      <c r="AU183" s="230" t="s">
        <v>84</v>
      </c>
      <c r="AY183" s="18" t="s">
        <v>175</v>
      </c>
      <c r="BE183" s="231">
        <f>IF(N183="základní",J183,0)</f>
        <v>0</v>
      </c>
      <c r="BF183" s="231">
        <f>IF(N183="snížená",J183,0)</f>
        <v>0</v>
      </c>
      <c r="BG183" s="231">
        <f>IF(N183="zákl. přenesená",J183,0)</f>
        <v>0</v>
      </c>
      <c r="BH183" s="231">
        <f>IF(N183="sníž. přenesená",J183,0)</f>
        <v>0</v>
      </c>
      <c r="BI183" s="231">
        <f>IF(N183="nulová",J183,0)</f>
        <v>0</v>
      </c>
      <c r="BJ183" s="18" t="s">
        <v>84</v>
      </c>
      <c r="BK183" s="231">
        <f>ROUND(I183*H183,2)</f>
        <v>0</v>
      </c>
      <c r="BL183" s="18" t="s">
        <v>182</v>
      </c>
      <c r="BM183" s="230" t="s">
        <v>491</v>
      </c>
    </row>
    <row r="184" s="13" customFormat="1">
      <c r="A184" s="13"/>
      <c r="B184" s="232"/>
      <c r="C184" s="233"/>
      <c r="D184" s="234" t="s">
        <v>184</v>
      </c>
      <c r="E184" s="235" t="s">
        <v>1</v>
      </c>
      <c r="F184" s="236" t="s">
        <v>4382</v>
      </c>
      <c r="G184" s="233"/>
      <c r="H184" s="237">
        <v>20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184</v>
      </c>
      <c r="AU184" s="243" t="s">
        <v>84</v>
      </c>
      <c r="AV184" s="13" t="s">
        <v>86</v>
      </c>
      <c r="AW184" s="13" t="s">
        <v>32</v>
      </c>
      <c r="AX184" s="13" t="s">
        <v>76</v>
      </c>
      <c r="AY184" s="243" t="s">
        <v>175</v>
      </c>
    </row>
    <row r="185" s="15" customFormat="1">
      <c r="A185" s="15"/>
      <c r="B185" s="254"/>
      <c r="C185" s="255"/>
      <c r="D185" s="234" t="s">
        <v>184</v>
      </c>
      <c r="E185" s="256" t="s">
        <v>1</v>
      </c>
      <c r="F185" s="257" t="s">
        <v>201</v>
      </c>
      <c r="G185" s="255"/>
      <c r="H185" s="258">
        <v>20</v>
      </c>
      <c r="I185" s="259"/>
      <c r="J185" s="255"/>
      <c r="K185" s="255"/>
      <c r="L185" s="260"/>
      <c r="M185" s="261"/>
      <c r="N185" s="262"/>
      <c r="O185" s="262"/>
      <c r="P185" s="262"/>
      <c r="Q185" s="262"/>
      <c r="R185" s="262"/>
      <c r="S185" s="262"/>
      <c r="T185" s="263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4" t="s">
        <v>184</v>
      </c>
      <c r="AU185" s="264" t="s">
        <v>84</v>
      </c>
      <c r="AV185" s="15" t="s">
        <v>182</v>
      </c>
      <c r="AW185" s="15" t="s">
        <v>32</v>
      </c>
      <c r="AX185" s="15" t="s">
        <v>84</v>
      </c>
      <c r="AY185" s="264" t="s">
        <v>175</v>
      </c>
    </row>
    <row r="186" s="2" customFormat="1" ht="24.15" customHeight="1">
      <c r="A186" s="39"/>
      <c r="B186" s="40"/>
      <c r="C186" s="219" t="s">
        <v>320</v>
      </c>
      <c r="D186" s="219" t="s">
        <v>177</v>
      </c>
      <c r="E186" s="220" t="s">
        <v>4457</v>
      </c>
      <c r="F186" s="221" t="s">
        <v>4458</v>
      </c>
      <c r="G186" s="222" t="s">
        <v>2748</v>
      </c>
      <c r="H186" s="223">
        <v>0</v>
      </c>
      <c r="I186" s="224"/>
      <c r="J186" s="225">
        <f>ROUND(I186*H186,2)</f>
        <v>0</v>
      </c>
      <c r="K186" s="221" t="s">
        <v>1</v>
      </c>
      <c r="L186" s="45"/>
      <c r="M186" s="226" t="s">
        <v>1</v>
      </c>
      <c r="N186" s="227" t="s">
        <v>41</v>
      </c>
      <c r="O186" s="92"/>
      <c r="P186" s="228">
        <f>O186*H186</f>
        <v>0</v>
      </c>
      <c r="Q186" s="228">
        <v>0</v>
      </c>
      <c r="R186" s="228">
        <f>Q186*H186</f>
        <v>0</v>
      </c>
      <c r="S186" s="228">
        <v>0</v>
      </c>
      <c r="T186" s="229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0" t="s">
        <v>182</v>
      </c>
      <c r="AT186" s="230" t="s">
        <v>177</v>
      </c>
      <c r="AU186" s="230" t="s">
        <v>84</v>
      </c>
      <c r="AY186" s="18" t="s">
        <v>175</v>
      </c>
      <c r="BE186" s="231">
        <f>IF(N186="základní",J186,0)</f>
        <v>0</v>
      </c>
      <c r="BF186" s="231">
        <f>IF(N186="snížená",J186,0)</f>
        <v>0</v>
      </c>
      <c r="BG186" s="231">
        <f>IF(N186="zákl. přenesená",J186,0)</f>
        <v>0</v>
      </c>
      <c r="BH186" s="231">
        <f>IF(N186="sníž. přenesená",J186,0)</f>
        <v>0</v>
      </c>
      <c r="BI186" s="231">
        <f>IF(N186="nulová",J186,0)</f>
        <v>0</v>
      </c>
      <c r="BJ186" s="18" t="s">
        <v>84</v>
      </c>
      <c r="BK186" s="231">
        <f>ROUND(I186*H186,2)</f>
        <v>0</v>
      </c>
      <c r="BL186" s="18" t="s">
        <v>182</v>
      </c>
      <c r="BM186" s="230" t="s">
        <v>499</v>
      </c>
    </row>
    <row r="187" s="14" customFormat="1">
      <c r="A187" s="14"/>
      <c r="B187" s="244"/>
      <c r="C187" s="245"/>
      <c r="D187" s="234" t="s">
        <v>184</v>
      </c>
      <c r="E187" s="246" t="s">
        <v>1</v>
      </c>
      <c r="F187" s="247" t="s">
        <v>4459</v>
      </c>
      <c r="G187" s="245"/>
      <c r="H187" s="246" t="s">
        <v>1</v>
      </c>
      <c r="I187" s="248"/>
      <c r="J187" s="245"/>
      <c r="K187" s="245"/>
      <c r="L187" s="249"/>
      <c r="M187" s="250"/>
      <c r="N187" s="251"/>
      <c r="O187" s="251"/>
      <c r="P187" s="251"/>
      <c r="Q187" s="251"/>
      <c r="R187" s="251"/>
      <c r="S187" s="251"/>
      <c r="T187" s="252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3" t="s">
        <v>184</v>
      </c>
      <c r="AU187" s="253" t="s">
        <v>84</v>
      </c>
      <c r="AV187" s="14" t="s">
        <v>84</v>
      </c>
      <c r="AW187" s="14" t="s">
        <v>32</v>
      </c>
      <c r="AX187" s="14" t="s">
        <v>76</v>
      </c>
      <c r="AY187" s="253" t="s">
        <v>175</v>
      </c>
    </row>
    <row r="188" s="15" customFormat="1">
      <c r="A188" s="15"/>
      <c r="B188" s="254"/>
      <c r="C188" s="255"/>
      <c r="D188" s="234" t="s">
        <v>184</v>
      </c>
      <c r="E188" s="256" t="s">
        <v>1</v>
      </c>
      <c r="F188" s="257" t="s">
        <v>201</v>
      </c>
      <c r="G188" s="255"/>
      <c r="H188" s="258">
        <v>0</v>
      </c>
      <c r="I188" s="259"/>
      <c r="J188" s="255"/>
      <c r="K188" s="255"/>
      <c r="L188" s="260"/>
      <c r="M188" s="261"/>
      <c r="N188" s="262"/>
      <c r="O188" s="262"/>
      <c r="P188" s="262"/>
      <c r="Q188" s="262"/>
      <c r="R188" s="262"/>
      <c r="S188" s="262"/>
      <c r="T188" s="263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4" t="s">
        <v>184</v>
      </c>
      <c r="AU188" s="264" t="s">
        <v>84</v>
      </c>
      <c r="AV188" s="15" t="s">
        <v>182</v>
      </c>
      <c r="AW188" s="15" t="s">
        <v>32</v>
      </c>
      <c r="AX188" s="15" t="s">
        <v>84</v>
      </c>
      <c r="AY188" s="264" t="s">
        <v>175</v>
      </c>
    </row>
    <row r="189" s="12" customFormat="1" ht="25.92" customHeight="1">
      <c r="A189" s="12"/>
      <c r="B189" s="203"/>
      <c r="C189" s="204"/>
      <c r="D189" s="205" t="s">
        <v>75</v>
      </c>
      <c r="E189" s="206" t="s">
        <v>3798</v>
      </c>
      <c r="F189" s="206" t="s">
        <v>1</v>
      </c>
      <c r="G189" s="204"/>
      <c r="H189" s="204"/>
      <c r="I189" s="207"/>
      <c r="J189" s="208">
        <f>BK189</f>
        <v>0</v>
      </c>
      <c r="K189" s="204"/>
      <c r="L189" s="209"/>
      <c r="M189" s="210"/>
      <c r="N189" s="211"/>
      <c r="O189" s="211"/>
      <c r="P189" s="212">
        <f>SUM(P190:P197)</f>
        <v>0</v>
      </c>
      <c r="Q189" s="211"/>
      <c r="R189" s="212">
        <f>SUM(R190:R197)</f>
        <v>0</v>
      </c>
      <c r="S189" s="211"/>
      <c r="T189" s="213">
        <f>SUM(T190:T197)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4" t="s">
        <v>84</v>
      </c>
      <c r="AT189" s="215" t="s">
        <v>75</v>
      </c>
      <c r="AU189" s="215" t="s">
        <v>76</v>
      </c>
      <c r="AY189" s="214" t="s">
        <v>175</v>
      </c>
      <c r="BK189" s="216">
        <f>SUM(BK190:BK197)</f>
        <v>0</v>
      </c>
    </row>
    <row r="190" s="2" customFormat="1" ht="16.5" customHeight="1">
      <c r="A190" s="39"/>
      <c r="B190" s="40"/>
      <c r="C190" s="219" t="s">
        <v>325</v>
      </c>
      <c r="D190" s="219" t="s">
        <v>177</v>
      </c>
      <c r="E190" s="220" t="s">
        <v>4386</v>
      </c>
      <c r="F190" s="221" t="s">
        <v>4387</v>
      </c>
      <c r="G190" s="222" t="s">
        <v>2748</v>
      </c>
      <c r="H190" s="223">
        <v>1</v>
      </c>
      <c r="I190" s="224"/>
      <c r="J190" s="225">
        <f>ROUND(I190*H190,2)</f>
        <v>0</v>
      </c>
      <c r="K190" s="221" t="s">
        <v>1</v>
      </c>
      <c r="L190" s="45"/>
      <c r="M190" s="226" t="s">
        <v>1</v>
      </c>
      <c r="N190" s="227" t="s">
        <v>41</v>
      </c>
      <c r="O190" s="92"/>
      <c r="P190" s="228">
        <f>O190*H190</f>
        <v>0</v>
      </c>
      <c r="Q190" s="228">
        <v>0</v>
      </c>
      <c r="R190" s="228">
        <f>Q190*H190</f>
        <v>0</v>
      </c>
      <c r="S190" s="228">
        <v>0</v>
      </c>
      <c r="T190" s="229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0" t="s">
        <v>182</v>
      </c>
      <c r="AT190" s="230" t="s">
        <v>177</v>
      </c>
      <c r="AU190" s="230" t="s">
        <v>84</v>
      </c>
      <c r="AY190" s="18" t="s">
        <v>175</v>
      </c>
      <c r="BE190" s="231">
        <f>IF(N190="základní",J190,0)</f>
        <v>0</v>
      </c>
      <c r="BF190" s="231">
        <f>IF(N190="snížená",J190,0)</f>
        <v>0</v>
      </c>
      <c r="BG190" s="231">
        <f>IF(N190="zákl. přenesená",J190,0)</f>
        <v>0</v>
      </c>
      <c r="BH190" s="231">
        <f>IF(N190="sníž. přenesená",J190,0)</f>
        <v>0</v>
      </c>
      <c r="BI190" s="231">
        <f>IF(N190="nulová",J190,0)</f>
        <v>0</v>
      </c>
      <c r="BJ190" s="18" t="s">
        <v>84</v>
      </c>
      <c r="BK190" s="231">
        <f>ROUND(I190*H190,2)</f>
        <v>0</v>
      </c>
      <c r="BL190" s="18" t="s">
        <v>182</v>
      </c>
      <c r="BM190" s="230" t="s">
        <v>519</v>
      </c>
    </row>
    <row r="191" s="2" customFormat="1" ht="24.15" customHeight="1">
      <c r="A191" s="39"/>
      <c r="B191" s="40"/>
      <c r="C191" s="219" t="s">
        <v>329</v>
      </c>
      <c r="D191" s="219" t="s">
        <v>177</v>
      </c>
      <c r="E191" s="220" t="s">
        <v>4460</v>
      </c>
      <c r="F191" s="221" t="s">
        <v>4461</v>
      </c>
      <c r="G191" s="222" t="s">
        <v>2748</v>
      </c>
      <c r="H191" s="223">
        <v>1</v>
      </c>
      <c r="I191" s="224"/>
      <c r="J191" s="225">
        <f>ROUND(I191*H191,2)</f>
        <v>0</v>
      </c>
      <c r="K191" s="221" t="s">
        <v>1</v>
      </c>
      <c r="L191" s="45"/>
      <c r="M191" s="226" t="s">
        <v>1</v>
      </c>
      <c r="N191" s="227" t="s">
        <v>41</v>
      </c>
      <c r="O191" s="92"/>
      <c r="P191" s="228">
        <f>O191*H191</f>
        <v>0</v>
      </c>
      <c r="Q191" s="228">
        <v>0</v>
      </c>
      <c r="R191" s="228">
        <f>Q191*H191</f>
        <v>0</v>
      </c>
      <c r="S191" s="228">
        <v>0</v>
      </c>
      <c r="T191" s="229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0" t="s">
        <v>182</v>
      </c>
      <c r="AT191" s="230" t="s">
        <v>177</v>
      </c>
      <c r="AU191" s="230" t="s">
        <v>84</v>
      </c>
      <c r="AY191" s="18" t="s">
        <v>175</v>
      </c>
      <c r="BE191" s="231">
        <f>IF(N191="základní",J191,0)</f>
        <v>0</v>
      </c>
      <c r="BF191" s="231">
        <f>IF(N191="snížená",J191,0)</f>
        <v>0</v>
      </c>
      <c r="BG191" s="231">
        <f>IF(N191="zákl. přenesená",J191,0)</f>
        <v>0</v>
      </c>
      <c r="BH191" s="231">
        <f>IF(N191="sníž. přenesená",J191,0)</f>
        <v>0</v>
      </c>
      <c r="BI191" s="231">
        <f>IF(N191="nulová",J191,0)</f>
        <v>0</v>
      </c>
      <c r="BJ191" s="18" t="s">
        <v>84</v>
      </c>
      <c r="BK191" s="231">
        <f>ROUND(I191*H191,2)</f>
        <v>0</v>
      </c>
      <c r="BL191" s="18" t="s">
        <v>182</v>
      </c>
      <c r="BM191" s="230" t="s">
        <v>529</v>
      </c>
    </row>
    <row r="192" s="2" customFormat="1" ht="16.5" customHeight="1">
      <c r="A192" s="39"/>
      <c r="B192" s="40"/>
      <c r="C192" s="219" t="s">
        <v>334</v>
      </c>
      <c r="D192" s="219" t="s">
        <v>177</v>
      </c>
      <c r="E192" s="220" t="s">
        <v>4392</v>
      </c>
      <c r="F192" s="221" t="s">
        <v>4393</v>
      </c>
      <c r="G192" s="222" t="s">
        <v>2748</v>
      </c>
      <c r="H192" s="223">
        <v>1</v>
      </c>
      <c r="I192" s="224"/>
      <c r="J192" s="225">
        <f>ROUND(I192*H192,2)</f>
        <v>0</v>
      </c>
      <c r="K192" s="221" t="s">
        <v>1</v>
      </c>
      <c r="L192" s="45"/>
      <c r="M192" s="226" t="s">
        <v>1</v>
      </c>
      <c r="N192" s="227" t="s">
        <v>41</v>
      </c>
      <c r="O192" s="92"/>
      <c r="P192" s="228">
        <f>O192*H192</f>
        <v>0</v>
      </c>
      <c r="Q192" s="228">
        <v>0</v>
      </c>
      <c r="R192" s="228">
        <f>Q192*H192</f>
        <v>0</v>
      </c>
      <c r="S192" s="228">
        <v>0</v>
      </c>
      <c r="T192" s="229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0" t="s">
        <v>182</v>
      </c>
      <c r="AT192" s="230" t="s">
        <v>177</v>
      </c>
      <c r="AU192" s="230" t="s">
        <v>84</v>
      </c>
      <c r="AY192" s="18" t="s">
        <v>175</v>
      </c>
      <c r="BE192" s="231">
        <f>IF(N192="základní",J192,0)</f>
        <v>0</v>
      </c>
      <c r="BF192" s="231">
        <f>IF(N192="snížená",J192,0)</f>
        <v>0</v>
      </c>
      <c r="BG192" s="231">
        <f>IF(N192="zákl. přenesená",J192,0)</f>
        <v>0</v>
      </c>
      <c r="BH192" s="231">
        <f>IF(N192="sníž. přenesená",J192,0)</f>
        <v>0</v>
      </c>
      <c r="BI192" s="231">
        <f>IF(N192="nulová",J192,0)</f>
        <v>0</v>
      </c>
      <c r="BJ192" s="18" t="s">
        <v>84</v>
      </c>
      <c r="BK192" s="231">
        <f>ROUND(I192*H192,2)</f>
        <v>0</v>
      </c>
      <c r="BL192" s="18" t="s">
        <v>182</v>
      </c>
      <c r="BM192" s="230" t="s">
        <v>547</v>
      </c>
    </row>
    <row r="193" s="2" customFormat="1" ht="16.5" customHeight="1">
      <c r="A193" s="39"/>
      <c r="B193" s="40"/>
      <c r="C193" s="219" t="s">
        <v>339</v>
      </c>
      <c r="D193" s="219" t="s">
        <v>177</v>
      </c>
      <c r="E193" s="220" t="s">
        <v>4462</v>
      </c>
      <c r="F193" s="221" t="s">
        <v>4463</v>
      </c>
      <c r="G193" s="222" t="s">
        <v>2748</v>
      </c>
      <c r="H193" s="223">
        <v>1</v>
      </c>
      <c r="I193" s="224"/>
      <c r="J193" s="225">
        <f>ROUND(I193*H193,2)</f>
        <v>0</v>
      </c>
      <c r="K193" s="221" t="s">
        <v>1</v>
      </c>
      <c r="L193" s="45"/>
      <c r="M193" s="226" t="s">
        <v>1</v>
      </c>
      <c r="N193" s="227" t="s">
        <v>41</v>
      </c>
      <c r="O193" s="92"/>
      <c r="P193" s="228">
        <f>O193*H193</f>
        <v>0</v>
      </c>
      <c r="Q193" s="228">
        <v>0</v>
      </c>
      <c r="R193" s="228">
        <f>Q193*H193</f>
        <v>0</v>
      </c>
      <c r="S193" s="228">
        <v>0</v>
      </c>
      <c r="T193" s="229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0" t="s">
        <v>182</v>
      </c>
      <c r="AT193" s="230" t="s">
        <v>177</v>
      </c>
      <c r="AU193" s="230" t="s">
        <v>84</v>
      </c>
      <c r="AY193" s="18" t="s">
        <v>175</v>
      </c>
      <c r="BE193" s="231">
        <f>IF(N193="základní",J193,0)</f>
        <v>0</v>
      </c>
      <c r="BF193" s="231">
        <f>IF(N193="snížená",J193,0)</f>
        <v>0</v>
      </c>
      <c r="BG193" s="231">
        <f>IF(N193="zákl. přenesená",J193,0)</f>
        <v>0</v>
      </c>
      <c r="BH193" s="231">
        <f>IF(N193="sníž. přenesená",J193,0)</f>
        <v>0</v>
      </c>
      <c r="BI193" s="231">
        <f>IF(N193="nulová",J193,0)</f>
        <v>0</v>
      </c>
      <c r="BJ193" s="18" t="s">
        <v>84</v>
      </c>
      <c r="BK193" s="231">
        <f>ROUND(I193*H193,2)</f>
        <v>0</v>
      </c>
      <c r="BL193" s="18" t="s">
        <v>182</v>
      </c>
      <c r="BM193" s="230" t="s">
        <v>559</v>
      </c>
    </row>
    <row r="194" s="2" customFormat="1" ht="21.75" customHeight="1">
      <c r="A194" s="39"/>
      <c r="B194" s="40"/>
      <c r="C194" s="219" t="s">
        <v>351</v>
      </c>
      <c r="D194" s="219" t="s">
        <v>177</v>
      </c>
      <c r="E194" s="220" t="s">
        <v>4464</v>
      </c>
      <c r="F194" s="221" t="s">
        <v>4465</v>
      </c>
      <c r="G194" s="222" t="s">
        <v>4407</v>
      </c>
      <c r="H194" s="223">
        <v>20</v>
      </c>
      <c r="I194" s="224"/>
      <c r="J194" s="225">
        <f>ROUND(I194*H194,2)</f>
        <v>0</v>
      </c>
      <c r="K194" s="221" t="s">
        <v>1</v>
      </c>
      <c r="L194" s="45"/>
      <c r="M194" s="226" t="s">
        <v>1</v>
      </c>
      <c r="N194" s="227" t="s">
        <v>41</v>
      </c>
      <c r="O194" s="92"/>
      <c r="P194" s="228">
        <f>O194*H194</f>
        <v>0</v>
      </c>
      <c r="Q194" s="228">
        <v>0</v>
      </c>
      <c r="R194" s="228">
        <f>Q194*H194</f>
        <v>0</v>
      </c>
      <c r="S194" s="228">
        <v>0</v>
      </c>
      <c r="T194" s="229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0" t="s">
        <v>182</v>
      </c>
      <c r="AT194" s="230" t="s">
        <v>177</v>
      </c>
      <c r="AU194" s="230" t="s">
        <v>84</v>
      </c>
      <c r="AY194" s="18" t="s">
        <v>175</v>
      </c>
      <c r="BE194" s="231">
        <f>IF(N194="základní",J194,0)</f>
        <v>0</v>
      </c>
      <c r="BF194" s="231">
        <f>IF(N194="snížená",J194,0)</f>
        <v>0</v>
      </c>
      <c r="BG194" s="231">
        <f>IF(N194="zákl. přenesená",J194,0)</f>
        <v>0</v>
      </c>
      <c r="BH194" s="231">
        <f>IF(N194="sníž. přenesená",J194,0)</f>
        <v>0</v>
      </c>
      <c r="BI194" s="231">
        <f>IF(N194="nulová",J194,0)</f>
        <v>0</v>
      </c>
      <c r="BJ194" s="18" t="s">
        <v>84</v>
      </c>
      <c r="BK194" s="231">
        <f>ROUND(I194*H194,2)</f>
        <v>0</v>
      </c>
      <c r="BL194" s="18" t="s">
        <v>182</v>
      </c>
      <c r="BM194" s="230" t="s">
        <v>572</v>
      </c>
    </row>
    <row r="195" s="13" customFormat="1">
      <c r="A195" s="13"/>
      <c r="B195" s="232"/>
      <c r="C195" s="233"/>
      <c r="D195" s="234" t="s">
        <v>184</v>
      </c>
      <c r="E195" s="235" t="s">
        <v>1</v>
      </c>
      <c r="F195" s="236" t="s">
        <v>4382</v>
      </c>
      <c r="G195" s="233"/>
      <c r="H195" s="237">
        <v>20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184</v>
      </c>
      <c r="AU195" s="243" t="s">
        <v>84</v>
      </c>
      <c r="AV195" s="13" t="s">
        <v>86</v>
      </c>
      <c r="AW195" s="13" t="s">
        <v>32</v>
      </c>
      <c r="AX195" s="13" t="s">
        <v>76</v>
      </c>
      <c r="AY195" s="243" t="s">
        <v>175</v>
      </c>
    </row>
    <row r="196" s="15" customFormat="1">
      <c r="A196" s="15"/>
      <c r="B196" s="254"/>
      <c r="C196" s="255"/>
      <c r="D196" s="234" t="s">
        <v>184</v>
      </c>
      <c r="E196" s="256" t="s">
        <v>1</v>
      </c>
      <c r="F196" s="257" t="s">
        <v>201</v>
      </c>
      <c r="G196" s="255"/>
      <c r="H196" s="258">
        <v>20</v>
      </c>
      <c r="I196" s="259"/>
      <c r="J196" s="255"/>
      <c r="K196" s="255"/>
      <c r="L196" s="260"/>
      <c r="M196" s="261"/>
      <c r="N196" s="262"/>
      <c r="O196" s="262"/>
      <c r="P196" s="262"/>
      <c r="Q196" s="262"/>
      <c r="R196" s="262"/>
      <c r="S196" s="262"/>
      <c r="T196" s="263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4" t="s">
        <v>184</v>
      </c>
      <c r="AU196" s="264" t="s">
        <v>84</v>
      </c>
      <c r="AV196" s="15" t="s">
        <v>182</v>
      </c>
      <c r="AW196" s="15" t="s">
        <v>32</v>
      </c>
      <c r="AX196" s="15" t="s">
        <v>84</v>
      </c>
      <c r="AY196" s="264" t="s">
        <v>175</v>
      </c>
    </row>
    <row r="197" s="2" customFormat="1" ht="49.05" customHeight="1">
      <c r="A197" s="39"/>
      <c r="B197" s="40"/>
      <c r="C197" s="219" t="s">
        <v>366</v>
      </c>
      <c r="D197" s="219" t="s">
        <v>177</v>
      </c>
      <c r="E197" s="220" t="s">
        <v>4409</v>
      </c>
      <c r="F197" s="221" t="s">
        <v>4410</v>
      </c>
      <c r="G197" s="222" t="s">
        <v>4396</v>
      </c>
      <c r="H197" s="223">
        <v>1</v>
      </c>
      <c r="I197" s="224"/>
      <c r="J197" s="225">
        <f>ROUND(I197*H197,2)</f>
        <v>0</v>
      </c>
      <c r="K197" s="221" t="s">
        <v>1</v>
      </c>
      <c r="L197" s="45"/>
      <c r="M197" s="299" t="s">
        <v>1</v>
      </c>
      <c r="N197" s="300" t="s">
        <v>41</v>
      </c>
      <c r="O197" s="294"/>
      <c r="P197" s="301">
        <f>O197*H197</f>
        <v>0</v>
      </c>
      <c r="Q197" s="301">
        <v>0</v>
      </c>
      <c r="R197" s="301">
        <f>Q197*H197</f>
        <v>0</v>
      </c>
      <c r="S197" s="301">
        <v>0</v>
      </c>
      <c r="T197" s="302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0" t="s">
        <v>182</v>
      </c>
      <c r="AT197" s="230" t="s">
        <v>177</v>
      </c>
      <c r="AU197" s="230" t="s">
        <v>84</v>
      </c>
      <c r="AY197" s="18" t="s">
        <v>175</v>
      </c>
      <c r="BE197" s="231">
        <f>IF(N197="základní",J197,0)</f>
        <v>0</v>
      </c>
      <c r="BF197" s="231">
        <f>IF(N197="snížená",J197,0)</f>
        <v>0</v>
      </c>
      <c r="BG197" s="231">
        <f>IF(N197="zákl. přenesená",J197,0)</f>
        <v>0</v>
      </c>
      <c r="BH197" s="231">
        <f>IF(N197="sníž. přenesená",J197,0)</f>
        <v>0</v>
      </c>
      <c r="BI197" s="231">
        <f>IF(N197="nulová",J197,0)</f>
        <v>0</v>
      </c>
      <c r="BJ197" s="18" t="s">
        <v>84</v>
      </c>
      <c r="BK197" s="231">
        <f>ROUND(I197*H197,2)</f>
        <v>0</v>
      </c>
      <c r="BL197" s="18" t="s">
        <v>182</v>
      </c>
      <c r="BM197" s="230" t="s">
        <v>583</v>
      </c>
    </row>
    <row r="198" s="2" customFormat="1" ht="6.96" customHeight="1">
      <c r="A198" s="39"/>
      <c r="B198" s="67"/>
      <c r="C198" s="68"/>
      <c r="D198" s="68"/>
      <c r="E198" s="68"/>
      <c r="F198" s="68"/>
      <c r="G198" s="68"/>
      <c r="H198" s="68"/>
      <c r="I198" s="68"/>
      <c r="J198" s="68"/>
      <c r="K198" s="68"/>
      <c r="L198" s="45"/>
      <c r="M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</sheetData>
  <sheetProtection sheet="1" autoFilter="0" formatColumns="0" formatRows="0" objects="1" scenarios="1" spinCount="100000" saltValue="pc2rZxNk8CKla+ezvB5T+/2F0PXE3trui4257ozuH0JXDwaZ4J5V14P/Dtx73Iiy8gUlkBlMDxMX4C5ZDKWLlA==" hashValue="ijE7Cub6SYzqv72Dd7Hjo+15t334jHaNQugwCYyAtGgea+Z8hr2YJpr0VyTMDJ6HCYUoEVs6UYLs9l3UgnaAbQ==" algorithmName="SHA-512" password="CC35"/>
  <autoFilter ref="C118:K197"/>
  <mergeCells count="9">
    <mergeCell ref="E7:H7"/>
    <mergeCell ref="E9:H9"/>
    <mergeCell ref="E18:H18"/>
    <mergeCell ref="E27:H27"/>
    <mergeCell ref="E85:H85"/>
    <mergeCell ref="E87:H87"/>
    <mergeCell ref="E109:H109"/>
    <mergeCell ref="E111:H11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104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4466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3782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tr">
        <f>IF('Rekapitulace stavby'!E11="","",'Rekapitulace stavby'!E11)</f>
        <v>Město Český Těšín</v>
      </c>
      <c r="F15" s="39"/>
      <c r="G15" s="39"/>
      <c r="H15" s="39"/>
      <c r="I15" s="141" t="s">
        <v>27</v>
      </c>
      <c r="J15" s="144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tr">
        <f>IF('Rekapitulace stavby'!E17="","",'Rekapitulace stavby'!E17)</f>
        <v>ATRIS s.r.o.</v>
      </c>
      <c r="F21" s="39"/>
      <c r="G21" s="39"/>
      <c r="H21" s="39"/>
      <c r="I21" s="141" t="s">
        <v>27</v>
      </c>
      <c r="J21" s="144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tr">
        <f>IF('Rekapitulace stavby'!E20="","",'Rekapitulace stavby'!E20)</f>
        <v>Barbora Kyšková</v>
      </c>
      <c r="F24" s="39"/>
      <c r="G24" s="39"/>
      <c r="H24" s="39"/>
      <c r="I24" s="141" t="s">
        <v>27</v>
      </c>
      <c r="J24" s="144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ROUND(J119,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ROUND((SUM(BE119:BE197)),  2)</f>
        <v>0</v>
      </c>
      <c r="G33" s="39"/>
      <c r="H33" s="39"/>
      <c r="I33" s="156">
        <v>0.21</v>
      </c>
      <c r="J33" s="155">
        <f>ROUND(((SUM(BE119:BE197))*I33),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ROUND((SUM(BF119:BF197)),  2)</f>
        <v>0</v>
      </c>
      <c r="G34" s="39"/>
      <c r="H34" s="39"/>
      <c r="I34" s="156">
        <v>0.12</v>
      </c>
      <c r="J34" s="155">
        <f>ROUND(((SUM(BF119:BF197))*I34),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ROUND((SUM(BG119:BG197)),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ROUND((SUM(BH119:BH197)),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ROUND((SUM(BI119:BI197)),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008 - PZTS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J119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4283</v>
      </c>
      <c r="E97" s="183"/>
      <c r="F97" s="183"/>
      <c r="G97" s="183"/>
      <c r="H97" s="183"/>
      <c r="I97" s="183"/>
      <c r="J97" s="184">
        <f>J120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0"/>
      <c r="C98" s="181"/>
      <c r="D98" s="182" t="s">
        <v>4283</v>
      </c>
      <c r="E98" s="183"/>
      <c r="F98" s="183"/>
      <c r="G98" s="183"/>
      <c r="H98" s="183"/>
      <c r="I98" s="183"/>
      <c r="J98" s="184">
        <f>J165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0"/>
      <c r="C99" s="181"/>
      <c r="D99" s="182" t="s">
        <v>4283</v>
      </c>
      <c r="E99" s="183"/>
      <c r="F99" s="183"/>
      <c r="G99" s="183"/>
      <c r="H99" s="183"/>
      <c r="I99" s="183"/>
      <c r="J99" s="184">
        <f>J187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160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75" t="str">
        <f>E7</f>
        <v>CELKOVÁ OBNOVA BUDOVY ZŠ KONTEŠINEC PO POŽÁRU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125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77" t="str">
        <f>E9</f>
        <v>008 - PZTS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20</v>
      </c>
      <c r="D113" s="41"/>
      <c r="E113" s="41"/>
      <c r="F113" s="28" t="str">
        <f>F12</f>
        <v xml:space="preserve"> </v>
      </c>
      <c r="G113" s="41"/>
      <c r="H113" s="41"/>
      <c r="I113" s="33" t="s">
        <v>22</v>
      </c>
      <c r="J113" s="80" t="str">
        <f>IF(J12="","",J12)</f>
        <v>22. 5. 2025</v>
      </c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5.15" customHeight="1">
      <c r="A115" s="39"/>
      <c r="B115" s="40"/>
      <c r="C115" s="33" t="s">
        <v>24</v>
      </c>
      <c r="D115" s="41"/>
      <c r="E115" s="41"/>
      <c r="F115" s="28" t="str">
        <f>E15</f>
        <v>Město Český Těšín</v>
      </c>
      <c r="G115" s="41"/>
      <c r="H115" s="41"/>
      <c r="I115" s="33" t="s">
        <v>30</v>
      </c>
      <c r="J115" s="37" t="str">
        <f>E21</f>
        <v>ATRIS s.r.o.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5.15" customHeight="1">
      <c r="A116" s="39"/>
      <c r="B116" s="40"/>
      <c r="C116" s="33" t="s">
        <v>28</v>
      </c>
      <c r="D116" s="41"/>
      <c r="E116" s="41"/>
      <c r="F116" s="28" t="str">
        <f>IF(E18="","",E18)</f>
        <v>Vyplň údaj</v>
      </c>
      <c r="G116" s="41"/>
      <c r="H116" s="41"/>
      <c r="I116" s="33" t="s">
        <v>33</v>
      </c>
      <c r="J116" s="37" t="str">
        <f>E24</f>
        <v>Barbora Kyšková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0.32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1" customFormat="1" ht="29.28" customHeight="1">
      <c r="A118" s="192"/>
      <c r="B118" s="193"/>
      <c r="C118" s="194" t="s">
        <v>161</v>
      </c>
      <c r="D118" s="195" t="s">
        <v>61</v>
      </c>
      <c r="E118" s="195" t="s">
        <v>57</v>
      </c>
      <c r="F118" s="195" t="s">
        <v>58</v>
      </c>
      <c r="G118" s="195" t="s">
        <v>162</v>
      </c>
      <c r="H118" s="195" t="s">
        <v>163</v>
      </c>
      <c r="I118" s="195" t="s">
        <v>164</v>
      </c>
      <c r="J118" s="195" t="s">
        <v>129</v>
      </c>
      <c r="K118" s="196" t="s">
        <v>165</v>
      </c>
      <c r="L118" s="197"/>
      <c r="M118" s="101" t="s">
        <v>1</v>
      </c>
      <c r="N118" s="102" t="s">
        <v>40</v>
      </c>
      <c r="O118" s="102" t="s">
        <v>166</v>
      </c>
      <c r="P118" s="102" t="s">
        <v>167</v>
      </c>
      <c r="Q118" s="102" t="s">
        <v>168</v>
      </c>
      <c r="R118" s="102" t="s">
        <v>169</v>
      </c>
      <c r="S118" s="102" t="s">
        <v>170</v>
      </c>
      <c r="T118" s="103" t="s">
        <v>171</v>
      </c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</row>
    <row r="119" s="2" customFormat="1" ht="22.8" customHeight="1">
      <c r="A119" s="39"/>
      <c r="B119" s="40"/>
      <c r="C119" s="108" t="s">
        <v>172</v>
      </c>
      <c r="D119" s="41"/>
      <c r="E119" s="41"/>
      <c r="F119" s="41"/>
      <c r="G119" s="41"/>
      <c r="H119" s="41"/>
      <c r="I119" s="41"/>
      <c r="J119" s="198">
        <f>BK119</f>
        <v>0</v>
      </c>
      <c r="K119" s="41"/>
      <c r="L119" s="45"/>
      <c r="M119" s="104"/>
      <c r="N119" s="199"/>
      <c r="O119" s="105"/>
      <c r="P119" s="200">
        <f>P120+P165+P187</f>
        <v>0</v>
      </c>
      <c r="Q119" s="105"/>
      <c r="R119" s="200">
        <f>R120+R165+R187</f>
        <v>0</v>
      </c>
      <c r="S119" s="105"/>
      <c r="T119" s="201">
        <f>T120+T165+T187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75</v>
      </c>
      <c r="AU119" s="18" t="s">
        <v>131</v>
      </c>
      <c r="BK119" s="202">
        <f>BK120+BK165+BK187</f>
        <v>0</v>
      </c>
    </row>
    <row r="120" s="12" customFormat="1" ht="25.92" customHeight="1">
      <c r="A120" s="12"/>
      <c r="B120" s="203"/>
      <c r="C120" s="204"/>
      <c r="D120" s="205" t="s">
        <v>75</v>
      </c>
      <c r="E120" s="206" t="s">
        <v>3798</v>
      </c>
      <c r="F120" s="206" t="s">
        <v>1</v>
      </c>
      <c r="G120" s="204"/>
      <c r="H120" s="204"/>
      <c r="I120" s="207"/>
      <c r="J120" s="208">
        <f>BK120</f>
        <v>0</v>
      </c>
      <c r="K120" s="204"/>
      <c r="L120" s="209"/>
      <c r="M120" s="210"/>
      <c r="N120" s="211"/>
      <c r="O120" s="211"/>
      <c r="P120" s="212">
        <f>SUM(P121:P164)</f>
        <v>0</v>
      </c>
      <c r="Q120" s="211"/>
      <c r="R120" s="212">
        <f>SUM(R121:R164)</f>
        <v>0</v>
      </c>
      <c r="S120" s="211"/>
      <c r="T120" s="213">
        <f>SUM(T121:T164)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4" t="s">
        <v>84</v>
      </c>
      <c r="AT120" s="215" t="s">
        <v>75</v>
      </c>
      <c r="AU120" s="215" t="s">
        <v>76</v>
      </c>
      <c r="AY120" s="214" t="s">
        <v>175</v>
      </c>
      <c r="BK120" s="216">
        <f>SUM(BK121:BK164)</f>
        <v>0</v>
      </c>
    </row>
    <row r="121" s="2" customFormat="1" ht="66.75" customHeight="1">
      <c r="A121" s="39"/>
      <c r="B121" s="40"/>
      <c r="C121" s="219" t="s">
        <v>84</v>
      </c>
      <c r="D121" s="219" t="s">
        <v>177</v>
      </c>
      <c r="E121" s="220" t="s">
        <v>4467</v>
      </c>
      <c r="F121" s="221" t="s">
        <v>4468</v>
      </c>
      <c r="G121" s="222" t="s">
        <v>2748</v>
      </c>
      <c r="H121" s="223">
        <v>1</v>
      </c>
      <c r="I121" s="224"/>
      <c r="J121" s="225">
        <f>ROUND(I121*H121,2)</f>
        <v>0</v>
      </c>
      <c r="K121" s="221" t="s">
        <v>1</v>
      </c>
      <c r="L121" s="45"/>
      <c r="M121" s="226" t="s">
        <v>1</v>
      </c>
      <c r="N121" s="227" t="s">
        <v>41</v>
      </c>
      <c r="O121" s="92"/>
      <c r="P121" s="228">
        <f>O121*H121</f>
        <v>0</v>
      </c>
      <c r="Q121" s="228">
        <v>0</v>
      </c>
      <c r="R121" s="228">
        <f>Q121*H121</f>
        <v>0</v>
      </c>
      <c r="S121" s="228">
        <v>0</v>
      </c>
      <c r="T121" s="229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30" t="s">
        <v>182</v>
      </c>
      <c r="AT121" s="230" t="s">
        <v>177</v>
      </c>
      <c r="AU121" s="230" t="s">
        <v>84</v>
      </c>
      <c r="AY121" s="18" t="s">
        <v>175</v>
      </c>
      <c r="BE121" s="231">
        <f>IF(N121="základní",J121,0)</f>
        <v>0</v>
      </c>
      <c r="BF121" s="231">
        <f>IF(N121="snížená",J121,0)</f>
        <v>0</v>
      </c>
      <c r="BG121" s="231">
        <f>IF(N121="zákl. přenesená",J121,0)</f>
        <v>0</v>
      </c>
      <c r="BH121" s="231">
        <f>IF(N121="sníž. přenesená",J121,0)</f>
        <v>0</v>
      </c>
      <c r="BI121" s="231">
        <f>IF(N121="nulová",J121,0)</f>
        <v>0</v>
      </c>
      <c r="BJ121" s="18" t="s">
        <v>84</v>
      </c>
      <c r="BK121" s="231">
        <f>ROUND(I121*H121,2)</f>
        <v>0</v>
      </c>
      <c r="BL121" s="18" t="s">
        <v>182</v>
      </c>
      <c r="BM121" s="230" t="s">
        <v>86</v>
      </c>
    </row>
    <row r="122" s="13" customFormat="1">
      <c r="A122" s="13"/>
      <c r="B122" s="232"/>
      <c r="C122" s="233"/>
      <c r="D122" s="234" t="s">
        <v>184</v>
      </c>
      <c r="E122" s="235" t="s">
        <v>1</v>
      </c>
      <c r="F122" s="236" t="s">
        <v>4287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184</v>
      </c>
      <c r="AU122" s="243" t="s">
        <v>84</v>
      </c>
      <c r="AV122" s="13" t="s">
        <v>86</v>
      </c>
      <c r="AW122" s="13" t="s">
        <v>32</v>
      </c>
      <c r="AX122" s="13" t="s">
        <v>76</v>
      </c>
      <c r="AY122" s="243" t="s">
        <v>175</v>
      </c>
    </row>
    <row r="123" s="15" customFormat="1">
      <c r="A123" s="15"/>
      <c r="B123" s="254"/>
      <c r="C123" s="255"/>
      <c r="D123" s="234" t="s">
        <v>184</v>
      </c>
      <c r="E123" s="256" t="s">
        <v>1</v>
      </c>
      <c r="F123" s="257" t="s">
        <v>201</v>
      </c>
      <c r="G123" s="255"/>
      <c r="H123" s="258">
        <v>1</v>
      </c>
      <c r="I123" s="259"/>
      <c r="J123" s="255"/>
      <c r="K123" s="255"/>
      <c r="L123" s="260"/>
      <c r="M123" s="261"/>
      <c r="N123" s="262"/>
      <c r="O123" s="262"/>
      <c r="P123" s="262"/>
      <c r="Q123" s="262"/>
      <c r="R123" s="262"/>
      <c r="S123" s="262"/>
      <c r="T123" s="263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4" t="s">
        <v>184</v>
      </c>
      <c r="AU123" s="264" t="s">
        <v>84</v>
      </c>
      <c r="AV123" s="15" t="s">
        <v>182</v>
      </c>
      <c r="AW123" s="15" t="s">
        <v>32</v>
      </c>
      <c r="AX123" s="15" t="s">
        <v>84</v>
      </c>
      <c r="AY123" s="264" t="s">
        <v>175</v>
      </c>
    </row>
    <row r="124" s="2" customFormat="1" ht="16.5" customHeight="1">
      <c r="A124" s="39"/>
      <c r="B124" s="40"/>
      <c r="C124" s="219" t="s">
        <v>86</v>
      </c>
      <c r="D124" s="219" t="s">
        <v>177</v>
      </c>
      <c r="E124" s="220" t="s">
        <v>4469</v>
      </c>
      <c r="F124" s="221" t="s">
        <v>4470</v>
      </c>
      <c r="G124" s="222" t="s">
        <v>2748</v>
      </c>
      <c r="H124" s="223">
        <v>1</v>
      </c>
      <c r="I124" s="224"/>
      <c r="J124" s="225">
        <f>ROUND(I124*H124,2)</f>
        <v>0</v>
      </c>
      <c r="K124" s="221" t="s">
        <v>1</v>
      </c>
      <c r="L124" s="45"/>
      <c r="M124" s="226" t="s">
        <v>1</v>
      </c>
      <c r="N124" s="227" t="s">
        <v>41</v>
      </c>
      <c r="O124" s="92"/>
      <c r="P124" s="228">
        <f>O124*H124</f>
        <v>0</v>
      </c>
      <c r="Q124" s="228">
        <v>0</v>
      </c>
      <c r="R124" s="228">
        <f>Q124*H124</f>
        <v>0</v>
      </c>
      <c r="S124" s="228">
        <v>0</v>
      </c>
      <c r="T124" s="229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0" t="s">
        <v>182</v>
      </c>
      <c r="AT124" s="230" t="s">
        <v>177</v>
      </c>
      <c r="AU124" s="230" t="s">
        <v>84</v>
      </c>
      <c r="AY124" s="18" t="s">
        <v>175</v>
      </c>
      <c r="BE124" s="231">
        <f>IF(N124="základní",J124,0)</f>
        <v>0</v>
      </c>
      <c r="BF124" s="231">
        <f>IF(N124="snížená",J124,0)</f>
        <v>0</v>
      </c>
      <c r="BG124" s="231">
        <f>IF(N124="zákl. přenesená",J124,0)</f>
        <v>0</v>
      </c>
      <c r="BH124" s="231">
        <f>IF(N124="sníž. přenesená",J124,0)</f>
        <v>0</v>
      </c>
      <c r="BI124" s="231">
        <f>IF(N124="nulová",J124,0)</f>
        <v>0</v>
      </c>
      <c r="BJ124" s="18" t="s">
        <v>84</v>
      </c>
      <c r="BK124" s="231">
        <f>ROUND(I124*H124,2)</f>
        <v>0</v>
      </c>
      <c r="BL124" s="18" t="s">
        <v>182</v>
      </c>
      <c r="BM124" s="230" t="s">
        <v>182</v>
      </c>
    </row>
    <row r="125" s="13" customFormat="1">
      <c r="A125" s="13"/>
      <c r="B125" s="232"/>
      <c r="C125" s="233"/>
      <c r="D125" s="234" t="s">
        <v>184</v>
      </c>
      <c r="E125" s="235" t="s">
        <v>1</v>
      </c>
      <c r="F125" s="236" t="s">
        <v>4287</v>
      </c>
      <c r="G125" s="233"/>
      <c r="H125" s="237">
        <v>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184</v>
      </c>
      <c r="AU125" s="243" t="s">
        <v>84</v>
      </c>
      <c r="AV125" s="13" t="s">
        <v>86</v>
      </c>
      <c r="AW125" s="13" t="s">
        <v>32</v>
      </c>
      <c r="AX125" s="13" t="s">
        <v>76</v>
      </c>
      <c r="AY125" s="243" t="s">
        <v>175</v>
      </c>
    </row>
    <row r="126" s="15" customFormat="1">
      <c r="A126" s="15"/>
      <c r="B126" s="254"/>
      <c r="C126" s="255"/>
      <c r="D126" s="234" t="s">
        <v>184</v>
      </c>
      <c r="E126" s="256" t="s">
        <v>1</v>
      </c>
      <c r="F126" s="257" t="s">
        <v>201</v>
      </c>
      <c r="G126" s="255"/>
      <c r="H126" s="258">
        <v>1</v>
      </c>
      <c r="I126" s="259"/>
      <c r="J126" s="255"/>
      <c r="K126" s="255"/>
      <c r="L126" s="260"/>
      <c r="M126" s="261"/>
      <c r="N126" s="262"/>
      <c r="O126" s="262"/>
      <c r="P126" s="262"/>
      <c r="Q126" s="262"/>
      <c r="R126" s="262"/>
      <c r="S126" s="262"/>
      <c r="T126" s="263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4" t="s">
        <v>184</v>
      </c>
      <c r="AU126" s="264" t="s">
        <v>84</v>
      </c>
      <c r="AV126" s="15" t="s">
        <v>182</v>
      </c>
      <c r="AW126" s="15" t="s">
        <v>32</v>
      </c>
      <c r="AX126" s="15" t="s">
        <v>84</v>
      </c>
      <c r="AY126" s="264" t="s">
        <v>175</v>
      </c>
    </row>
    <row r="127" s="2" customFormat="1" ht="24.15" customHeight="1">
      <c r="A127" s="39"/>
      <c r="B127" s="40"/>
      <c r="C127" s="219" t="s">
        <v>189</v>
      </c>
      <c r="D127" s="219" t="s">
        <v>177</v>
      </c>
      <c r="E127" s="220" t="s">
        <v>4471</v>
      </c>
      <c r="F127" s="221" t="s">
        <v>4472</v>
      </c>
      <c r="G127" s="222" t="s">
        <v>2748</v>
      </c>
      <c r="H127" s="223">
        <v>1</v>
      </c>
      <c r="I127" s="224"/>
      <c r="J127" s="225">
        <f>ROUND(I127*H127,2)</f>
        <v>0</v>
      </c>
      <c r="K127" s="221" t="s">
        <v>1</v>
      </c>
      <c r="L127" s="45"/>
      <c r="M127" s="226" t="s">
        <v>1</v>
      </c>
      <c r="N127" s="227" t="s">
        <v>41</v>
      </c>
      <c r="O127" s="92"/>
      <c r="P127" s="228">
        <f>O127*H127</f>
        <v>0</v>
      </c>
      <c r="Q127" s="228">
        <v>0</v>
      </c>
      <c r="R127" s="228">
        <f>Q127*H127</f>
        <v>0</v>
      </c>
      <c r="S127" s="228">
        <v>0</v>
      </c>
      <c r="T127" s="229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0" t="s">
        <v>182</v>
      </c>
      <c r="AT127" s="230" t="s">
        <v>177</v>
      </c>
      <c r="AU127" s="230" t="s">
        <v>84</v>
      </c>
      <c r="AY127" s="18" t="s">
        <v>175</v>
      </c>
      <c r="BE127" s="231">
        <f>IF(N127="základní",J127,0)</f>
        <v>0</v>
      </c>
      <c r="BF127" s="231">
        <f>IF(N127="snížená",J127,0)</f>
        <v>0</v>
      </c>
      <c r="BG127" s="231">
        <f>IF(N127="zákl. přenesená",J127,0)</f>
        <v>0</v>
      </c>
      <c r="BH127" s="231">
        <f>IF(N127="sníž. přenesená",J127,0)</f>
        <v>0</v>
      </c>
      <c r="BI127" s="231">
        <f>IF(N127="nulová",J127,0)</f>
        <v>0</v>
      </c>
      <c r="BJ127" s="18" t="s">
        <v>84</v>
      </c>
      <c r="BK127" s="231">
        <f>ROUND(I127*H127,2)</f>
        <v>0</v>
      </c>
      <c r="BL127" s="18" t="s">
        <v>182</v>
      </c>
      <c r="BM127" s="230" t="s">
        <v>207</v>
      </c>
    </row>
    <row r="128" s="13" customFormat="1">
      <c r="A128" s="13"/>
      <c r="B128" s="232"/>
      <c r="C128" s="233"/>
      <c r="D128" s="234" t="s">
        <v>184</v>
      </c>
      <c r="E128" s="235" t="s">
        <v>1</v>
      </c>
      <c r="F128" s="236" t="s">
        <v>4287</v>
      </c>
      <c r="G128" s="233"/>
      <c r="H128" s="237">
        <v>1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184</v>
      </c>
      <c r="AU128" s="243" t="s">
        <v>84</v>
      </c>
      <c r="AV128" s="13" t="s">
        <v>86</v>
      </c>
      <c r="AW128" s="13" t="s">
        <v>32</v>
      </c>
      <c r="AX128" s="13" t="s">
        <v>76</v>
      </c>
      <c r="AY128" s="243" t="s">
        <v>175</v>
      </c>
    </row>
    <row r="129" s="15" customFormat="1">
      <c r="A129" s="15"/>
      <c r="B129" s="254"/>
      <c r="C129" s="255"/>
      <c r="D129" s="234" t="s">
        <v>184</v>
      </c>
      <c r="E129" s="256" t="s">
        <v>1</v>
      </c>
      <c r="F129" s="257" t="s">
        <v>201</v>
      </c>
      <c r="G129" s="255"/>
      <c r="H129" s="258">
        <v>1</v>
      </c>
      <c r="I129" s="259"/>
      <c r="J129" s="255"/>
      <c r="K129" s="255"/>
      <c r="L129" s="260"/>
      <c r="M129" s="261"/>
      <c r="N129" s="262"/>
      <c r="O129" s="262"/>
      <c r="P129" s="262"/>
      <c r="Q129" s="262"/>
      <c r="R129" s="262"/>
      <c r="S129" s="262"/>
      <c r="T129" s="263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4" t="s">
        <v>184</v>
      </c>
      <c r="AU129" s="264" t="s">
        <v>84</v>
      </c>
      <c r="AV129" s="15" t="s">
        <v>182</v>
      </c>
      <c r="AW129" s="15" t="s">
        <v>32</v>
      </c>
      <c r="AX129" s="15" t="s">
        <v>84</v>
      </c>
      <c r="AY129" s="264" t="s">
        <v>175</v>
      </c>
    </row>
    <row r="130" s="2" customFormat="1" ht="24.15" customHeight="1">
      <c r="A130" s="39"/>
      <c r="B130" s="40"/>
      <c r="C130" s="219" t="s">
        <v>182</v>
      </c>
      <c r="D130" s="219" t="s">
        <v>177</v>
      </c>
      <c r="E130" s="220" t="s">
        <v>4473</v>
      </c>
      <c r="F130" s="221" t="s">
        <v>4474</v>
      </c>
      <c r="G130" s="222" t="s">
        <v>2748</v>
      </c>
      <c r="H130" s="223">
        <v>1</v>
      </c>
      <c r="I130" s="224"/>
      <c r="J130" s="225">
        <f>ROUND(I130*H130,2)</f>
        <v>0</v>
      </c>
      <c r="K130" s="221" t="s">
        <v>1</v>
      </c>
      <c r="L130" s="45"/>
      <c r="M130" s="226" t="s">
        <v>1</v>
      </c>
      <c r="N130" s="227" t="s">
        <v>41</v>
      </c>
      <c r="O130" s="92"/>
      <c r="P130" s="228">
        <f>O130*H130</f>
        <v>0</v>
      </c>
      <c r="Q130" s="228">
        <v>0</v>
      </c>
      <c r="R130" s="228">
        <f>Q130*H130</f>
        <v>0</v>
      </c>
      <c r="S130" s="228">
        <v>0</v>
      </c>
      <c r="T130" s="229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0" t="s">
        <v>182</v>
      </c>
      <c r="AT130" s="230" t="s">
        <v>177</v>
      </c>
      <c r="AU130" s="230" t="s">
        <v>84</v>
      </c>
      <c r="AY130" s="18" t="s">
        <v>175</v>
      </c>
      <c r="BE130" s="231">
        <f>IF(N130="základní",J130,0)</f>
        <v>0</v>
      </c>
      <c r="BF130" s="231">
        <f>IF(N130="snížená",J130,0)</f>
        <v>0</v>
      </c>
      <c r="BG130" s="231">
        <f>IF(N130="zákl. přenesená",J130,0)</f>
        <v>0</v>
      </c>
      <c r="BH130" s="231">
        <f>IF(N130="sníž. přenesená",J130,0)</f>
        <v>0</v>
      </c>
      <c r="BI130" s="231">
        <f>IF(N130="nulová",J130,0)</f>
        <v>0</v>
      </c>
      <c r="BJ130" s="18" t="s">
        <v>84</v>
      </c>
      <c r="BK130" s="231">
        <f>ROUND(I130*H130,2)</f>
        <v>0</v>
      </c>
      <c r="BL130" s="18" t="s">
        <v>182</v>
      </c>
      <c r="BM130" s="230" t="s">
        <v>216</v>
      </c>
    </row>
    <row r="131" s="13" customFormat="1">
      <c r="A131" s="13"/>
      <c r="B131" s="232"/>
      <c r="C131" s="233"/>
      <c r="D131" s="234" t="s">
        <v>184</v>
      </c>
      <c r="E131" s="235" t="s">
        <v>1</v>
      </c>
      <c r="F131" s="236" t="s">
        <v>4287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184</v>
      </c>
      <c r="AU131" s="243" t="s">
        <v>84</v>
      </c>
      <c r="AV131" s="13" t="s">
        <v>86</v>
      </c>
      <c r="AW131" s="13" t="s">
        <v>32</v>
      </c>
      <c r="AX131" s="13" t="s">
        <v>76</v>
      </c>
      <c r="AY131" s="243" t="s">
        <v>175</v>
      </c>
    </row>
    <row r="132" s="15" customFormat="1">
      <c r="A132" s="15"/>
      <c r="B132" s="254"/>
      <c r="C132" s="255"/>
      <c r="D132" s="234" t="s">
        <v>184</v>
      </c>
      <c r="E132" s="256" t="s">
        <v>1</v>
      </c>
      <c r="F132" s="257" t="s">
        <v>201</v>
      </c>
      <c r="G132" s="255"/>
      <c r="H132" s="258">
        <v>1</v>
      </c>
      <c r="I132" s="259"/>
      <c r="J132" s="255"/>
      <c r="K132" s="255"/>
      <c r="L132" s="260"/>
      <c r="M132" s="261"/>
      <c r="N132" s="262"/>
      <c r="O132" s="262"/>
      <c r="P132" s="262"/>
      <c r="Q132" s="262"/>
      <c r="R132" s="262"/>
      <c r="S132" s="262"/>
      <c r="T132" s="263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4" t="s">
        <v>184</v>
      </c>
      <c r="AU132" s="264" t="s">
        <v>84</v>
      </c>
      <c r="AV132" s="15" t="s">
        <v>182</v>
      </c>
      <c r="AW132" s="15" t="s">
        <v>32</v>
      </c>
      <c r="AX132" s="15" t="s">
        <v>84</v>
      </c>
      <c r="AY132" s="264" t="s">
        <v>175</v>
      </c>
    </row>
    <row r="133" s="2" customFormat="1" ht="24.15" customHeight="1">
      <c r="A133" s="39"/>
      <c r="B133" s="40"/>
      <c r="C133" s="219" t="s">
        <v>202</v>
      </c>
      <c r="D133" s="219" t="s">
        <v>177</v>
      </c>
      <c r="E133" s="220" t="s">
        <v>4475</v>
      </c>
      <c r="F133" s="221" t="s">
        <v>4476</v>
      </c>
      <c r="G133" s="222" t="s">
        <v>2748</v>
      </c>
      <c r="H133" s="223">
        <v>5</v>
      </c>
      <c r="I133" s="224"/>
      <c r="J133" s="225">
        <f>ROUND(I133*H133,2)</f>
        <v>0</v>
      </c>
      <c r="K133" s="221" t="s">
        <v>1</v>
      </c>
      <c r="L133" s="45"/>
      <c r="M133" s="226" t="s">
        <v>1</v>
      </c>
      <c r="N133" s="227" t="s">
        <v>41</v>
      </c>
      <c r="O133" s="92"/>
      <c r="P133" s="228">
        <f>O133*H133</f>
        <v>0</v>
      </c>
      <c r="Q133" s="228">
        <v>0</v>
      </c>
      <c r="R133" s="228">
        <f>Q133*H133</f>
        <v>0</v>
      </c>
      <c r="S133" s="228">
        <v>0</v>
      </c>
      <c r="T133" s="229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0" t="s">
        <v>182</v>
      </c>
      <c r="AT133" s="230" t="s">
        <v>177</v>
      </c>
      <c r="AU133" s="230" t="s">
        <v>84</v>
      </c>
      <c r="AY133" s="18" t="s">
        <v>175</v>
      </c>
      <c r="BE133" s="231">
        <f>IF(N133="základní",J133,0)</f>
        <v>0</v>
      </c>
      <c r="BF133" s="231">
        <f>IF(N133="snížená",J133,0)</f>
        <v>0</v>
      </c>
      <c r="BG133" s="231">
        <f>IF(N133="zákl. přenesená",J133,0)</f>
        <v>0</v>
      </c>
      <c r="BH133" s="231">
        <f>IF(N133="sníž. přenesená",J133,0)</f>
        <v>0</v>
      </c>
      <c r="BI133" s="231">
        <f>IF(N133="nulová",J133,0)</f>
        <v>0</v>
      </c>
      <c r="BJ133" s="18" t="s">
        <v>84</v>
      </c>
      <c r="BK133" s="231">
        <f>ROUND(I133*H133,2)</f>
        <v>0</v>
      </c>
      <c r="BL133" s="18" t="s">
        <v>182</v>
      </c>
      <c r="BM133" s="230" t="s">
        <v>226</v>
      </c>
    </row>
    <row r="134" s="2" customFormat="1" ht="16.5" customHeight="1">
      <c r="A134" s="39"/>
      <c r="B134" s="40"/>
      <c r="C134" s="219" t="s">
        <v>207</v>
      </c>
      <c r="D134" s="219" t="s">
        <v>177</v>
      </c>
      <c r="E134" s="220" t="s">
        <v>4477</v>
      </c>
      <c r="F134" s="221" t="s">
        <v>4478</v>
      </c>
      <c r="G134" s="222" t="s">
        <v>2748</v>
      </c>
      <c r="H134" s="223">
        <v>33</v>
      </c>
      <c r="I134" s="224"/>
      <c r="J134" s="225">
        <f>ROUND(I134*H134,2)</f>
        <v>0</v>
      </c>
      <c r="K134" s="221" t="s">
        <v>1</v>
      </c>
      <c r="L134" s="45"/>
      <c r="M134" s="226" t="s">
        <v>1</v>
      </c>
      <c r="N134" s="227" t="s">
        <v>41</v>
      </c>
      <c r="O134" s="92"/>
      <c r="P134" s="228">
        <f>O134*H134</f>
        <v>0</v>
      </c>
      <c r="Q134" s="228">
        <v>0</v>
      </c>
      <c r="R134" s="228">
        <f>Q134*H134</f>
        <v>0</v>
      </c>
      <c r="S134" s="228">
        <v>0</v>
      </c>
      <c r="T134" s="229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0" t="s">
        <v>182</v>
      </c>
      <c r="AT134" s="230" t="s">
        <v>177</v>
      </c>
      <c r="AU134" s="230" t="s">
        <v>84</v>
      </c>
      <c r="AY134" s="18" t="s">
        <v>175</v>
      </c>
      <c r="BE134" s="231">
        <f>IF(N134="základní",J134,0)</f>
        <v>0</v>
      </c>
      <c r="BF134" s="231">
        <f>IF(N134="snížená",J134,0)</f>
        <v>0</v>
      </c>
      <c r="BG134" s="231">
        <f>IF(N134="zákl. přenesená",J134,0)</f>
        <v>0</v>
      </c>
      <c r="BH134" s="231">
        <f>IF(N134="sníž. přenesená",J134,0)</f>
        <v>0</v>
      </c>
      <c r="BI134" s="231">
        <f>IF(N134="nulová",J134,0)</f>
        <v>0</v>
      </c>
      <c r="BJ134" s="18" t="s">
        <v>84</v>
      </c>
      <c r="BK134" s="231">
        <f>ROUND(I134*H134,2)</f>
        <v>0</v>
      </c>
      <c r="BL134" s="18" t="s">
        <v>182</v>
      </c>
      <c r="BM134" s="230" t="s">
        <v>8</v>
      </c>
    </row>
    <row r="135" s="13" customFormat="1">
      <c r="A135" s="13"/>
      <c r="B135" s="232"/>
      <c r="C135" s="233"/>
      <c r="D135" s="234" t="s">
        <v>184</v>
      </c>
      <c r="E135" s="235" t="s">
        <v>1</v>
      </c>
      <c r="F135" s="236" t="s">
        <v>4479</v>
      </c>
      <c r="G135" s="233"/>
      <c r="H135" s="237">
        <v>33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184</v>
      </c>
      <c r="AU135" s="243" t="s">
        <v>84</v>
      </c>
      <c r="AV135" s="13" t="s">
        <v>86</v>
      </c>
      <c r="AW135" s="13" t="s">
        <v>32</v>
      </c>
      <c r="AX135" s="13" t="s">
        <v>76</v>
      </c>
      <c r="AY135" s="243" t="s">
        <v>175</v>
      </c>
    </row>
    <row r="136" s="15" customFormat="1">
      <c r="A136" s="15"/>
      <c r="B136" s="254"/>
      <c r="C136" s="255"/>
      <c r="D136" s="234" t="s">
        <v>184</v>
      </c>
      <c r="E136" s="256" t="s">
        <v>1</v>
      </c>
      <c r="F136" s="257" t="s">
        <v>201</v>
      </c>
      <c r="G136" s="255"/>
      <c r="H136" s="258">
        <v>33</v>
      </c>
      <c r="I136" s="259"/>
      <c r="J136" s="255"/>
      <c r="K136" s="255"/>
      <c r="L136" s="260"/>
      <c r="M136" s="261"/>
      <c r="N136" s="262"/>
      <c r="O136" s="262"/>
      <c r="P136" s="262"/>
      <c r="Q136" s="262"/>
      <c r="R136" s="262"/>
      <c r="S136" s="262"/>
      <c r="T136" s="263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4" t="s">
        <v>184</v>
      </c>
      <c r="AU136" s="264" t="s">
        <v>84</v>
      </c>
      <c r="AV136" s="15" t="s">
        <v>182</v>
      </c>
      <c r="AW136" s="15" t="s">
        <v>32</v>
      </c>
      <c r="AX136" s="15" t="s">
        <v>84</v>
      </c>
      <c r="AY136" s="264" t="s">
        <v>175</v>
      </c>
    </row>
    <row r="137" s="2" customFormat="1" ht="16.5" customHeight="1">
      <c r="A137" s="39"/>
      <c r="B137" s="40"/>
      <c r="C137" s="219" t="s">
        <v>211</v>
      </c>
      <c r="D137" s="219" t="s">
        <v>177</v>
      </c>
      <c r="E137" s="220" t="s">
        <v>4480</v>
      </c>
      <c r="F137" s="221" t="s">
        <v>4481</v>
      </c>
      <c r="G137" s="222" t="s">
        <v>2748</v>
      </c>
      <c r="H137" s="223">
        <v>2</v>
      </c>
      <c r="I137" s="224"/>
      <c r="J137" s="225">
        <f>ROUND(I137*H137,2)</f>
        <v>0</v>
      </c>
      <c r="K137" s="221" t="s">
        <v>1</v>
      </c>
      <c r="L137" s="45"/>
      <c r="M137" s="226" t="s">
        <v>1</v>
      </c>
      <c r="N137" s="227" t="s">
        <v>41</v>
      </c>
      <c r="O137" s="92"/>
      <c r="P137" s="228">
        <f>O137*H137</f>
        <v>0</v>
      </c>
      <c r="Q137" s="228">
        <v>0</v>
      </c>
      <c r="R137" s="228">
        <f>Q137*H137</f>
        <v>0</v>
      </c>
      <c r="S137" s="228">
        <v>0</v>
      </c>
      <c r="T137" s="229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0" t="s">
        <v>182</v>
      </c>
      <c r="AT137" s="230" t="s">
        <v>177</v>
      </c>
      <c r="AU137" s="230" t="s">
        <v>84</v>
      </c>
      <c r="AY137" s="18" t="s">
        <v>175</v>
      </c>
      <c r="BE137" s="231">
        <f>IF(N137="základní",J137,0)</f>
        <v>0</v>
      </c>
      <c r="BF137" s="231">
        <f>IF(N137="snížená",J137,0)</f>
        <v>0</v>
      </c>
      <c r="BG137" s="231">
        <f>IF(N137="zákl. přenesená",J137,0)</f>
        <v>0</v>
      </c>
      <c r="BH137" s="231">
        <f>IF(N137="sníž. přenesená",J137,0)</f>
        <v>0</v>
      </c>
      <c r="BI137" s="231">
        <f>IF(N137="nulová",J137,0)</f>
        <v>0</v>
      </c>
      <c r="BJ137" s="18" t="s">
        <v>84</v>
      </c>
      <c r="BK137" s="231">
        <f>ROUND(I137*H137,2)</f>
        <v>0</v>
      </c>
      <c r="BL137" s="18" t="s">
        <v>182</v>
      </c>
      <c r="BM137" s="230" t="s">
        <v>246</v>
      </c>
    </row>
    <row r="138" s="13" customFormat="1">
      <c r="A138" s="13"/>
      <c r="B138" s="232"/>
      <c r="C138" s="233"/>
      <c r="D138" s="234" t="s">
        <v>184</v>
      </c>
      <c r="E138" s="235" t="s">
        <v>1</v>
      </c>
      <c r="F138" s="236" t="s">
        <v>4305</v>
      </c>
      <c r="G138" s="233"/>
      <c r="H138" s="237">
        <v>2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184</v>
      </c>
      <c r="AU138" s="243" t="s">
        <v>84</v>
      </c>
      <c r="AV138" s="13" t="s">
        <v>86</v>
      </c>
      <c r="AW138" s="13" t="s">
        <v>32</v>
      </c>
      <c r="AX138" s="13" t="s">
        <v>76</v>
      </c>
      <c r="AY138" s="243" t="s">
        <v>175</v>
      </c>
    </row>
    <row r="139" s="15" customFormat="1">
      <c r="A139" s="15"/>
      <c r="B139" s="254"/>
      <c r="C139" s="255"/>
      <c r="D139" s="234" t="s">
        <v>184</v>
      </c>
      <c r="E139" s="256" t="s">
        <v>1</v>
      </c>
      <c r="F139" s="257" t="s">
        <v>201</v>
      </c>
      <c r="G139" s="255"/>
      <c r="H139" s="258">
        <v>2</v>
      </c>
      <c r="I139" s="259"/>
      <c r="J139" s="255"/>
      <c r="K139" s="255"/>
      <c r="L139" s="260"/>
      <c r="M139" s="261"/>
      <c r="N139" s="262"/>
      <c r="O139" s="262"/>
      <c r="P139" s="262"/>
      <c r="Q139" s="262"/>
      <c r="R139" s="262"/>
      <c r="S139" s="262"/>
      <c r="T139" s="263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4" t="s">
        <v>184</v>
      </c>
      <c r="AU139" s="264" t="s">
        <v>84</v>
      </c>
      <c r="AV139" s="15" t="s">
        <v>182</v>
      </c>
      <c r="AW139" s="15" t="s">
        <v>32</v>
      </c>
      <c r="AX139" s="15" t="s">
        <v>84</v>
      </c>
      <c r="AY139" s="264" t="s">
        <v>175</v>
      </c>
    </row>
    <row r="140" s="2" customFormat="1" ht="16.5" customHeight="1">
      <c r="A140" s="39"/>
      <c r="B140" s="40"/>
      <c r="C140" s="219" t="s">
        <v>216</v>
      </c>
      <c r="D140" s="219" t="s">
        <v>177</v>
      </c>
      <c r="E140" s="220" t="s">
        <v>4482</v>
      </c>
      <c r="F140" s="221" t="s">
        <v>4483</v>
      </c>
      <c r="G140" s="222" t="s">
        <v>2748</v>
      </c>
      <c r="H140" s="223">
        <v>7</v>
      </c>
      <c r="I140" s="224"/>
      <c r="J140" s="225">
        <f>ROUND(I140*H140,2)</f>
        <v>0</v>
      </c>
      <c r="K140" s="221" t="s">
        <v>1</v>
      </c>
      <c r="L140" s="45"/>
      <c r="M140" s="226" t="s">
        <v>1</v>
      </c>
      <c r="N140" s="227" t="s">
        <v>41</v>
      </c>
      <c r="O140" s="92"/>
      <c r="P140" s="228">
        <f>O140*H140</f>
        <v>0</v>
      </c>
      <c r="Q140" s="228">
        <v>0</v>
      </c>
      <c r="R140" s="228">
        <f>Q140*H140</f>
        <v>0</v>
      </c>
      <c r="S140" s="228">
        <v>0</v>
      </c>
      <c r="T140" s="229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0" t="s">
        <v>182</v>
      </c>
      <c r="AT140" s="230" t="s">
        <v>177</v>
      </c>
      <c r="AU140" s="230" t="s">
        <v>84</v>
      </c>
      <c r="AY140" s="18" t="s">
        <v>175</v>
      </c>
      <c r="BE140" s="231">
        <f>IF(N140="základní",J140,0)</f>
        <v>0</v>
      </c>
      <c r="BF140" s="231">
        <f>IF(N140="snížená",J140,0)</f>
        <v>0</v>
      </c>
      <c r="BG140" s="231">
        <f>IF(N140="zákl. přenesená",J140,0)</f>
        <v>0</v>
      </c>
      <c r="BH140" s="231">
        <f>IF(N140="sníž. přenesená",J140,0)</f>
        <v>0</v>
      </c>
      <c r="BI140" s="231">
        <f>IF(N140="nulová",J140,0)</f>
        <v>0</v>
      </c>
      <c r="BJ140" s="18" t="s">
        <v>84</v>
      </c>
      <c r="BK140" s="231">
        <f>ROUND(I140*H140,2)</f>
        <v>0</v>
      </c>
      <c r="BL140" s="18" t="s">
        <v>182</v>
      </c>
      <c r="BM140" s="230" t="s">
        <v>262</v>
      </c>
    </row>
    <row r="141" s="2" customFormat="1" ht="24.15" customHeight="1">
      <c r="A141" s="39"/>
      <c r="B141" s="40"/>
      <c r="C141" s="219" t="s">
        <v>221</v>
      </c>
      <c r="D141" s="219" t="s">
        <v>177</v>
      </c>
      <c r="E141" s="220" t="s">
        <v>4484</v>
      </c>
      <c r="F141" s="221" t="s">
        <v>4485</v>
      </c>
      <c r="G141" s="222" t="s">
        <v>2748</v>
      </c>
      <c r="H141" s="223">
        <v>3</v>
      </c>
      <c r="I141" s="224"/>
      <c r="J141" s="225">
        <f>ROUND(I141*H141,2)</f>
        <v>0</v>
      </c>
      <c r="K141" s="221" t="s">
        <v>1</v>
      </c>
      <c r="L141" s="45"/>
      <c r="M141" s="226" t="s">
        <v>1</v>
      </c>
      <c r="N141" s="227" t="s">
        <v>41</v>
      </c>
      <c r="O141" s="92"/>
      <c r="P141" s="228">
        <f>O141*H141</f>
        <v>0</v>
      </c>
      <c r="Q141" s="228">
        <v>0</v>
      </c>
      <c r="R141" s="228">
        <f>Q141*H141</f>
        <v>0</v>
      </c>
      <c r="S141" s="228">
        <v>0</v>
      </c>
      <c r="T141" s="229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0" t="s">
        <v>182</v>
      </c>
      <c r="AT141" s="230" t="s">
        <v>177</v>
      </c>
      <c r="AU141" s="230" t="s">
        <v>84</v>
      </c>
      <c r="AY141" s="18" t="s">
        <v>175</v>
      </c>
      <c r="BE141" s="231">
        <f>IF(N141="základní",J141,0)</f>
        <v>0</v>
      </c>
      <c r="BF141" s="231">
        <f>IF(N141="snížená",J141,0)</f>
        <v>0</v>
      </c>
      <c r="BG141" s="231">
        <f>IF(N141="zákl. přenesená",J141,0)</f>
        <v>0</v>
      </c>
      <c r="BH141" s="231">
        <f>IF(N141="sníž. přenesená",J141,0)</f>
        <v>0</v>
      </c>
      <c r="BI141" s="231">
        <f>IF(N141="nulová",J141,0)</f>
        <v>0</v>
      </c>
      <c r="BJ141" s="18" t="s">
        <v>84</v>
      </c>
      <c r="BK141" s="231">
        <f>ROUND(I141*H141,2)</f>
        <v>0</v>
      </c>
      <c r="BL141" s="18" t="s">
        <v>182</v>
      </c>
      <c r="BM141" s="230" t="s">
        <v>281</v>
      </c>
    </row>
    <row r="142" s="13" customFormat="1">
      <c r="A142" s="13"/>
      <c r="B142" s="232"/>
      <c r="C142" s="233"/>
      <c r="D142" s="234" t="s">
        <v>184</v>
      </c>
      <c r="E142" s="235" t="s">
        <v>1</v>
      </c>
      <c r="F142" s="236" t="s">
        <v>4294</v>
      </c>
      <c r="G142" s="233"/>
      <c r="H142" s="237">
        <v>3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184</v>
      </c>
      <c r="AU142" s="243" t="s">
        <v>84</v>
      </c>
      <c r="AV142" s="13" t="s">
        <v>86</v>
      </c>
      <c r="AW142" s="13" t="s">
        <v>32</v>
      </c>
      <c r="AX142" s="13" t="s">
        <v>76</v>
      </c>
      <c r="AY142" s="243" t="s">
        <v>175</v>
      </c>
    </row>
    <row r="143" s="15" customFormat="1">
      <c r="A143" s="15"/>
      <c r="B143" s="254"/>
      <c r="C143" s="255"/>
      <c r="D143" s="234" t="s">
        <v>184</v>
      </c>
      <c r="E143" s="256" t="s">
        <v>1</v>
      </c>
      <c r="F143" s="257" t="s">
        <v>201</v>
      </c>
      <c r="G143" s="255"/>
      <c r="H143" s="258">
        <v>3</v>
      </c>
      <c r="I143" s="259"/>
      <c r="J143" s="255"/>
      <c r="K143" s="255"/>
      <c r="L143" s="260"/>
      <c r="M143" s="261"/>
      <c r="N143" s="262"/>
      <c r="O143" s="262"/>
      <c r="P143" s="262"/>
      <c r="Q143" s="262"/>
      <c r="R143" s="262"/>
      <c r="S143" s="262"/>
      <c r="T143" s="263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4" t="s">
        <v>184</v>
      </c>
      <c r="AU143" s="264" t="s">
        <v>84</v>
      </c>
      <c r="AV143" s="15" t="s">
        <v>182</v>
      </c>
      <c r="AW143" s="15" t="s">
        <v>32</v>
      </c>
      <c r="AX143" s="15" t="s">
        <v>84</v>
      </c>
      <c r="AY143" s="264" t="s">
        <v>175</v>
      </c>
    </row>
    <row r="144" s="2" customFormat="1" ht="16.5" customHeight="1">
      <c r="A144" s="39"/>
      <c r="B144" s="40"/>
      <c r="C144" s="219" t="s">
        <v>226</v>
      </c>
      <c r="D144" s="219" t="s">
        <v>177</v>
      </c>
      <c r="E144" s="220" t="s">
        <v>4486</v>
      </c>
      <c r="F144" s="221" t="s">
        <v>4487</v>
      </c>
      <c r="G144" s="222" t="s">
        <v>2748</v>
      </c>
      <c r="H144" s="223">
        <v>5</v>
      </c>
      <c r="I144" s="224"/>
      <c r="J144" s="225">
        <f>ROUND(I144*H144,2)</f>
        <v>0</v>
      </c>
      <c r="K144" s="221" t="s">
        <v>1</v>
      </c>
      <c r="L144" s="45"/>
      <c r="M144" s="226" t="s">
        <v>1</v>
      </c>
      <c r="N144" s="227" t="s">
        <v>41</v>
      </c>
      <c r="O144" s="92"/>
      <c r="P144" s="228">
        <f>O144*H144</f>
        <v>0</v>
      </c>
      <c r="Q144" s="228">
        <v>0</v>
      </c>
      <c r="R144" s="228">
        <f>Q144*H144</f>
        <v>0</v>
      </c>
      <c r="S144" s="228">
        <v>0</v>
      </c>
      <c r="T144" s="229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0" t="s">
        <v>182</v>
      </c>
      <c r="AT144" s="230" t="s">
        <v>177</v>
      </c>
      <c r="AU144" s="230" t="s">
        <v>84</v>
      </c>
      <c r="AY144" s="18" t="s">
        <v>175</v>
      </c>
      <c r="BE144" s="231">
        <f>IF(N144="základní",J144,0)</f>
        <v>0</v>
      </c>
      <c r="BF144" s="231">
        <f>IF(N144="snížená",J144,0)</f>
        <v>0</v>
      </c>
      <c r="BG144" s="231">
        <f>IF(N144="zákl. přenesená",J144,0)</f>
        <v>0</v>
      </c>
      <c r="BH144" s="231">
        <f>IF(N144="sníž. přenesená",J144,0)</f>
        <v>0</v>
      </c>
      <c r="BI144" s="231">
        <f>IF(N144="nulová",J144,0)</f>
        <v>0</v>
      </c>
      <c r="BJ144" s="18" t="s">
        <v>84</v>
      </c>
      <c r="BK144" s="231">
        <f>ROUND(I144*H144,2)</f>
        <v>0</v>
      </c>
      <c r="BL144" s="18" t="s">
        <v>182</v>
      </c>
      <c r="BM144" s="230" t="s">
        <v>294</v>
      </c>
    </row>
    <row r="145" s="13" customFormat="1">
      <c r="A145" s="13"/>
      <c r="B145" s="232"/>
      <c r="C145" s="233"/>
      <c r="D145" s="234" t="s">
        <v>184</v>
      </c>
      <c r="E145" s="235" t="s">
        <v>1</v>
      </c>
      <c r="F145" s="236" t="s">
        <v>4488</v>
      </c>
      <c r="G145" s="233"/>
      <c r="H145" s="237">
        <v>5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184</v>
      </c>
      <c r="AU145" s="243" t="s">
        <v>84</v>
      </c>
      <c r="AV145" s="13" t="s">
        <v>86</v>
      </c>
      <c r="AW145" s="13" t="s">
        <v>32</v>
      </c>
      <c r="AX145" s="13" t="s">
        <v>76</v>
      </c>
      <c r="AY145" s="243" t="s">
        <v>175</v>
      </c>
    </row>
    <row r="146" s="15" customFormat="1">
      <c r="A146" s="15"/>
      <c r="B146" s="254"/>
      <c r="C146" s="255"/>
      <c r="D146" s="234" t="s">
        <v>184</v>
      </c>
      <c r="E146" s="256" t="s">
        <v>1</v>
      </c>
      <c r="F146" s="257" t="s">
        <v>201</v>
      </c>
      <c r="G146" s="255"/>
      <c r="H146" s="258">
        <v>5</v>
      </c>
      <c r="I146" s="259"/>
      <c r="J146" s="255"/>
      <c r="K146" s="255"/>
      <c r="L146" s="260"/>
      <c r="M146" s="261"/>
      <c r="N146" s="262"/>
      <c r="O146" s="262"/>
      <c r="P146" s="262"/>
      <c r="Q146" s="262"/>
      <c r="R146" s="262"/>
      <c r="S146" s="262"/>
      <c r="T146" s="263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4" t="s">
        <v>184</v>
      </c>
      <c r="AU146" s="264" t="s">
        <v>84</v>
      </c>
      <c r="AV146" s="15" t="s">
        <v>182</v>
      </c>
      <c r="AW146" s="15" t="s">
        <v>32</v>
      </c>
      <c r="AX146" s="15" t="s">
        <v>84</v>
      </c>
      <c r="AY146" s="264" t="s">
        <v>175</v>
      </c>
    </row>
    <row r="147" s="2" customFormat="1" ht="24.15" customHeight="1">
      <c r="A147" s="39"/>
      <c r="B147" s="40"/>
      <c r="C147" s="219" t="s">
        <v>231</v>
      </c>
      <c r="D147" s="219" t="s">
        <v>177</v>
      </c>
      <c r="E147" s="220" t="s">
        <v>4489</v>
      </c>
      <c r="F147" s="221" t="s">
        <v>4490</v>
      </c>
      <c r="G147" s="222" t="s">
        <v>2748</v>
      </c>
      <c r="H147" s="223">
        <v>1</v>
      </c>
      <c r="I147" s="224"/>
      <c r="J147" s="225">
        <f>ROUND(I147*H147,2)</f>
        <v>0</v>
      </c>
      <c r="K147" s="221" t="s">
        <v>1</v>
      </c>
      <c r="L147" s="45"/>
      <c r="M147" s="226" t="s">
        <v>1</v>
      </c>
      <c r="N147" s="227" t="s">
        <v>41</v>
      </c>
      <c r="O147" s="92"/>
      <c r="P147" s="228">
        <f>O147*H147</f>
        <v>0</v>
      </c>
      <c r="Q147" s="228">
        <v>0</v>
      </c>
      <c r="R147" s="228">
        <f>Q147*H147</f>
        <v>0</v>
      </c>
      <c r="S147" s="228">
        <v>0</v>
      </c>
      <c r="T147" s="229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0" t="s">
        <v>182</v>
      </c>
      <c r="AT147" s="230" t="s">
        <v>177</v>
      </c>
      <c r="AU147" s="230" t="s">
        <v>84</v>
      </c>
      <c r="AY147" s="18" t="s">
        <v>175</v>
      </c>
      <c r="BE147" s="231">
        <f>IF(N147="základní",J147,0)</f>
        <v>0</v>
      </c>
      <c r="BF147" s="231">
        <f>IF(N147="snížená",J147,0)</f>
        <v>0</v>
      </c>
      <c r="BG147" s="231">
        <f>IF(N147="zákl. přenesená",J147,0)</f>
        <v>0</v>
      </c>
      <c r="BH147" s="231">
        <f>IF(N147="sníž. přenesená",J147,0)</f>
        <v>0</v>
      </c>
      <c r="BI147" s="231">
        <f>IF(N147="nulová",J147,0)</f>
        <v>0</v>
      </c>
      <c r="BJ147" s="18" t="s">
        <v>84</v>
      </c>
      <c r="BK147" s="231">
        <f>ROUND(I147*H147,2)</f>
        <v>0</v>
      </c>
      <c r="BL147" s="18" t="s">
        <v>182</v>
      </c>
      <c r="BM147" s="230" t="s">
        <v>302</v>
      </c>
    </row>
    <row r="148" s="13" customFormat="1">
      <c r="A148" s="13"/>
      <c r="B148" s="232"/>
      <c r="C148" s="233"/>
      <c r="D148" s="234" t="s">
        <v>184</v>
      </c>
      <c r="E148" s="235" t="s">
        <v>1</v>
      </c>
      <c r="F148" s="236" t="s">
        <v>4287</v>
      </c>
      <c r="G148" s="233"/>
      <c r="H148" s="237">
        <v>1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184</v>
      </c>
      <c r="AU148" s="243" t="s">
        <v>84</v>
      </c>
      <c r="AV148" s="13" t="s">
        <v>86</v>
      </c>
      <c r="AW148" s="13" t="s">
        <v>32</v>
      </c>
      <c r="AX148" s="13" t="s">
        <v>76</v>
      </c>
      <c r="AY148" s="243" t="s">
        <v>175</v>
      </c>
    </row>
    <row r="149" s="15" customFormat="1">
      <c r="A149" s="15"/>
      <c r="B149" s="254"/>
      <c r="C149" s="255"/>
      <c r="D149" s="234" t="s">
        <v>184</v>
      </c>
      <c r="E149" s="256" t="s">
        <v>1</v>
      </c>
      <c r="F149" s="257" t="s">
        <v>201</v>
      </c>
      <c r="G149" s="255"/>
      <c r="H149" s="258">
        <v>1</v>
      </c>
      <c r="I149" s="259"/>
      <c r="J149" s="255"/>
      <c r="K149" s="255"/>
      <c r="L149" s="260"/>
      <c r="M149" s="261"/>
      <c r="N149" s="262"/>
      <c r="O149" s="262"/>
      <c r="P149" s="262"/>
      <c r="Q149" s="262"/>
      <c r="R149" s="262"/>
      <c r="S149" s="262"/>
      <c r="T149" s="263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4" t="s">
        <v>184</v>
      </c>
      <c r="AU149" s="264" t="s">
        <v>84</v>
      </c>
      <c r="AV149" s="15" t="s">
        <v>182</v>
      </c>
      <c r="AW149" s="15" t="s">
        <v>32</v>
      </c>
      <c r="AX149" s="15" t="s">
        <v>84</v>
      </c>
      <c r="AY149" s="264" t="s">
        <v>175</v>
      </c>
    </row>
    <row r="150" s="2" customFormat="1" ht="24.15" customHeight="1">
      <c r="A150" s="39"/>
      <c r="B150" s="40"/>
      <c r="C150" s="219" t="s">
        <v>8</v>
      </c>
      <c r="D150" s="219" t="s">
        <v>177</v>
      </c>
      <c r="E150" s="220" t="s">
        <v>4491</v>
      </c>
      <c r="F150" s="221" t="s">
        <v>4492</v>
      </c>
      <c r="G150" s="222" t="s">
        <v>2748</v>
      </c>
      <c r="H150" s="223">
        <v>2</v>
      </c>
      <c r="I150" s="224"/>
      <c r="J150" s="225">
        <f>ROUND(I150*H150,2)</f>
        <v>0</v>
      </c>
      <c r="K150" s="221" t="s">
        <v>1</v>
      </c>
      <c r="L150" s="45"/>
      <c r="M150" s="226" t="s">
        <v>1</v>
      </c>
      <c r="N150" s="227" t="s">
        <v>41</v>
      </c>
      <c r="O150" s="92"/>
      <c r="P150" s="228">
        <f>O150*H150</f>
        <v>0</v>
      </c>
      <c r="Q150" s="228">
        <v>0</v>
      </c>
      <c r="R150" s="228">
        <f>Q150*H150</f>
        <v>0</v>
      </c>
      <c r="S150" s="228">
        <v>0</v>
      </c>
      <c r="T150" s="229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0" t="s">
        <v>182</v>
      </c>
      <c r="AT150" s="230" t="s">
        <v>177</v>
      </c>
      <c r="AU150" s="230" t="s">
        <v>84</v>
      </c>
      <c r="AY150" s="18" t="s">
        <v>175</v>
      </c>
      <c r="BE150" s="231">
        <f>IF(N150="základní",J150,0)</f>
        <v>0</v>
      </c>
      <c r="BF150" s="231">
        <f>IF(N150="snížená",J150,0)</f>
        <v>0</v>
      </c>
      <c r="BG150" s="231">
        <f>IF(N150="zákl. přenesená",J150,0)</f>
        <v>0</v>
      </c>
      <c r="BH150" s="231">
        <f>IF(N150="sníž. přenesená",J150,0)</f>
        <v>0</v>
      </c>
      <c r="BI150" s="231">
        <f>IF(N150="nulová",J150,0)</f>
        <v>0</v>
      </c>
      <c r="BJ150" s="18" t="s">
        <v>84</v>
      </c>
      <c r="BK150" s="231">
        <f>ROUND(I150*H150,2)</f>
        <v>0</v>
      </c>
      <c r="BL150" s="18" t="s">
        <v>182</v>
      </c>
      <c r="BM150" s="230" t="s">
        <v>312</v>
      </c>
    </row>
    <row r="151" s="13" customFormat="1">
      <c r="A151" s="13"/>
      <c r="B151" s="232"/>
      <c r="C151" s="233"/>
      <c r="D151" s="234" t="s">
        <v>184</v>
      </c>
      <c r="E151" s="235" t="s">
        <v>1</v>
      </c>
      <c r="F151" s="236" t="s">
        <v>4305</v>
      </c>
      <c r="G151" s="233"/>
      <c r="H151" s="237">
        <v>2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184</v>
      </c>
      <c r="AU151" s="243" t="s">
        <v>84</v>
      </c>
      <c r="AV151" s="13" t="s">
        <v>86</v>
      </c>
      <c r="AW151" s="13" t="s">
        <v>32</v>
      </c>
      <c r="AX151" s="13" t="s">
        <v>76</v>
      </c>
      <c r="AY151" s="243" t="s">
        <v>175</v>
      </c>
    </row>
    <row r="152" s="15" customFormat="1">
      <c r="A152" s="15"/>
      <c r="B152" s="254"/>
      <c r="C152" s="255"/>
      <c r="D152" s="234" t="s">
        <v>184</v>
      </c>
      <c r="E152" s="256" t="s">
        <v>1</v>
      </c>
      <c r="F152" s="257" t="s">
        <v>201</v>
      </c>
      <c r="G152" s="255"/>
      <c r="H152" s="258">
        <v>2</v>
      </c>
      <c r="I152" s="259"/>
      <c r="J152" s="255"/>
      <c r="K152" s="255"/>
      <c r="L152" s="260"/>
      <c r="M152" s="261"/>
      <c r="N152" s="262"/>
      <c r="O152" s="262"/>
      <c r="P152" s="262"/>
      <c r="Q152" s="262"/>
      <c r="R152" s="262"/>
      <c r="S152" s="262"/>
      <c r="T152" s="263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4" t="s">
        <v>184</v>
      </c>
      <c r="AU152" s="264" t="s">
        <v>84</v>
      </c>
      <c r="AV152" s="15" t="s">
        <v>182</v>
      </c>
      <c r="AW152" s="15" t="s">
        <v>32</v>
      </c>
      <c r="AX152" s="15" t="s">
        <v>84</v>
      </c>
      <c r="AY152" s="264" t="s">
        <v>175</v>
      </c>
    </row>
    <row r="153" s="2" customFormat="1" ht="24.15" customHeight="1">
      <c r="A153" s="39"/>
      <c r="B153" s="40"/>
      <c r="C153" s="219" t="s">
        <v>240</v>
      </c>
      <c r="D153" s="219" t="s">
        <v>177</v>
      </c>
      <c r="E153" s="220" t="s">
        <v>4493</v>
      </c>
      <c r="F153" s="221" t="s">
        <v>4494</v>
      </c>
      <c r="G153" s="222" t="s">
        <v>2748</v>
      </c>
      <c r="H153" s="223">
        <v>1</v>
      </c>
      <c r="I153" s="224"/>
      <c r="J153" s="225">
        <f>ROUND(I153*H153,2)</f>
        <v>0</v>
      </c>
      <c r="K153" s="221" t="s">
        <v>1</v>
      </c>
      <c r="L153" s="45"/>
      <c r="M153" s="226" t="s">
        <v>1</v>
      </c>
      <c r="N153" s="227" t="s">
        <v>41</v>
      </c>
      <c r="O153" s="92"/>
      <c r="P153" s="228">
        <f>O153*H153</f>
        <v>0</v>
      </c>
      <c r="Q153" s="228">
        <v>0</v>
      </c>
      <c r="R153" s="228">
        <f>Q153*H153</f>
        <v>0</v>
      </c>
      <c r="S153" s="228">
        <v>0</v>
      </c>
      <c r="T153" s="229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0" t="s">
        <v>182</v>
      </c>
      <c r="AT153" s="230" t="s">
        <v>177</v>
      </c>
      <c r="AU153" s="230" t="s">
        <v>84</v>
      </c>
      <c r="AY153" s="18" t="s">
        <v>175</v>
      </c>
      <c r="BE153" s="231">
        <f>IF(N153="základní",J153,0)</f>
        <v>0</v>
      </c>
      <c r="BF153" s="231">
        <f>IF(N153="snížená",J153,0)</f>
        <v>0</v>
      </c>
      <c r="BG153" s="231">
        <f>IF(N153="zákl. přenesená",J153,0)</f>
        <v>0</v>
      </c>
      <c r="BH153" s="231">
        <f>IF(N153="sníž. přenesená",J153,0)</f>
        <v>0</v>
      </c>
      <c r="BI153" s="231">
        <f>IF(N153="nulová",J153,0)</f>
        <v>0</v>
      </c>
      <c r="BJ153" s="18" t="s">
        <v>84</v>
      </c>
      <c r="BK153" s="231">
        <f>ROUND(I153*H153,2)</f>
        <v>0</v>
      </c>
      <c r="BL153" s="18" t="s">
        <v>182</v>
      </c>
      <c r="BM153" s="230" t="s">
        <v>325</v>
      </c>
    </row>
    <row r="154" s="13" customFormat="1">
      <c r="A154" s="13"/>
      <c r="B154" s="232"/>
      <c r="C154" s="233"/>
      <c r="D154" s="234" t="s">
        <v>184</v>
      </c>
      <c r="E154" s="235" t="s">
        <v>1</v>
      </c>
      <c r="F154" s="236" t="s">
        <v>4287</v>
      </c>
      <c r="G154" s="233"/>
      <c r="H154" s="237">
        <v>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184</v>
      </c>
      <c r="AU154" s="243" t="s">
        <v>84</v>
      </c>
      <c r="AV154" s="13" t="s">
        <v>86</v>
      </c>
      <c r="AW154" s="13" t="s">
        <v>32</v>
      </c>
      <c r="AX154" s="13" t="s">
        <v>76</v>
      </c>
      <c r="AY154" s="243" t="s">
        <v>175</v>
      </c>
    </row>
    <row r="155" s="15" customFormat="1">
      <c r="A155" s="15"/>
      <c r="B155" s="254"/>
      <c r="C155" s="255"/>
      <c r="D155" s="234" t="s">
        <v>184</v>
      </c>
      <c r="E155" s="256" t="s">
        <v>1</v>
      </c>
      <c r="F155" s="257" t="s">
        <v>201</v>
      </c>
      <c r="G155" s="255"/>
      <c r="H155" s="258">
        <v>1</v>
      </c>
      <c r="I155" s="259"/>
      <c r="J155" s="255"/>
      <c r="K155" s="255"/>
      <c r="L155" s="260"/>
      <c r="M155" s="261"/>
      <c r="N155" s="262"/>
      <c r="O155" s="262"/>
      <c r="P155" s="262"/>
      <c r="Q155" s="262"/>
      <c r="R155" s="262"/>
      <c r="S155" s="262"/>
      <c r="T155" s="263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4" t="s">
        <v>184</v>
      </c>
      <c r="AU155" s="264" t="s">
        <v>84</v>
      </c>
      <c r="AV155" s="15" t="s">
        <v>182</v>
      </c>
      <c r="AW155" s="15" t="s">
        <v>32</v>
      </c>
      <c r="AX155" s="15" t="s">
        <v>84</v>
      </c>
      <c r="AY155" s="264" t="s">
        <v>175</v>
      </c>
    </row>
    <row r="156" s="2" customFormat="1" ht="16.5" customHeight="1">
      <c r="A156" s="39"/>
      <c r="B156" s="40"/>
      <c r="C156" s="219" t="s">
        <v>246</v>
      </c>
      <c r="D156" s="219" t="s">
        <v>177</v>
      </c>
      <c r="E156" s="220" t="s">
        <v>4495</v>
      </c>
      <c r="F156" s="221" t="s">
        <v>4496</v>
      </c>
      <c r="G156" s="222" t="s">
        <v>2748</v>
      </c>
      <c r="H156" s="223">
        <v>8</v>
      </c>
      <c r="I156" s="224"/>
      <c r="J156" s="225">
        <f>ROUND(I156*H156,2)</f>
        <v>0</v>
      </c>
      <c r="K156" s="221" t="s">
        <v>1</v>
      </c>
      <c r="L156" s="45"/>
      <c r="M156" s="226" t="s">
        <v>1</v>
      </c>
      <c r="N156" s="227" t="s">
        <v>41</v>
      </c>
      <c r="O156" s="92"/>
      <c r="P156" s="228">
        <f>O156*H156</f>
        <v>0</v>
      </c>
      <c r="Q156" s="228">
        <v>0</v>
      </c>
      <c r="R156" s="228">
        <f>Q156*H156</f>
        <v>0</v>
      </c>
      <c r="S156" s="228">
        <v>0</v>
      </c>
      <c r="T156" s="229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0" t="s">
        <v>182</v>
      </c>
      <c r="AT156" s="230" t="s">
        <v>177</v>
      </c>
      <c r="AU156" s="230" t="s">
        <v>84</v>
      </c>
      <c r="AY156" s="18" t="s">
        <v>175</v>
      </c>
      <c r="BE156" s="231">
        <f>IF(N156="základní",J156,0)</f>
        <v>0</v>
      </c>
      <c r="BF156" s="231">
        <f>IF(N156="snížená",J156,0)</f>
        <v>0</v>
      </c>
      <c r="BG156" s="231">
        <f>IF(N156="zákl. přenesená",J156,0)</f>
        <v>0</v>
      </c>
      <c r="BH156" s="231">
        <f>IF(N156="sníž. přenesená",J156,0)</f>
        <v>0</v>
      </c>
      <c r="BI156" s="231">
        <f>IF(N156="nulová",J156,0)</f>
        <v>0</v>
      </c>
      <c r="BJ156" s="18" t="s">
        <v>84</v>
      </c>
      <c r="BK156" s="231">
        <f>ROUND(I156*H156,2)</f>
        <v>0</v>
      </c>
      <c r="BL156" s="18" t="s">
        <v>182</v>
      </c>
      <c r="BM156" s="230" t="s">
        <v>334</v>
      </c>
    </row>
    <row r="157" s="13" customFormat="1">
      <c r="A157" s="13"/>
      <c r="B157" s="232"/>
      <c r="C157" s="233"/>
      <c r="D157" s="234" t="s">
        <v>184</v>
      </c>
      <c r="E157" s="235" t="s">
        <v>1</v>
      </c>
      <c r="F157" s="236" t="s">
        <v>4320</v>
      </c>
      <c r="G157" s="233"/>
      <c r="H157" s="237">
        <v>8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184</v>
      </c>
      <c r="AU157" s="243" t="s">
        <v>84</v>
      </c>
      <c r="AV157" s="13" t="s">
        <v>86</v>
      </c>
      <c r="AW157" s="13" t="s">
        <v>32</v>
      </c>
      <c r="AX157" s="13" t="s">
        <v>76</v>
      </c>
      <c r="AY157" s="243" t="s">
        <v>175</v>
      </c>
    </row>
    <row r="158" s="15" customFormat="1">
      <c r="A158" s="15"/>
      <c r="B158" s="254"/>
      <c r="C158" s="255"/>
      <c r="D158" s="234" t="s">
        <v>184</v>
      </c>
      <c r="E158" s="256" t="s">
        <v>1</v>
      </c>
      <c r="F158" s="257" t="s">
        <v>201</v>
      </c>
      <c r="G158" s="255"/>
      <c r="H158" s="258">
        <v>8</v>
      </c>
      <c r="I158" s="259"/>
      <c r="J158" s="255"/>
      <c r="K158" s="255"/>
      <c r="L158" s="260"/>
      <c r="M158" s="261"/>
      <c r="N158" s="262"/>
      <c r="O158" s="262"/>
      <c r="P158" s="262"/>
      <c r="Q158" s="262"/>
      <c r="R158" s="262"/>
      <c r="S158" s="262"/>
      <c r="T158" s="263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4" t="s">
        <v>184</v>
      </c>
      <c r="AU158" s="264" t="s">
        <v>84</v>
      </c>
      <c r="AV158" s="15" t="s">
        <v>182</v>
      </c>
      <c r="AW158" s="15" t="s">
        <v>32</v>
      </c>
      <c r="AX158" s="15" t="s">
        <v>84</v>
      </c>
      <c r="AY158" s="264" t="s">
        <v>175</v>
      </c>
    </row>
    <row r="159" s="2" customFormat="1" ht="16.5" customHeight="1">
      <c r="A159" s="39"/>
      <c r="B159" s="40"/>
      <c r="C159" s="219" t="s">
        <v>252</v>
      </c>
      <c r="D159" s="219" t="s">
        <v>177</v>
      </c>
      <c r="E159" s="220" t="s">
        <v>4497</v>
      </c>
      <c r="F159" s="221" t="s">
        <v>4498</v>
      </c>
      <c r="G159" s="222" t="s">
        <v>2748</v>
      </c>
      <c r="H159" s="223">
        <v>2</v>
      </c>
      <c r="I159" s="224"/>
      <c r="J159" s="225">
        <f>ROUND(I159*H159,2)</f>
        <v>0</v>
      </c>
      <c r="K159" s="221" t="s">
        <v>1</v>
      </c>
      <c r="L159" s="45"/>
      <c r="M159" s="226" t="s">
        <v>1</v>
      </c>
      <c r="N159" s="227" t="s">
        <v>41</v>
      </c>
      <c r="O159" s="92"/>
      <c r="P159" s="228">
        <f>O159*H159</f>
        <v>0</v>
      </c>
      <c r="Q159" s="228">
        <v>0</v>
      </c>
      <c r="R159" s="228">
        <f>Q159*H159</f>
        <v>0</v>
      </c>
      <c r="S159" s="228">
        <v>0</v>
      </c>
      <c r="T159" s="229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0" t="s">
        <v>182</v>
      </c>
      <c r="AT159" s="230" t="s">
        <v>177</v>
      </c>
      <c r="AU159" s="230" t="s">
        <v>84</v>
      </c>
      <c r="AY159" s="18" t="s">
        <v>175</v>
      </c>
      <c r="BE159" s="231">
        <f>IF(N159="základní",J159,0)</f>
        <v>0</v>
      </c>
      <c r="BF159" s="231">
        <f>IF(N159="snížená",J159,0)</f>
        <v>0</v>
      </c>
      <c r="BG159" s="231">
        <f>IF(N159="zákl. přenesená",J159,0)</f>
        <v>0</v>
      </c>
      <c r="BH159" s="231">
        <f>IF(N159="sníž. přenesená",J159,0)</f>
        <v>0</v>
      </c>
      <c r="BI159" s="231">
        <f>IF(N159="nulová",J159,0)</f>
        <v>0</v>
      </c>
      <c r="BJ159" s="18" t="s">
        <v>84</v>
      </c>
      <c r="BK159" s="231">
        <f>ROUND(I159*H159,2)</f>
        <v>0</v>
      </c>
      <c r="BL159" s="18" t="s">
        <v>182</v>
      </c>
      <c r="BM159" s="230" t="s">
        <v>351</v>
      </c>
    </row>
    <row r="160" s="13" customFormat="1">
      <c r="A160" s="13"/>
      <c r="B160" s="232"/>
      <c r="C160" s="233"/>
      <c r="D160" s="234" t="s">
        <v>184</v>
      </c>
      <c r="E160" s="235" t="s">
        <v>1</v>
      </c>
      <c r="F160" s="236" t="s">
        <v>4305</v>
      </c>
      <c r="G160" s="233"/>
      <c r="H160" s="237">
        <v>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184</v>
      </c>
      <c r="AU160" s="243" t="s">
        <v>84</v>
      </c>
      <c r="AV160" s="13" t="s">
        <v>86</v>
      </c>
      <c r="AW160" s="13" t="s">
        <v>32</v>
      </c>
      <c r="AX160" s="13" t="s">
        <v>76</v>
      </c>
      <c r="AY160" s="243" t="s">
        <v>175</v>
      </c>
    </row>
    <row r="161" s="15" customFormat="1">
      <c r="A161" s="15"/>
      <c r="B161" s="254"/>
      <c r="C161" s="255"/>
      <c r="D161" s="234" t="s">
        <v>184</v>
      </c>
      <c r="E161" s="256" t="s">
        <v>1</v>
      </c>
      <c r="F161" s="257" t="s">
        <v>201</v>
      </c>
      <c r="G161" s="255"/>
      <c r="H161" s="258">
        <v>2</v>
      </c>
      <c r="I161" s="259"/>
      <c r="J161" s="255"/>
      <c r="K161" s="255"/>
      <c r="L161" s="260"/>
      <c r="M161" s="261"/>
      <c r="N161" s="262"/>
      <c r="O161" s="262"/>
      <c r="P161" s="262"/>
      <c r="Q161" s="262"/>
      <c r="R161" s="262"/>
      <c r="S161" s="262"/>
      <c r="T161" s="263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4" t="s">
        <v>184</v>
      </c>
      <c r="AU161" s="264" t="s">
        <v>84</v>
      </c>
      <c r="AV161" s="15" t="s">
        <v>182</v>
      </c>
      <c r="AW161" s="15" t="s">
        <v>32</v>
      </c>
      <c r="AX161" s="15" t="s">
        <v>84</v>
      </c>
      <c r="AY161" s="264" t="s">
        <v>175</v>
      </c>
    </row>
    <row r="162" s="2" customFormat="1" ht="16.5" customHeight="1">
      <c r="A162" s="39"/>
      <c r="B162" s="40"/>
      <c r="C162" s="219" t="s">
        <v>262</v>
      </c>
      <c r="D162" s="219" t="s">
        <v>177</v>
      </c>
      <c r="E162" s="220" t="s">
        <v>4350</v>
      </c>
      <c r="F162" s="221" t="s">
        <v>4351</v>
      </c>
      <c r="G162" s="222" t="s">
        <v>2748</v>
      </c>
      <c r="H162" s="223">
        <v>2</v>
      </c>
      <c r="I162" s="224"/>
      <c r="J162" s="225">
        <f>ROUND(I162*H162,2)</f>
        <v>0</v>
      </c>
      <c r="K162" s="221" t="s">
        <v>1</v>
      </c>
      <c r="L162" s="45"/>
      <c r="M162" s="226" t="s">
        <v>1</v>
      </c>
      <c r="N162" s="227" t="s">
        <v>41</v>
      </c>
      <c r="O162" s="92"/>
      <c r="P162" s="228">
        <f>O162*H162</f>
        <v>0</v>
      </c>
      <c r="Q162" s="228">
        <v>0</v>
      </c>
      <c r="R162" s="228">
        <f>Q162*H162</f>
        <v>0</v>
      </c>
      <c r="S162" s="228">
        <v>0</v>
      </c>
      <c r="T162" s="229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0" t="s">
        <v>182</v>
      </c>
      <c r="AT162" s="230" t="s">
        <v>177</v>
      </c>
      <c r="AU162" s="230" t="s">
        <v>84</v>
      </c>
      <c r="AY162" s="18" t="s">
        <v>175</v>
      </c>
      <c r="BE162" s="231">
        <f>IF(N162="základní",J162,0)</f>
        <v>0</v>
      </c>
      <c r="BF162" s="231">
        <f>IF(N162="snížená",J162,0)</f>
        <v>0</v>
      </c>
      <c r="BG162" s="231">
        <f>IF(N162="zákl. přenesená",J162,0)</f>
        <v>0</v>
      </c>
      <c r="BH162" s="231">
        <f>IF(N162="sníž. přenesená",J162,0)</f>
        <v>0</v>
      </c>
      <c r="BI162" s="231">
        <f>IF(N162="nulová",J162,0)</f>
        <v>0</v>
      </c>
      <c r="BJ162" s="18" t="s">
        <v>84</v>
      </c>
      <c r="BK162" s="231">
        <f>ROUND(I162*H162,2)</f>
        <v>0</v>
      </c>
      <c r="BL162" s="18" t="s">
        <v>182</v>
      </c>
      <c r="BM162" s="230" t="s">
        <v>372</v>
      </c>
    </row>
    <row r="163" s="13" customFormat="1">
      <c r="A163" s="13"/>
      <c r="B163" s="232"/>
      <c r="C163" s="233"/>
      <c r="D163" s="234" t="s">
        <v>184</v>
      </c>
      <c r="E163" s="235" t="s">
        <v>1</v>
      </c>
      <c r="F163" s="236" t="s">
        <v>4305</v>
      </c>
      <c r="G163" s="233"/>
      <c r="H163" s="237">
        <v>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184</v>
      </c>
      <c r="AU163" s="243" t="s">
        <v>84</v>
      </c>
      <c r="AV163" s="13" t="s">
        <v>86</v>
      </c>
      <c r="AW163" s="13" t="s">
        <v>32</v>
      </c>
      <c r="AX163" s="13" t="s">
        <v>76</v>
      </c>
      <c r="AY163" s="243" t="s">
        <v>175</v>
      </c>
    </row>
    <row r="164" s="15" customFormat="1">
      <c r="A164" s="15"/>
      <c r="B164" s="254"/>
      <c r="C164" s="255"/>
      <c r="D164" s="234" t="s">
        <v>184</v>
      </c>
      <c r="E164" s="256" t="s">
        <v>1</v>
      </c>
      <c r="F164" s="257" t="s">
        <v>201</v>
      </c>
      <c r="G164" s="255"/>
      <c r="H164" s="258">
        <v>2</v>
      </c>
      <c r="I164" s="259"/>
      <c r="J164" s="255"/>
      <c r="K164" s="255"/>
      <c r="L164" s="260"/>
      <c r="M164" s="261"/>
      <c r="N164" s="262"/>
      <c r="O164" s="262"/>
      <c r="P164" s="262"/>
      <c r="Q164" s="262"/>
      <c r="R164" s="262"/>
      <c r="S164" s="262"/>
      <c r="T164" s="263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4" t="s">
        <v>184</v>
      </c>
      <c r="AU164" s="264" t="s">
        <v>84</v>
      </c>
      <c r="AV164" s="15" t="s">
        <v>182</v>
      </c>
      <c r="AW164" s="15" t="s">
        <v>32</v>
      </c>
      <c r="AX164" s="15" t="s">
        <v>84</v>
      </c>
      <c r="AY164" s="264" t="s">
        <v>175</v>
      </c>
    </row>
    <row r="165" s="12" customFormat="1" ht="25.92" customHeight="1">
      <c r="A165" s="12"/>
      <c r="B165" s="203"/>
      <c r="C165" s="204"/>
      <c r="D165" s="205" t="s">
        <v>75</v>
      </c>
      <c r="E165" s="206" t="s">
        <v>3798</v>
      </c>
      <c r="F165" s="206" t="s">
        <v>1</v>
      </c>
      <c r="G165" s="204"/>
      <c r="H165" s="204"/>
      <c r="I165" s="207"/>
      <c r="J165" s="208">
        <f>BK165</f>
        <v>0</v>
      </c>
      <c r="K165" s="204"/>
      <c r="L165" s="209"/>
      <c r="M165" s="210"/>
      <c r="N165" s="211"/>
      <c r="O165" s="211"/>
      <c r="P165" s="212">
        <f>SUM(P166:P186)</f>
        <v>0</v>
      </c>
      <c r="Q165" s="211"/>
      <c r="R165" s="212">
        <f>SUM(R166:R186)</f>
        <v>0</v>
      </c>
      <c r="S165" s="211"/>
      <c r="T165" s="213">
        <f>SUM(T166:T186)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4" t="s">
        <v>84</v>
      </c>
      <c r="AT165" s="215" t="s">
        <v>75</v>
      </c>
      <c r="AU165" s="215" t="s">
        <v>76</v>
      </c>
      <c r="AY165" s="214" t="s">
        <v>175</v>
      </c>
      <c r="BK165" s="216">
        <f>SUM(BK166:BK186)</f>
        <v>0</v>
      </c>
    </row>
    <row r="166" s="2" customFormat="1" ht="16.5" customHeight="1">
      <c r="A166" s="39"/>
      <c r="B166" s="40"/>
      <c r="C166" s="219" t="s">
        <v>273</v>
      </c>
      <c r="D166" s="219" t="s">
        <v>177</v>
      </c>
      <c r="E166" s="220" t="s">
        <v>4499</v>
      </c>
      <c r="F166" s="221" t="s">
        <v>4500</v>
      </c>
      <c r="G166" s="222" t="s">
        <v>437</v>
      </c>
      <c r="H166" s="223">
        <v>660</v>
      </c>
      <c r="I166" s="224"/>
      <c r="J166" s="225">
        <f>ROUND(I166*H166,2)</f>
        <v>0</v>
      </c>
      <c r="K166" s="221" t="s">
        <v>1</v>
      </c>
      <c r="L166" s="45"/>
      <c r="M166" s="226" t="s">
        <v>1</v>
      </c>
      <c r="N166" s="227" t="s">
        <v>41</v>
      </c>
      <c r="O166" s="92"/>
      <c r="P166" s="228">
        <f>O166*H166</f>
        <v>0</v>
      </c>
      <c r="Q166" s="228">
        <v>0</v>
      </c>
      <c r="R166" s="228">
        <f>Q166*H166</f>
        <v>0</v>
      </c>
      <c r="S166" s="228">
        <v>0</v>
      </c>
      <c r="T166" s="229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0" t="s">
        <v>182</v>
      </c>
      <c r="AT166" s="230" t="s">
        <v>177</v>
      </c>
      <c r="AU166" s="230" t="s">
        <v>84</v>
      </c>
      <c r="AY166" s="18" t="s">
        <v>175</v>
      </c>
      <c r="BE166" s="231">
        <f>IF(N166="základní",J166,0)</f>
        <v>0</v>
      </c>
      <c r="BF166" s="231">
        <f>IF(N166="snížená",J166,0)</f>
        <v>0</v>
      </c>
      <c r="BG166" s="231">
        <f>IF(N166="zákl. přenesená",J166,0)</f>
        <v>0</v>
      </c>
      <c r="BH166" s="231">
        <f>IF(N166="sníž. přenesená",J166,0)</f>
        <v>0</v>
      </c>
      <c r="BI166" s="231">
        <f>IF(N166="nulová",J166,0)</f>
        <v>0</v>
      </c>
      <c r="BJ166" s="18" t="s">
        <v>84</v>
      </c>
      <c r="BK166" s="231">
        <f>ROUND(I166*H166,2)</f>
        <v>0</v>
      </c>
      <c r="BL166" s="18" t="s">
        <v>182</v>
      </c>
      <c r="BM166" s="230" t="s">
        <v>386</v>
      </c>
    </row>
    <row r="167" s="13" customFormat="1">
      <c r="A167" s="13"/>
      <c r="B167" s="232"/>
      <c r="C167" s="233"/>
      <c r="D167" s="234" t="s">
        <v>184</v>
      </c>
      <c r="E167" s="235" t="s">
        <v>1</v>
      </c>
      <c r="F167" s="236" t="s">
        <v>4501</v>
      </c>
      <c r="G167" s="233"/>
      <c r="H167" s="237">
        <v>660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184</v>
      </c>
      <c r="AU167" s="243" t="s">
        <v>84</v>
      </c>
      <c r="AV167" s="13" t="s">
        <v>86</v>
      </c>
      <c r="AW167" s="13" t="s">
        <v>32</v>
      </c>
      <c r="AX167" s="13" t="s">
        <v>76</v>
      </c>
      <c r="AY167" s="243" t="s">
        <v>175</v>
      </c>
    </row>
    <row r="168" s="15" customFormat="1">
      <c r="A168" s="15"/>
      <c r="B168" s="254"/>
      <c r="C168" s="255"/>
      <c r="D168" s="234" t="s">
        <v>184</v>
      </c>
      <c r="E168" s="256" t="s">
        <v>1</v>
      </c>
      <c r="F168" s="257" t="s">
        <v>201</v>
      </c>
      <c r="G168" s="255"/>
      <c r="H168" s="258">
        <v>660</v>
      </c>
      <c r="I168" s="259"/>
      <c r="J168" s="255"/>
      <c r="K168" s="255"/>
      <c r="L168" s="260"/>
      <c r="M168" s="261"/>
      <c r="N168" s="262"/>
      <c r="O168" s="262"/>
      <c r="P168" s="262"/>
      <c r="Q168" s="262"/>
      <c r="R168" s="262"/>
      <c r="S168" s="262"/>
      <c r="T168" s="263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4" t="s">
        <v>184</v>
      </c>
      <c r="AU168" s="264" t="s">
        <v>84</v>
      </c>
      <c r="AV168" s="15" t="s">
        <v>182</v>
      </c>
      <c r="AW168" s="15" t="s">
        <v>32</v>
      </c>
      <c r="AX168" s="15" t="s">
        <v>84</v>
      </c>
      <c r="AY168" s="264" t="s">
        <v>175</v>
      </c>
    </row>
    <row r="169" s="2" customFormat="1" ht="16.5" customHeight="1">
      <c r="A169" s="39"/>
      <c r="B169" s="40"/>
      <c r="C169" s="219" t="s">
        <v>281</v>
      </c>
      <c r="D169" s="219" t="s">
        <v>177</v>
      </c>
      <c r="E169" s="220" t="s">
        <v>4502</v>
      </c>
      <c r="F169" s="221" t="s">
        <v>4503</v>
      </c>
      <c r="G169" s="222" t="s">
        <v>437</v>
      </c>
      <c r="H169" s="223">
        <v>120</v>
      </c>
      <c r="I169" s="224"/>
      <c r="J169" s="225">
        <f>ROUND(I169*H169,2)</f>
        <v>0</v>
      </c>
      <c r="K169" s="221" t="s">
        <v>1</v>
      </c>
      <c r="L169" s="45"/>
      <c r="M169" s="226" t="s">
        <v>1</v>
      </c>
      <c r="N169" s="227" t="s">
        <v>41</v>
      </c>
      <c r="O169" s="92"/>
      <c r="P169" s="228">
        <f>O169*H169</f>
        <v>0</v>
      </c>
      <c r="Q169" s="228">
        <v>0</v>
      </c>
      <c r="R169" s="228">
        <f>Q169*H169</f>
        <v>0</v>
      </c>
      <c r="S169" s="228">
        <v>0</v>
      </c>
      <c r="T169" s="229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0" t="s">
        <v>182</v>
      </c>
      <c r="AT169" s="230" t="s">
        <v>177</v>
      </c>
      <c r="AU169" s="230" t="s">
        <v>84</v>
      </c>
      <c r="AY169" s="18" t="s">
        <v>175</v>
      </c>
      <c r="BE169" s="231">
        <f>IF(N169="základní",J169,0)</f>
        <v>0</v>
      </c>
      <c r="BF169" s="231">
        <f>IF(N169="snížená",J169,0)</f>
        <v>0</v>
      </c>
      <c r="BG169" s="231">
        <f>IF(N169="zákl. přenesená",J169,0)</f>
        <v>0</v>
      </c>
      <c r="BH169" s="231">
        <f>IF(N169="sníž. přenesená",J169,0)</f>
        <v>0</v>
      </c>
      <c r="BI169" s="231">
        <f>IF(N169="nulová",J169,0)</f>
        <v>0</v>
      </c>
      <c r="BJ169" s="18" t="s">
        <v>84</v>
      </c>
      <c r="BK169" s="231">
        <f>ROUND(I169*H169,2)</f>
        <v>0</v>
      </c>
      <c r="BL169" s="18" t="s">
        <v>182</v>
      </c>
      <c r="BM169" s="230" t="s">
        <v>430</v>
      </c>
    </row>
    <row r="170" s="13" customFormat="1">
      <c r="A170" s="13"/>
      <c r="B170" s="232"/>
      <c r="C170" s="233"/>
      <c r="D170" s="234" t="s">
        <v>184</v>
      </c>
      <c r="E170" s="235" t="s">
        <v>1</v>
      </c>
      <c r="F170" s="236" t="s">
        <v>4504</v>
      </c>
      <c r="G170" s="233"/>
      <c r="H170" s="237">
        <v>120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184</v>
      </c>
      <c r="AU170" s="243" t="s">
        <v>84</v>
      </c>
      <c r="AV170" s="13" t="s">
        <v>86</v>
      </c>
      <c r="AW170" s="13" t="s">
        <v>32</v>
      </c>
      <c r="AX170" s="13" t="s">
        <v>76</v>
      </c>
      <c r="AY170" s="243" t="s">
        <v>175</v>
      </c>
    </row>
    <row r="171" s="15" customFormat="1">
      <c r="A171" s="15"/>
      <c r="B171" s="254"/>
      <c r="C171" s="255"/>
      <c r="D171" s="234" t="s">
        <v>184</v>
      </c>
      <c r="E171" s="256" t="s">
        <v>1</v>
      </c>
      <c r="F171" s="257" t="s">
        <v>201</v>
      </c>
      <c r="G171" s="255"/>
      <c r="H171" s="258">
        <v>120</v>
      </c>
      <c r="I171" s="259"/>
      <c r="J171" s="255"/>
      <c r="K171" s="255"/>
      <c r="L171" s="260"/>
      <c r="M171" s="261"/>
      <c r="N171" s="262"/>
      <c r="O171" s="262"/>
      <c r="P171" s="262"/>
      <c r="Q171" s="262"/>
      <c r="R171" s="262"/>
      <c r="S171" s="262"/>
      <c r="T171" s="263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4" t="s">
        <v>184</v>
      </c>
      <c r="AU171" s="264" t="s">
        <v>84</v>
      </c>
      <c r="AV171" s="15" t="s">
        <v>182</v>
      </c>
      <c r="AW171" s="15" t="s">
        <v>32</v>
      </c>
      <c r="AX171" s="15" t="s">
        <v>84</v>
      </c>
      <c r="AY171" s="264" t="s">
        <v>175</v>
      </c>
    </row>
    <row r="172" s="2" customFormat="1" ht="16.5" customHeight="1">
      <c r="A172" s="39"/>
      <c r="B172" s="40"/>
      <c r="C172" s="219" t="s">
        <v>289</v>
      </c>
      <c r="D172" s="219" t="s">
        <v>177</v>
      </c>
      <c r="E172" s="220" t="s">
        <v>4505</v>
      </c>
      <c r="F172" s="221" t="s">
        <v>4506</v>
      </c>
      <c r="G172" s="222" t="s">
        <v>437</v>
      </c>
      <c r="H172" s="223">
        <v>240</v>
      </c>
      <c r="I172" s="224"/>
      <c r="J172" s="225">
        <f>ROUND(I172*H172,2)</f>
        <v>0</v>
      </c>
      <c r="K172" s="221" t="s">
        <v>1</v>
      </c>
      <c r="L172" s="45"/>
      <c r="M172" s="226" t="s">
        <v>1</v>
      </c>
      <c r="N172" s="227" t="s">
        <v>41</v>
      </c>
      <c r="O172" s="92"/>
      <c r="P172" s="228">
        <f>O172*H172</f>
        <v>0</v>
      </c>
      <c r="Q172" s="228">
        <v>0</v>
      </c>
      <c r="R172" s="228">
        <f>Q172*H172</f>
        <v>0</v>
      </c>
      <c r="S172" s="228">
        <v>0</v>
      </c>
      <c r="T172" s="229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0" t="s">
        <v>182</v>
      </c>
      <c r="AT172" s="230" t="s">
        <v>177</v>
      </c>
      <c r="AU172" s="230" t="s">
        <v>84</v>
      </c>
      <c r="AY172" s="18" t="s">
        <v>175</v>
      </c>
      <c r="BE172" s="231">
        <f>IF(N172="základní",J172,0)</f>
        <v>0</v>
      </c>
      <c r="BF172" s="231">
        <f>IF(N172="snížená",J172,0)</f>
        <v>0</v>
      </c>
      <c r="BG172" s="231">
        <f>IF(N172="zákl. přenesená",J172,0)</f>
        <v>0</v>
      </c>
      <c r="BH172" s="231">
        <f>IF(N172="sníž. přenesená",J172,0)</f>
        <v>0</v>
      </c>
      <c r="BI172" s="231">
        <f>IF(N172="nulová",J172,0)</f>
        <v>0</v>
      </c>
      <c r="BJ172" s="18" t="s">
        <v>84</v>
      </c>
      <c r="BK172" s="231">
        <f>ROUND(I172*H172,2)</f>
        <v>0</v>
      </c>
      <c r="BL172" s="18" t="s">
        <v>182</v>
      </c>
      <c r="BM172" s="230" t="s">
        <v>440</v>
      </c>
    </row>
    <row r="173" s="13" customFormat="1">
      <c r="A173" s="13"/>
      <c r="B173" s="232"/>
      <c r="C173" s="233"/>
      <c r="D173" s="234" t="s">
        <v>184</v>
      </c>
      <c r="E173" s="235" t="s">
        <v>1</v>
      </c>
      <c r="F173" s="236" t="s">
        <v>4507</v>
      </c>
      <c r="G173" s="233"/>
      <c r="H173" s="237">
        <v>240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184</v>
      </c>
      <c r="AU173" s="243" t="s">
        <v>84</v>
      </c>
      <c r="AV173" s="13" t="s">
        <v>86</v>
      </c>
      <c r="AW173" s="13" t="s">
        <v>32</v>
      </c>
      <c r="AX173" s="13" t="s">
        <v>76</v>
      </c>
      <c r="AY173" s="243" t="s">
        <v>175</v>
      </c>
    </row>
    <row r="174" s="15" customFormat="1">
      <c r="A174" s="15"/>
      <c r="B174" s="254"/>
      <c r="C174" s="255"/>
      <c r="D174" s="234" t="s">
        <v>184</v>
      </c>
      <c r="E174" s="256" t="s">
        <v>1</v>
      </c>
      <c r="F174" s="257" t="s">
        <v>201</v>
      </c>
      <c r="G174" s="255"/>
      <c r="H174" s="258">
        <v>240</v>
      </c>
      <c r="I174" s="259"/>
      <c r="J174" s="255"/>
      <c r="K174" s="255"/>
      <c r="L174" s="260"/>
      <c r="M174" s="261"/>
      <c r="N174" s="262"/>
      <c r="O174" s="262"/>
      <c r="P174" s="262"/>
      <c r="Q174" s="262"/>
      <c r="R174" s="262"/>
      <c r="S174" s="262"/>
      <c r="T174" s="263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4" t="s">
        <v>184</v>
      </c>
      <c r="AU174" s="264" t="s">
        <v>84</v>
      </c>
      <c r="AV174" s="15" t="s">
        <v>182</v>
      </c>
      <c r="AW174" s="15" t="s">
        <v>32</v>
      </c>
      <c r="AX174" s="15" t="s">
        <v>84</v>
      </c>
      <c r="AY174" s="264" t="s">
        <v>175</v>
      </c>
    </row>
    <row r="175" s="2" customFormat="1" ht="16.5" customHeight="1">
      <c r="A175" s="39"/>
      <c r="B175" s="40"/>
      <c r="C175" s="219" t="s">
        <v>294</v>
      </c>
      <c r="D175" s="219" t="s">
        <v>177</v>
      </c>
      <c r="E175" s="220" t="s">
        <v>4508</v>
      </c>
      <c r="F175" s="221" t="s">
        <v>4509</v>
      </c>
      <c r="G175" s="222" t="s">
        <v>437</v>
      </c>
      <c r="H175" s="223">
        <v>220</v>
      </c>
      <c r="I175" s="224"/>
      <c r="J175" s="225">
        <f>ROUND(I175*H175,2)</f>
        <v>0</v>
      </c>
      <c r="K175" s="221" t="s">
        <v>1</v>
      </c>
      <c r="L175" s="45"/>
      <c r="M175" s="226" t="s">
        <v>1</v>
      </c>
      <c r="N175" s="227" t="s">
        <v>41</v>
      </c>
      <c r="O175" s="92"/>
      <c r="P175" s="228">
        <f>O175*H175</f>
        <v>0</v>
      </c>
      <c r="Q175" s="228">
        <v>0</v>
      </c>
      <c r="R175" s="228">
        <f>Q175*H175</f>
        <v>0</v>
      </c>
      <c r="S175" s="228">
        <v>0</v>
      </c>
      <c r="T175" s="229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0" t="s">
        <v>182</v>
      </c>
      <c r="AT175" s="230" t="s">
        <v>177</v>
      </c>
      <c r="AU175" s="230" t="s">
        <v>84</v>
      </c>
      <c r="AY175" s="18" t="s">
        <v>175</v>
      </c>
      <c r="BE175" s="231">
        <f>IF(N175="základní",J175,0)</f>
        <v>0</v>
      </c>
      <c r="BF175" s="231">
        <f>IF(N175="snížená",J175,0)</f>
        <v>0</v>
      </c>
      <c r="BG175" s="231">
        <f>IF(N175="zákl. přenesená",J175,0)</f>
        <v>0</v>
      </c>
      <c r="BH175" s="231">
        <f>IF(N175="sníž. přenesená",J175,0)</f>
        <v>0</v>
      </c>
      <c r="BI175" s="231">
        <f>IF(N175="nulová",J175,0)</f>
        <v>0</v>
      </c>
      <c r="BJ175" s="18" t="s">
        <v>84</v>
      </c>
      <c r="BK175" s="231">
        <f>ROUND(I175*H175,2)</f>
        <v>0</v>
      </c>
      <c r="BL175" s="18" t="s">
        <v>182</v>
      </c>
      <c r="BM175" s="230" t="s">
        <v>452</v>
      </c>
    </row>
    <row r="176" s="13" customFormat="1">
      <c r="A176" s="13"/>
      <c r="B176" s="232"/>
      <c r="C176" s="233"/>
      <c r="D176" s="234" t="s">
        <v>184</v>
      </c>
      <c r="E176" s="235" t="s">
        <v>1</v>
      </c>
      <c r="F176" s="236" t="s">
        <v>4510</v>
      </c>
      <c r="G176" s="233"/>
      <c r="H176" s="237">
        <v>220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184</v>
      </c>
      <c r="AU176" s="243" t="s">
        <v>84</v>
      </c>
      <c r="AV176" s="13" t="s">
        <v>86</v>
      </c>
      <c r="AW176" s="13" t="s">
        <v>32</v>
      </c>
      <c r="AX176" s="13" t="s">
        <v>76</v>
      </c>
      <c r="AY176" s="243" t="s">
        <v>175</v>
      </c>
    </row>
    <row r="177" s="15" customFormat="1">
      <c r="A177" s="15"/>
      <c r="B177" s="254"/>
      <c r="C177" s="255"/>
      <c r="D177" s="234" t="s">
        <v>184</v>
      </c>
      <c r="E177" s="256" t="s">
        <v>1</v>
      </c>
      <c r="F177" s="257" t="s">
        <v>201</v>
      </c>
      <c r="G177" s="255"/>
      <c r="H177" s="258">
        <v>220</v>
      </c>
      <c r="I177" s="259"/>
      <c r="J177" s="255"/>
      <c r="K177" s="255"/>
      <c r="L177" s="260"/>
      <c r="M177" s="261"/>
      <c r="N177" s="262"/>
      <c r="O177" s="262"/>
      <c r="P177" s="262"/>
      <c r="Q177" s="262"/>
      <c r="R177" s="262"/>
      <c r="S177" s="262"/>
      <c r="T177" s="263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4" t="s">
        <v>184</v>
      </c>
      <c r="AU177" s="264" t="s">
        <v>84</v>
      </c>
      <c r="AV177" s="15" t="s">
        <v>182</v>
      </c>
      <c r="AW177" s="15" t="s">
        <v>32</v>
      </c>
      <c r="AX177" s="15" t="s">
        <v>84</v>
      </c>
      <c r="AY177" s="264" t="s">
        <v>175</v>
      </c>
    </row>
    <row r="178" s="2" customFormat="1" ht="16.5" customHeight="1">
      <c r="A178" s="39"/>
      <c r="B178" s="40"/>
      <c r="C178" s="219" t="s">
        <v>7</v>
      </c>
      <c r="D178" s="219" t="s">
        <v>177</v>
      </c>
      <c r="E178" s="220" t="s">
        <v>4511</v>
      </c>
      <c r="F178" s="221" t="s">
        <v>4512</v>
      </c>
      <c r="G178" s="222" t="s">
        <v>437</v>
      </c>
      <c r="H178" s="223">
        <v>120</v>
      </c>
      <c r="I178" s="224"/>
      <c r="J178" s="225">
        <f>ROUND(I178*H178,2)</f>
        <v>0</v>
      </c>
      <c r="K178" s="221" t="s">
        <v>1</v>
      </c>
      <c r="L178" s="45"/>
      <c r="M178" s="226" t="s">
        <v>1</v>
      </c>
      <c r="N178" s="227" t="s">
        <v>41</v>
      </c>
      <c r="O178" s="92"/>
      <c r="P178" s="228">
        <f>O178*H178</f>
        <v>0</v>
      </c>
      <c r="Q178" s="228">
        <v>0</v>
      </c>
      <c r="R178" s="228">
        <f>Q178*H178</f>
        <v>0</v>
      </c>
      <c r="S178" s="228">
        <v>0</v>
      </c>
      <c r="T178" s="229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0" t="s">
        <v>182</v>
      </c>
      <c r="AT178" s="230" t="s">
        <v>177</v>
      </c>
      <c r="AU178" s="230" t="s">
        <v>84</v>
      </c>
      <c r="AY178" s="18" t="s">
        <v>175</v>
      </c>
      <c r="BE178" s="231">
        <f>IF(N178="základní",J178,0)</f>
        <v>0</v>
      </c>
      <c r="BF178" s="231">
        <f>IF(N178="snížená",J178,0)</f>
        <v>0</v>
      </c>
      <c r="BG178" s="231">
        <f>IF(N178="zákl. přenesená",J178,0)</f>
        <v>0</v>
      </c>
      <c r="BH178" s="231">
        <f>IF(N178="sníž. přenesená",J178,0)</f>
        <v>0</v>
      </c>
      <c r="BI178" s="231">
        <f>IF(N178="nulová",J178,0)</f>
        <v>0</v>
      </c>
      <c r="BJ178" s="18" t="s">
        <v>84</v>
      </c>
      <c r="BK178" s="231">
        <f>ROUND(I178*H178,2)</f>
        <v>0</v>
      </c>
      <c r="BL178" s="18" t="s">
        <v>182</v>
      </c>
      <c r="BM178" s="230" t="s">
        <v>462</v>
      </c>
    </row>
    <row r="179" s="13" customFormat="1">
      <c r="A179" s="13"/>
      <c r="B179" s="232"/>
      <c r="C179" s="233"/>
      <c r="D179" s="234" t="s">
        <v>184</v>
      </c>
      <c r="E179" s="235" t="s">
        <v>1</v>
      </c>
      <c r="F179" s="236" t="s">
        <v>4504</v>
      </c>
      <c r="G179" s="233"/>
      <c r="H179" s="237">
        <v>120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184</v>
      </c>
      <c r="AU179" s="243" t="s">
        <v>84</v>
      </c>
      <c r="AV179" s="13" t="s">
        <v>86</v>
      </c>
      <c r="AW179" s="13" t="s">
        <v>32</v>
      </c>
      <c r="AX179" s="13" t="s">
        <v>76</v>
      </c>
      <c r="AY179" s="243" t="s">
        <v>175</v>
      </c>
    </row>
    <row r="180" s="15" customFormat="1">
      <c r="A180" s="15"/>
      <c r="B180" s="254"/>
      <c r="C180" s="255"/>
      <c r="D180" s="234" t="s">
        <v>184</v>
      </c>
      <c r="E180" s="256" t="s">
        <v>1</v>
      </c>
      <c r="F180" s="257" t="s">
        <v>201</v>
      </c>
      <c r="G180" s="255"/>
      <c r="H180" s="258">
        <v>120</v>
      </c>
      <c r="I180" s="259"/>
      <c r="J180" s="255"/>
      <c r="K180" s="255"/>
      <c r="L180" s="260"/>
      <c r="M180" s="261"/>
      <c r="N180" s="262"/>
      <c r="O180" s="262"/>
      <c r="P180" s="262"/>
      <c r="Q180" s="262"/>
      <c r="R180" s="262"/>
      <c r="S180" s="262"/>
      <c r="T180" s="263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4" t="s">
        <v>184</v>
      </c>
      <c r="AU180" s="264" t="s">
        <v>84</v>
      </c>
      <c r="AV180" s="15" t="s">
        <v>182</v>
      </c>
      <c r="AW180" s="15" t="s">
        <v>32</v>
      </c>
      <c r="AX180" s="15" t="s">
        <v>84</v>
      </c>
      <c r="AY180" s="264" t="s">
        <v>175</v>
      </c>
    </row>
    <row r="181" s="2" customFormat="1" ht="37.8" customHeight="1">
      <c r="A181" s="39"/>
      <c r="B181" s="40"/>
      <c r="C181" s="219" t="s">
        <v>302</v>
      </c>
      <c r="D181" s="219" t="s">
        <v>177</v>
      </c>
      <c r="E181" s="220" t="s">
        <v>4513</v>
      </c>
      <c r="F181" s="221" t="s">
        <v>4514</v>
      </c>
      <c r="G181" s="222" t="s">
        <v>2748</v>
      </c>
      <c r="H181" s="223">
        <v>50</v>
      </c>
      <c r="I181" s="224"/>
      <c r="J181" s="225">
        <f>ROUND(I181*H181,2)</f>
        <v>0</v>
      </c>
      <c r="K181" s="221" t="s">
        <v>1</v>
      </c>
      <c r="L181" s="45"/>
      <c r="M181" s="226" t="s">
        <v>1</v>
      </c>
      <c r="N181" s="227" t="s">
        <v>41</v>
      </c>
      <c r="O181" s="92"/>
      <c r="P181" s="228">
        <f>O181*H181</f>
        <v>0</v>
      </c>
      <c r="Q181" s="228">
        <v>0</v>
      </c>
      <c r="R181" s="228">
        <f>Q181*H181</f>
        <v>0</v>
      </c>
      <c r="S181" s="228">
        <v>0</v>
      </c>
      <c r="T181" s="229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0" t="s">
        <v>182</v>
      </c>
      <c r="AT181" s="230" t="s">
        <v>177</v>
      </c>
      <c r="AU181" s="230" t="s">
        <v>84</v>
      </c>
      <c r="AY181" s="18" t="s">
        <v>175</v>
      </c>
      <c r="BE181" s="231">
        <f>IF(N181="základní",J181,0)</f>
        <v>0</v>
      </c>
      <c r="BF181" s="231">
        <f>IF(N181="snížená",J181,0)</f>
        <v>0</v>
      </c>
      <c r="BG181" s="231">
        <f>IF(N181="zákl. přenesená",J181,0)</f>
        <v>0</v>
      </c>
      <c r="BH181" s="231">
        <f>IF(N181="sníž. přenesená",J181,0)</f>
        <v>0</v>
      </c>
      <c r="BI181" s="231">
        <f>IF(N181="nulová",J181,0)</f>
        <v>0</v>
      </c>
      <c r="BJ181" s="18" t="s">
        <v>84</v>
      </c>
      <c r="BK181" s="231">
        <f>ROUND(I181*H181,2)</f>
        <v>0</v>
      </c>
      <c r="BL181" s="18" t="s">
        <v>182</v>
      </c>
      <c r="BM181" s="230" t="s">
        <v>470</v>
      </c>
    </row>
    <row r="182" s="13" customFormat="1">
      <c r="A182" s="13"/>
      <c r="B182" s="232"/>
      <c r="C182" s="233"/>
      <c r="D182" s="234" t="s">
        <v>184</v>
      </c>
      <c r="E182" s="235" t="s">
        <v>1</v>
      </c>
      <c r="F182" s="236" t="s">
        <v>4515</v>
      </c>
      <c r="G182" s="233"/>
      <c r="H182" s="237">
        <v>50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184</v>
      </c>
      <c r="AU182" s="243" t="s">
        <v>84</v>
      </c>
      <c r="AV182" s="13" t="s">
        <v>86</v>
      </c>
      <c r="AW182" s="13" t="s">
        <v>32</v>
      </c>
      <c r="AX182" s="13" t="s">
        <v>76</v>
      </c>
      <c r="AY182" s="243" t="s">
        <v>175</v>
      </c>
    </row>
    <row r="183" s="15" customFormat="1">
      <c r="A183" s="15"/>
      <c r="B183" s="254"/>
      <c r="C183" s="255"/>
      <c r="D183" s="234" t="s">
        <v>184</v>
      </c>
      <c r="E183" s="256" t="s">
        <v>1</v>
      </c>
      <c r="F183" s="257" t="s">
        <v>201</v>
      </c>
      <c r="G183" s="255"/>
      <c r="H183" s="258">
        <v>50</v>
      </c>
      <c r="I183" s="259"/>
      <c r="J183" s="255"/>
      <c r="K183" s="255"/>
      <c r="L183" s="260"/>
      <c r="M183" s="261"/>
      <c r="N183" s="262"/>
      <c r="O183" s="262"/>
      <c r="P183" s="262"/>
      <c r="Q183" s="262"/>
      <c r="R183" s="262"/>
      <c r="S183" s="262"/>
      <c r="T183" s="263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4" t="s">
        <v>184</v>
      </c>
      <c r="AU183" s="264" t="s">
        <v>84</v>
      </c>
      <c r="AV183" s="15" t="s">
        <v>182</v>
      </c>
      <c r="AW183" s="15" t="s">
        <v>32</v>
      </c>
      <c r="AX183" s="15" t="s">
        <v>84</v>
      </c>
      <c r="AY183" s="264" t="s">
        <v>175</v>
      </c>
    </row>
    <row r="184" s="2" customFormat="1" ht="21.75" customHeight="1">
      <c r="A184" s="39"/>
      <c r="B184" s="40"/>
      <c r="C184" s="219" t="s">
        <v>307</v>
      </c>
      <c r="D184" s="219" t="s">
        <v>177</v>
      </c>
      <c r="E184" s="220" t="s">
        <v>4516</v>
      </c>
      <c r="F184" s="221" t="s">
        <v>4517</v>
      </c>
      <c r="G184" s="222" t="s">
        <v>437</v>
      </c>
      <c r="H184" s="223">
        <v>300</v>
      </c>
      <c r="I184" s="224"/>
      <c r="J184" s="225">
        <f>ROUND(I184*H184,2)</f>
        <v>0</v>
      </c>
      <c r="K184" s="221" t="s">
        <v>1</v>
      </c>
      <c r="L184" s="45"/>
      <c r="M184" s="226" t="s">
        <v>1</v>
      </c>
      <c r="N184" s="227" t="s">
        <v>41</v>
      </c>
      <c r="O184" s="92"/>
      <c r="P184" s="228">
        <f>O184*H184</f>
        <v>0</v>
      </c>
      <c r="Q184" s="228">
        <v>0</v>
      </c>
      <c r="R184" s="228">
        <f>Q184*H184</f>
        <v>0</v>
      </c>
      <c r="S184" s="228">
        <v>0</v>
      </c>
      <c r="T184" s="229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0" t="s">
        <v>182</v>
      </c>
      <c r="AT184" s="230" t="s">
        <v>177</v>
      </c>
      <c r="AU184" s="230" t="s">
        <v>84</v>
      </c>
      <c r="AY184" s="18" t="s">
        <v>175</v>
      </c>
      <c r="BE184" s="231">
        <f>IF(N184="základní",J184,0)</f>
        <v>0</v>
      </c>
      <c r="BF184" s="231">
        <f>IF(N184="snížená",J184,0)</f>
        <v>0</v>
      </c>
      <c r="BG184" s="231">
        <f>IF(N184="zákl. přenesená",J184,0)</f>
        <v>0</v>
      </c>
      <c r="BH184" s="231">
        <f>IF(N184="sníž. přenesená",J184,0)</f>
        <v>0</v>
      </c>
      <c r="BI184" s="231">
        <f>IF(N184="nulová",J184,0)</f>
        <v>0</v>
      </c>
      <c r="BJ184" s="18" t="s">
        <v>84</v>
      </c>
      <c r="BK184" s="231">
        <f>ROUND(I184*H184,2)</f>
        <v>0</v>
      </c>
      <c r="BL184" s="18" t="s">
        <v>182</v>
      </c>
      <c r="BM184" s="230" t="s">
        <v>481</v>
      </c>
    </row>
    <row r="185" s="13" customFormat="1">
      <c r="A185" s="13"/>
      <c r="B185" s="232"/>
      <c r="C185" s="233"/>
      <c r="D185" s="234" t="s">
        <v>184</v>
      </c>
      <c r="E185" s="235" t="s">
        <v>1</v>
      </c>
      <c r="F185" s="236" t="s">
        <v>4518</v>
      </c>
      <c r="G185" s="233"/>
      <c r="H185" s="237">
        <v>300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184</v>
      </c>
      <c r="AU185" s="243" t="s">
        <v>84</v>
      </c>
      <c r="AV185" s="13" t="s">
        <v>86</v>
      </c>
      <c r="AW185" s="13" t="s">
        <v>32</v>
      </c>
      <c r="AX185" s="13" t="s">
        <v>76</v>
      </c>
      <c r="AY185" s="243" t="s">
        <v>175</v>
      </c>
    </row>
    <row r="186" s="15" customFormat="1">
      <c r="A186" s="15"/>
      <c r="B186" s="254"/>
      <c r="C186" s="255"/>
      <c r="D186" s="234" t="s">
        <v>184</v>
      </c>
      <c r="E186" s="256" t="s">
        <v>1</v>
      </c>
      <c r="F186" s="257" t="s">
        <v>201</v>
      </c>
      <c r="G186" s="255"/>
      <c r="H186" s="258">
        <v>300</v>
      </c>
      <c r="I186" s="259"/>
      <c r="J186" s="255"/>
      <c r="K186" s="255"/>
      <c r="L186" s="260"/>
      <c r="M186" s="261"/>
      <c r="N186" s="262"/>
      <c r="O186" s="262"/>
      <c r="P186" s="262"/>
      <c r="Q186" s="262"/>
      <c r="R186" s="262"/>
      <c r="S186" s="262"/>
      <c r="T186" s="263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4" t="s">
        <v>184</v>
      </c>
      <c r="AU186" s="264" t="s">
        <v>84</v>
      </c>
      <c r="AV186" s="15" t="s">
        <v>182</v>
      </c>
      <c r="AW186" s="15" t="s">
        <v>32</v>
      </c>
      <c r="AX186" s="15" t="s">
        <v>84</v>
      </c>
      <c r="AY186" s="264" t="s">
        <v>175</v>
      </c>
    </row>
    <row r="187" s="12" customFormat="1" ht="25.92" customHeight="1">
      <c r="A187" s="12"/>
      <c r="B187" s="203"/>
      <c r="C187" s="204"/>
      <c r="D187" s="205" t="s">
        <v>75</v>
      </c>
      <c r="E187" s="206" t="s">
        <v>3798</v>
      </c>
      <c r="F187" s="206" t="s">
        <v>1</v>
      </c>
      <c r="G187" s="204"/>
      <c r="H187" s="204"/>
      <c r="I187" s="207"/>
      <c r="J187" s="208">
        <f>BK187</f>
        <v>0</v>
      </c>
      <c r="K187" s="204"/>
      <c r="L187" s="209"/>
      <c r="M187" s="210"/>
      <c r="N187" s="211"/>
      <c r="O187" s="211"/>
      <c r="P187" s="212">
        <f>SUM(P188:P197)</f>
        <v>0</v>
      </c>
      <c r="Q187" s="211"/>
      <c r="R187" s="212">
        <f>SUM(R188:R197)</f>
        <v>0</v>
      </c>
      <c r="S187" s="211"/>
      <c r="T187" s="213">
        <f>SUM(T188:T197)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4" t="s">
        <v>84</v>
      </c>
      <c r="AT187" s="215" t="s">
        <v>75</v>
      </c>
      <c r="AU187" s="215" t="s">
        <v>76</v>
      </c>
      <c r="AY187" s="214" t="s">
        <v>175</v>
      </c>
      <c r="BK187" s="216">
        <f>SUM(BK188:BK197)</f>
        <v>0</v>
      </c>
    </row>
    <row r="188" s="2" customFormat="1" ht="16.5" customHeight="1">
      <c r="A188" s="39"/>
      <c r="B188" s="40"/>
      <c r="C188" s="219" t="s">
        <v>312</v>
      </c>
      <c r="D188" s="219" t="s">
        <v>177</v>
      </c>
      <c r="E188" s="220" t="s">
        <v>4519</v>
      </c>
      <c r="F188" s="221" t="s">
        <v>4520</v>
      </c>
      <c r="G188" s="222" t="s">
        <v>2748</v>
      </c>
      <c r="H188" s="223">
        <v>1</v>
      </c>
      <c r="I188" s="224"/>
      <c r="J188" s="225">
        <f>ROUND(I188*H188,2)</f>
        <v>0</v>
      </c>
      <c r="K188" s="221" t="s">
        <v>1</v>
      </c>
      <c r="L188" s="45"/>
      <c r="M188" s="226" t="s">
        <v>1</v>
      </c>
      <c r="N188" s="227" t="s">
        <v>41</v>
      </c>
      <c r="O188" s="92"/>
      <c r="P188" s="228">
        <f>O188*H188</f>
        <v>0</v>
      </c>
      <c r="Q188" s="228">
        <v>0</v>
      </c>
      <c r="R188" s="228">
        <f>Q188*H188</f>
        <v>0</v>
      </c>
      <c r="S188" s="228">
        <v>0</v>
      </c>
      <c r="T188" s="229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0" t="s">
        <v>182</v>
      </c>
      <c r="AT188" s="230" t="s">
        <v>177</v>
      </c>
      <c r="AU188" s="230" t="s">
        <v>84</v>
      </c>
      <c r="AY188" s="18" t="s">
        <v>175</v>
      </c>
      <c r="BE188" s="231">
        <f>IF(N188="základní",J188,0)</f>
        <v>0</v>
      </c>
      <c r="BF188" s="231">
        <f>IF(N188="snížená",J188,0)</f>
        <v>0</v>
      </c>
      <c r="BG188" s="231">
        <f>IF(N188="zákl. přenesená",J188,0)</f>
        <v>0</v>
      </c>
      <c r="BH188" s="231">
        <f>IF(N188="sníž. přenesená",J188,0)</f>
        <v>0</v>
      </c>
      <c r="BI188" s="231">
        <f>IF(N188="nulová",J188,0)</f>
        <v>0</v>
      </c>
      <c r="BJ188" s="18" t="s">
        <v>84</v>
      </c>
      <c r="BK188" s="231">
        <f>ROUND(I188*H188,2)</f>
        <v>0</v>
      </c>
      <c r="BL188" s="18" t="s">
        <v>182</v>
      </c>
      <c r="BM188" s="230" t="s">
        <v>491</v>
      </c>
    </row>
    <row r="189" s="2" customFormat="1" ht="16.5" customHeight="1">
      <c r="A189" s="39"/>
      <c r="B189" s="40"/>
      <c r="C189" s="219" t="s">
        <v>320</v>
      </c>
      <c r="D189" s="219" t="s">
        <v>177</v>
      </c>
      <c r="E189" s="220" t="s">
        <v>4521</v>
      </c>
      <c r="F189" s="221" t="s">
        <v>4387</v>
      </c>
      <c r="G189" s="222" t="s">
        <v>2748</v>
      </c>
      <c r="H189" s="223">
        <v>1</v>
      </c>
      <c r="I189" s="224"/>
      <c r="J189" s="225">
        <f>ROUND(I189*H189,2)</f>
        <v>0</v>
      </c>
      <c r="K189" s="221" t="s">
        <v>1</v>
      </c>
      <c r="L189" s="45"/>
      <c r="M189" s="226" t="s">
        <v>1</v>
      </c>
      <c r="N189" s="227" t="s">
        <v>41</v>
      </c>
      <c r="O189" s="92"/>
      <c r="P189" s="228">
        <f>O189*H189</f>
        <v>0</v>
      </c>
      <c r="Q189" s="228">
        <v>0</v>
      </c>
      <c r="R189" s="228">
        <f>Q189*H189</f>
        <v>0</v>
      </c>
      <c r="S189" s="228">
        <v>0</v>
      </c>
      <c r="T189" s="229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0" t="s">
        <v>182</v>
      </c>
      <c r="AT189" s="230" t="s">
        <v>177</v>
      </c>
      <c r="AU189" s="230" t="s">
        <v>84</v>
      </c>
      <c r="AY189" s="18" t="s">
        <v>175</v>
      </c>
      <c r="BE189" s="231">
        <f>IF(N189="základní",J189,0)</f>
        <v>0</v>
      </c>
      <c r="BF189" s="231">
        <f>IF(N189="snížená",J189,0)</f>
        <v>0</v>
      </c>
      <c r="BG189" s="231">
        <f>IF(N189="zákl. přenesená",J189,0)</f>
        <v>0</v>
      </c>
      <c r="BH189" s="231">
        <f>IF(N189="sníž. přenesená",J189,0)</f>
        <v>0</v>
      </c>
      <c r="BI189" s="231">
        <f>IF(N189="nulová",J189,0)</f>
        <v>0</v>
      </c>
      <c r="BJ189" s="18" t="s">
        <v>84</v>
      </c>
      <c r="BK189" s="231">
        <f>ROUND(I189*H189,2)</f>
        <v>0</v>
      </c>
      <c r="BL189" s="18" t="s">
        <v>182</v>
      </c>
      <c r="BM189" s="230" t="s">
        <v>499</v>
      </c>
    </row>
    <row r="190" s="2" customFormat="1" ht="16.5" customHeight="1">
      <c r="A190" s="39"/>
      <c r="B190" s="40"/>
      <c r="C190" s="219" t="s">
        <v>325</v>
      </c>
      <c r="D190" s="219" t="s">
        <v>177</v>
      </c>
      <c r="E190" s="220" t="s">
        <v>4522</v>
      </c>
      <c r="F190" s="221" t="s">
        <v>4523</v>
      </c>
      <c r="G190" s="222" t="s">
        <v>2748</v>
      </c>
      <c r="H190" s="223">
        <v>1</v>
      </c>
      <c r="I190" s="224"/>
      <c r="J190" s="225">
        <f>ROUND(I190*H190,2)</f>
        <v>0</v>
      </c>
      <c r="K190" s="221" t="s">
        <v>1</v>
      </c>
      <c r="L190" s="45"/>
      <c r="M190" s="226" t="s">
        <v>1</v>
      </c>
      <c r="N190" s="227" t="s">
        <v>41</v>
      </c>
      <c r="O190" s="92"/>
      <c r="P190" s="228">
        <f>O190*H190</f>
        <v>0</v>
      </c>
      <c r="Q190" s="228">
        <v>0</v>
      </c>
      <c r="R190" s="228">
        <f>Q190*H190</f>
        <v>0</v>
      </c>
      <c r="S190" s="228">
        <v>0</v>
      </c>
      <c r="T190" s="229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0" t="s">
        <v>182</v>
      </c>
      <c r="AT190" s="230" t="s">
        <v>177</v>
      </c>
      <c r="AU190" s="230" t="s">
        <v>84</v>
      </c>
      <c r="AY190" s="18" t="s">
        <v>175</v>
      </c>
      <c r="BE190" s="231">
        <f>IF(N190="základní",J190,0)</f>
        <v>0</v>
      </c>
      <c r="BF190" s="231">
        <f>IF(N190="snížená",J190,0)</f>
        <v>0</v>
      </c>
      <c r="BG190" s="231">
        <f>IF(N190="zákl. přenesená",J190,0)</f>
        <v>0</v>
      </c>
      <c r="BH190" s="231">
        <f>IF(N190="sníž. přenesená",J190,0)</f>
        <v>0</v>
      </c>
      <c r="BI190" s="231">
        <f>IF(N190="nulová",J190,0)</f>
        <v>0</v>
      </c>
      <c r="BJ190" s="18" t="s">
        <v>84</v>
      </c>
      <c r="BK190" s="231">
        <f>ROUND(I190*H190,2)</f>
        <v>0</v>
      </c>
      <c r="BL190" s="18" t="s">
        <v>182</v>
      </c>
      <c r="BM190" s="230" t="s">
        <v>519</v>
      </c>
    </row>
    <row r="191" s="2" customFormat="1" ht="16.5" customHeight="1">
      <c r="A191" s="39"/>
      <c r="B191" s="40"/>
      <c r="C191" s="219" t="s">
        <v>329</v>
      </c>
      <c r="D191" s="219" t="s">
        <v>177</v>
      </c>
      <c r="E191" s="220" t="s">
        <v>4524</v>
      </c>
      <c r="F191" s="221" t="s">
        <v>4525</v>
      </c>
      <c r="G191" s="222" t="s">
        <v>2748</v>
      </c>
      <c r="H191" s="223">
        <v>1</v>
      </c>
      <c r="I191" s="224"/>
      <c r="J191" s="225">
        <f>ROUND(I191*H191,2)</f>
        <v>0</v>
      </c>
      <c r="K191" s="221" t="s">
        <v>1</v>
      </c>
      <c r="L191" s="45"/>
      <c r="M191" s="226" t="s">
        <v>1</v>
      </c>
      <c r="N191" s="227" t="s">
        <v>41</v>
      </c>
      <c r="O191" s="92"/>
      <c r="P191" s="228">
        <f>O191*H191</f>
        <v>0</v>
      </c>
      <c r="Q191" s="228">
        <v>0</v>
      </c>
      <c r="R191" s="228">
        <f>Q191*H191</f>
        <v>0</v>
      </c>
      <c r="S191" s="228">
        <v>0</v>
      </c>
      <c r="T191" s="229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0" t="s">
        <v>182</v>
      </c>
      <c r="AT191" s="230" t="s">
        <v>177</v>
      </c>
      <c r="AU191" s="230" t="s">
        <v>84</v>
      </c>
      <c r="AY191" s="18" t="s">
        <v>175</v>
      </c>
      <c r="BE191" s="231">
        <f>IF(N191="základní",J191,0)</f>
        <v>0</v>
      </c>
      <c r="BF191" s="231">
        <f>IF(N191="snížená",J191,0)</f>
        <v>0</v>
      </c>
      <c r="BG191" s="231">
        <f>IF(N191="zákl. přenesená",J191,0)</f>
        <v>0</v>
      </c>
      <c r="BH191" s="231">
        <f>IF(N191="sníž. přenesená",J191,0)</f>
        <v>0</v>
      </c>
      <c r="BI191" s="231">
        <f>IF(N191="nulová",J191,0)</f>
        <v>0</v>
      </c>
      <c r="BJ191" s="18" t="s">
        <v>84</v>
      </c>
      <c r="BK191" s="231">
        <f>ROUND(I191*H191,2)</f>
        <v>0</v>
      </c>
      <c r="BL191" s="18" t="s">
        <v>182</v>
      </c>
      <c r="BM191" s="230" t="s">
        <v>529</v>
      </c>
    </row>
    <row r="192" s="2" customFormat="1" ht="16.5" customHeight="1">
      <c r="A192" s="39"/>
      <c r="B192" s="40"/>
      <c r="C192" s="219" t="s">
        <v>334</v>
      </c>
      <c r="D192" s="219" t="s">
        <v>177</v>
      </c>
      <c r="E192" s="220" t="s">
        <v>4526</v>
      </c>
      <c r="F192" s="221" t="s">
        <v>4393</v>
      </c>
      <c r="G192" s="222" t="s">
        <v>2748</v>
      </c>
      <c r="H192" s="223">
        <v>1</v>
      </c>
      <c r="I192" s="224"/>
      <c r="J192" s="225">
        <f>ROUND(I192*H192,2)</f>
        <v>0</v>
      </c>
      <c r="K192" s="221" t="s">
        <v>1</v>
      </c>
      <c r="L192" s="45"/>
      <c r="M192" s="226" t="s">
        <v>1</v>
      </c>
      <c r="N192" s="227" t="s">
        <v>41</v>
      </c>
      <c r="O192" s="92"/>
      <c r="P192" s="228">
        <f>O192*H192</f>
        <v>0</v>
      </c>
      <c r="Q192" s="228">
        <v>0</v>
      </c>
      <c r="R192" s="228">
        <f>Q192*H192</f>
        <v>0</v>
      </c>
      <c r="S192" s="228">
        <v>0</v>
      </c>
      <c r="T192" s="229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0" t="s">
        <v>182</v>
      </c>
      <c r="AT192" s="230" t="s">
        <v>177</v>
      </c>
      <c r="AU192" s="230" t="s">
        <v>84</v>
      </c>
      <c r="AY192" s="18" t="s">
        <v>175</v>
      </c>
      <c r="BE192" s="231">
        <f>IF(N192="základní",J192,0)</f>
        <v>0</v>
      </c>
      <c r="BF192" s="231">
        <f>IF(N192="snížená",J192,0)</f>
        <v>0</v>
      </c>
      <c r="BG192" s="231">
        <f>IF(N192="zákl. přenesená",J192,0)</f>
        <v>0</v>
      </c>
      <c r="BH192" s="231">
        <f>IF(N192="sníž. přenesená",J192,0)</f>
        <v>0</v>
      </c>
      <c r="BI192" s="231">
        <f>IF(N192="nulová",J192,0)</f>
        <v>0</v>
      </c>
      <c r="BJ192" s="18" t="s">
        <v>84</v>
      </c>
      <c r="BK192" s="231">
        <f>ROUND(I192*H192,2)</f>
        <v>0</v>
      </c>
      <c r="BL192" s="18" t="s">
        <v>182</v>
      </c>
      <c r="BM192" s="230" t="s">
        <v>547</v>
      </c>
    </row>
    <row r="193" s="2" customFormat="1" ht="24.15" customHeight="1">
      <c r="A193" s="39"/>
      <c r="B193" s="40"/>
      <c r="C193" s="219" t="s">
        <v>339</v>
      </c>
      <c r="D193" s="219" t="s">
        <v>177</v>
      </c>
      <c r="E193" s="220" t="s">
        <v>4527</v>
      </c>
      <c r="F193" s="221" t="s">
        <v>4528</v>
      </c>
      <c r="G193" s="222" t="s">
        <v>4407</v>
      </c>
      <c r="H193" s="223">
        <v>10</v>
      </c>
      <c r="I193" s="224"/>
      <c r="J193" s="225">
        <f>ROUND(I193*H193,2)</f>
        <v>0</v>
      </c>
      <c r="K193" s="221" t="s">
        <v>1</v>
      </c>
      <c r="L193" s="45"/>
      <c r="M193" s="226" t="s">
        <v>1</v>
      </c>
      <c r="N193" s="227" t="s">
        <v>41</v>
      </c>
      <c r="O193" s="92"/>
      <c r="P193" s="228">
        <f>O193*H193</f>
        <v>0</v>
      </c>
      <c r="Q193" s="228">
        <v>0</v>
      </c>
      <c r="R193" s="228">
        <f>Q193*H193</f>
        <v>0</v>
      </c>
      <c r="S193" s="228">
        <v>0</v>
      </c>
      <c r="T193" s="229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0" t="s">
        <v>182</v>
      </c>
      <c r="AT193" s="230" t="s">
        <v>177</v>
      </c>
      <c r="AU193" s="230" t="s">
        <v>84</v>
      </c>
      <c r="AY193" s="18" t="s">
        <v>175</v>
      </c>
      <c r="BE193" s="231">
        <f>IF(N193="základní",J193,0)</f>
        <v>0</v>
      </c>
      <c r="BF193" s="231">
        <f>IF(N193="snížená",J193,0)</f>
        <v>0</v>
      </c>
      <c r="BG193" s="231">
        <f>IF(N193="zákl. přenesená",J193,0)</f>
        <v>0</v>
      </c>
      <c r="BH193" s="231">
        <f>IF(N193="sníž. přenesená",J193,0)</f>
        <v>0</v>
      </c>
      <c r="BI193" s="231">
        <f>IF(N193="nulová",J193,0)</f>
        <v>0</v>
      </c>
      <c r="BJ193" s="18" t="s">
        <v>84</v>
      </c>
      <c r="BK193" s="231">
        <f>ROUND(I193*H193,2)</f>
        <v>0</v>
      </c>
      <c r="BL193" s="18" t="s">
        <v>182</v>
      </c>
      <c r="BM193" s="230" t="s">
        <v>559</v>
      </c>
    </row>
    <row r="194" s="13" customFormat="1">
      <c r="A194" s="13"/>
      <c r="B194" s="232"/>
      <c r="C194" s="233"/>
      <c r="D194" s="234" t="s">
        <v>184</v>
      </c>
      <c r="E194" s="235" t="s">
        <v>1</v>
      </c>
      <c r="F194" s="236" t="s">
        <v>4529</v>
      </c>
      <c r="G194" s="233"/>
      <c r="H194" s="237">
        <v>10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184</v>
      </c>
      <c r="AU194" s="243" t="s">
        <v>84</v>
      </c>
      <c r="AV194" s="13" t="s">
        <v>86</v>
      </c>
      <c r="AW194" s="13" t="s">
        <v>32</v>
      </c>
      <c r="AX194" s="13" t="s">
        <v>76</v>
      </c>
      <c r="AY194" s="243" t="s">
        <v>175</v>
      </c>
    </row>
    <row r="195" s="15" customFormat="1">
      <c r="A195" s="15"/>
      <c r="B195" s="254"/>
      <c r="C195" s="255"/>
      <c r="D195" s="234" t="s">
        <v>184</v>
      </c>
      <c r="E195" s="256" t="s">
        <v>1</v>
      </c>
      <c r="F195" s="257" t="s">
        <v>201</v>
      </c>
      <c r="G195" s="255"/>
      <c r="H195" s="258">
        <v>10</v>
      </c>
      <c r="I195" s="259"/>
      <c r="J195" s="255"/>
      <c r="K195" s="255"/>
      <c r="L195" s="260"/>
      <c r="M195" s="261"/>
      <c r="N195" s="262"/>
      <c r="O195" s="262"/>
      <c r="P195" s="262"/>
      <c r="Q195" s="262"/>
      <c r="R195" s="262"/>
      <c r="S195" s="262"/>
      <c r="T195" s="263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4" t="s">
        <v>184</v>
      </c>
      <c r="AU195" s="264" t="s">
        <v>84</v>
      </c>
      <c r="AV195" s="15" t="s">
        <v>182</v>
      </c>
      <c r="AW195" s="15" t="s">
        <v>32</v>
      </c>
      <c r="AX195" s="15" t="s">
        <v>84</v>
      </c>
      <c r="AY195" s="264" t="s">
        <v>175</v>
      </c>
    </row>
    <row r="196" s="2" customFormat="1" ht="24.15" customHeight="1">
      <c r="A196" s="39"/>
      <c r="B196" s="40"/>
      <c r="C196" s="219" t="s">
        <v>351</v>
      </c>
      <c r="D196" s="219" t="s">
        <v>177</v>
      </c>
      <c r="E196" s="220" t="s">
        <v>4530</v>
      </c>
      <c r="F196" s="221" t="s">
        <v>4531</v>
      </c>
      <c r="G196" s="222" t="s">
        <v>2748</v>
      </c>
      <c r="H196" s="223">
        <v>9</v>
      </c>
      <c r="I196" s="224"/>
      <c r="J196" s="225">
        <f>ROUND(I196*H196,2)</f>
        <v>0</v>
      </c>
      <c r="K196" s="221" t="s">
        <v>1</v>
      </c>
      <c r="L196" s="45"/>
      <c r="M196" s="226" t="s">
        <v>1</v>
      </c>
      <c r="N196" s="227" t="s">
        <v>41</v>
      </c>
      <c r="O196" s="92"/>
      <c r="P196" s="228">
        <f>O196*H196</f>
        <v>0</v>
      </c>
      <c r="Q196" s="228">
        <v>0</v>
      </c>
      <c r="R196" s="228">
        <f>Q196*H196</f>
        <v>0</v>
      </c>
      <c r="S196" s="228">
        <v>0</v>
      </c>
      <c r="T196" s="229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0" t="s">
        <v>182</v>
      </c>
      <c r="AT196" s="230" t="s">
        <v>177</v>
      </c>
      <c r="AU196" s="230" t="s">
        <v>84</v>
      </c>
      <c r="AY196" s="18" t="s">
        <v>175</v>
      </c>
      <c r="BE196" s="231">
        <f>IF(N196="základní",J196,0)</f>
        <v>0</v>
      </c>
      <c r="BF196" s="231">
        <f>IF(N196="snížená",J196,0)</f>
        <v>0</v>
      </c>
      <c r="BG196" s="231">
        <f>IF(N196="zákl. přenesená",J196,0)</f>
        <v>0</v>
      </c>
      <c r="BH196" s="231">
        <f>IF(N196="sníž. přenesená",J196,0)</f>
        <v>0</v>
      </c>
      <c r="BI196" s="231">
        <f>IF(N196="nulová",J196,0)</f>
        <v>0</v>
      </c>
      <c r="BJ196" s="18" t="s">
        <v>84</v>
      </c>
      <c r="BK196" s="231">
        <f>ROUND(I196*H196,2)</f>
        <v>0</v>
      </c>
      <c r="BL196" s="18" t="s">
        <v>182</v>
      </c>
      <c r="BM196" s="230" t="s">
        <v>572</v>
      </c>
    </row>
    <row r="197" s="2" customFormat="1" ht="49.05" customHeight="1">
      <c r="A197" s="39"/>
      <c r="B197" s="40"/>
      <c r="C197" s="219" t="s">
        <v>366</v>
      </c>
      <c r="D197" s="219" t="s">
        <v>177</v>
      </c>
      <c r="E197" s="220" t="s">
        <v>4409</v>
      </c>
      <c r="F197" s="221" t="s">
        <v>4410</v>
      </c>
      <c r="G197" s="222" t="s">
        <v>4396</v>
      </c>
      <c r="H197" s="223">
        <v>1</v>
      </c>
      <c r="I197" s="224"/>
      <c r="J197" s="225">
        <f>ROUND(I197*H197,2)</f>
        <v>0</v>
      </c>
      <c r="K197" s="221" t="s">
        <v>1</v>
      </c>
      <c r="L197" s="45"/>
      <c r="M197" s="299" t="s">
        <v>1</v>
      </c>
      <c r="N197" s="300" t="s">
        <v>41</v>
      </c>
      <c r="O197" s="294"/>
      <c r="P197" s="301">
        <f>O197*H197</f>
        <v>0</v>
      </c>
      <c r="Q197" s="301">
        <v>0</v>
      </c>
      <c r="R197" s="301">
        <f>Q197*H197</f>
        <v>0</v>
      </c>
      <c r="S197" s="301">
        <v>0</v>
      </c>
      <c r="T197" s="302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0" t="s">
        <v>182</v>
      </c>
      <c r="AT197" s="230" t="s">
        <v>177</v>
      </c>
      <c r="AU197" s="230" t="s">
        <v>84</v>
      </c>
      <c r="AY197" s="18" t="s">
        <v>175</v>
      </c>
      <c r="BE197" s="231">
        <f>IF(N197="základní",J197,0)</f>
        <v>0</v>
      </c>
      <c r="BF197" s="231">
        <f>IF(N197="snížená",J197,0)</f>
        <v>0</v>
      </c>
      <c r="BG197" s="231">
        <f>IF(N197="zákl. přenesená",J197,0)</f>
        <v>0</v>
      </c>
      <c r="BH197" s="231">
        <f>IF(N197="sníž. přenesená",J197,0)</f>
        <v>0</v>
      </c>
      <c r="BI197" s="231">
        <f>IF(N197="nulová",J197,0)</f>
        <v>0</v>
      </c>
      <c r="BJ197" s="18" t="s">
        <v>84</v>
      </c>
      <c r="BK197" s="231">
        <f>ROUND(I197*H197,2)</f>
        <v>0</v>
      </c>
      <c r="BL197" s="18" t="s">
        <v>182</v>
      </c>
      <c r="BM197" s="230" t="s">
        <v>583</v>
      </c>
    </row>
    <row r="198" s="2" customFormat="1" ht="6.96" customHeight="1">
      <c r="A198" s="39"/>
      <c r="B198" s="67"/>
      <c r="C198" s="68"/>
      <c r="D198" s="68"/>
      <c r="E198" s="68"/>
      <c r="F198" s="68"/>
      <c r="G198" s="68"/>
      <c r="H198" s="68"/>
      <c r="I198" s="68"/>
      <c r="J198" s="68"/>
      <c r="K198" s="68"/>
      <c r="L198" s="45"/>
      <c r="M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</sheetData>
  <sheetProtection sheet="1" autoFilter="0" formatColumns="0" formatRows="0" objects="1" scenarios="1" spinCount="100000" saltValue="0wgXn4KA1jRRwbrxXzCKBEDbE6VAp77CNlKzbJvUjl/rpk8GlhHCXJKEsOo4j/0YKmPzByOJdLgWmRivRGLN2A==" hashValue="C2gNI7R2SbuXkTuF3/H7YNDkcm2bct40ASf9iKFVCkNhAjulTS+6mgKuQuJDqXWewf4f3Tfh3gOB+W6iMf4gYA==" algorithmName="SHA-512" password="CC35"/>
  <autoFilter ref="C118:K197"/>
  <mergeCells count="9">
    <mergeCell ref="E7:H7"/>
    <mergeCell ref="E9:H9"/>
    <mergeCell ref="E18:H18"/>
    <mergeCell ref="E27:H27"/>
    <mergeCell ref="E85:H85"/>
    <mergeCell ref="E87:H87"/>
    <mergeCell ref="E109:H109"/>
    <mergeCell ref="E111:H11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107</v>
      </c>
    </row>
    <row r="3" s="1" customFormat="1" ht="6.96" customHeight="1">
      <c r="B3" s="137"/>
      <c r="C3" s="138"/>
      <c r="D3" s="138"/>
      <c r="E3" s="138"/>
      <c r="F3" s="138"/>
      <c r="G3" s="138"/>
      <c r="H3" s="138"/>
      <c r="I3" s="138"/>
      <c r="J3" s="138"/>
      <c r="K3" s="138"/>
      <c r="L3" s="21"/>
      <c r="AT3" s="18" t="s">
        <v>86</v>
      </c>
    </row>
    <row r="4" s="1" customFormat="1" ht="24.96" customHeight="1">
      <c r="B4" s="21"/>
      <c r="D4" s="139" t="s">
        <v>124</v>
      </c>
      <c r="L4" s="21"/>
      <c r="M4" s="14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41" t="s">
        <v>16</v>
      </c>
      <c r="L6" s="21"/>
    </row>
    <row r="7" s="1" customFormat="1" ht="16.5" customHeight="1">
      <c r="B7" s="21"/>
      <c r="E7" s="142" t="str">
        <f>'Rekapitulace stavby'!K6</f>
        <v>CELKOVÁ OBNOVA BUDOVY ZŠ KONTEŠINEC PO POŽÁRU</v>
      </c>
      <c r="F7" s="141"/>
      <c r="G7" s="141"/>
      <c r="H7" s="141"/>
      <c r="L7" s="21"/>
    </row>
    <row r="8" s="2" customFormat="1" ht="12" customHeight="1">
      <c r="A8" s="39"/>
      <c r="B8" s="45"/>
      <c r="C8" s="39"/>
      <c r="D8" s="141" t="s">
        <v>125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43" t="s">
        <v>4532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41" t="s">
        <v>18</v>
      </c>
      <c r="E11" s="39"/>
      <c r="F11" s="144" t="s">
        <v>1</v>
      </c>
      <c r="G11" s="39"/>
      <c r="H11" s="39"/>
      <c r="I11" s="141" t="s">
        <v>19</v>
      </c>
      <c r="J11" s="144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41" t="s">
        <v>20</v>
      </c>
      <c r="E12" s="39"/>
      <c r="F12" s="144" t="s">
        <v>3782</v>
      </c>
      <c r="G12" s="39"/>
      <c r="H12" s="39"/>
      <c r="I12" s="141" t="s">
        <v>22</v>
      </c>
      <c r="J12" s="145" t="str">
        <f>'Rekapitulace stavby'!AN8</f>
        <v>22. 5. 2025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41" t="s">
        <v>24</v>
      </c>
      <c r="E14" s="39"/>
      <c r="F14" s="39"/>
      <c r="G14" s="39"/>
      <c r="H14" s="39"/>
      <c r="I14" s="141" t="s">
        <v>25</v>
      </c>
      <c r="J14" s="144" t="str">
        <f>IF('Rekapitulace stavby'!AN10="","",'Rekapitulace stavby'!AN10)</f>
        <v/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4" t="str">
        <f>IF('Rekapitulace stavby'!E11="","",'Rekapitulace stavby'!E11)</f>
        <v>Město Český Těšín</v>
      </c>
      <c r="F15" s="39"/>
      <c r="G15" s="39"/>
      <c r="H15" s="39"/>
      <c r="I15" s="141" t="s">
        <v>27</v>
      </c>
      <c r="J15" s="144" t="str">
        <f>IF('Rekapitulace stavby'!AN11="","",'Rekapitulace stavby'!AN11)</f>
        <v/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41" t="s">
        <v>28</v>
      </c>
      <c r="E17" s="39"/>
      <c r="F17" s="39"/>
      <c r="G17" s="39"/>
      <c r="H17" s="39"/>
      <c r="I17" s="14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4"/>
      <c r="G18" s="144"/>
      <c r="H18" s="144"/>
      <c r="I18" s="14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41" t="s">
        <v>30</v>
      </c>
      <c r="E20" s="39"/>
      <c r="F20" s="39"/>
      <c r="G20" s="39"/>
      <c r="H20" s="39"/>
      <c r="I20" s="141" t="s">
        <v>25</v>
      </c>
      <c r="J20" s="144" t="str">
        <f>IF('Rekapitulace stavby'!AN16="","",'Rekapitulace stavby'!AN16)</f>
        <v/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4" t="str">
        <f>IF('Rekapitulace stavby'!E17="","",'Rekapitulace stavby'!E17)</f>
        <v>ATRIS s.r.o.</v>
      </c>
      <c r="F21" s="39"/>
      <c r="G21" s="39"/>
      <c r="H21" s="39"/>
      <c r="I21" s="141" t="s">
        <v>27</v>
      </c>
      <c r="J21" s="144" t="str">
        <f>IF('Rekapitulace stavby'!AN17="","",'Rekapitulace stavby'!AN17)</f>
        <v/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41" t="s">
        <v>33</v>
      </c>
      <c r="E23" s="39"/>
      <c r="F23" s="39"/>
      <c r="G23" s="39"/>
      <c r="H23" s="39"/>
      <c r="I23" s="141" t="s">
        <v>25</v>
      </c>
      <c r="J23" s="144" t="str">
        <f>IF('Rekapitulace stavby'!AN19="","",'Rekapitulace stavby'!AN19)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4" t="str">
        <f>IF('Rekapitulace stavby'!E20="","",'Rekapitulace stavby'!E20)</f>
        <v>Barbora Kyšková</v>
      </c>
      <c r="F24" s="39"/>
      <c r="G24" s="39"/>
      <c r="H24" s="39"/>
      <c r="I24" s="141" t="s">
        <v>27</v>
      </c>
      <c r="J24" s="144" t="str">
        <f>IF('Rekapitulace stavby'!AN20="","",'Rekapitulace stavby'!AN20)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4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46"/>
      <c r="B27" s="147"/>
      <c r="C27" s="146"/>
      <c r="D27" s="146"/>
      <c r="E27" s="148" t="s">
        <v>1</v>
      </c>
      <c r="F27" s="148"/>
      <c r="G27" s="148"/>
      <c r="H27" s="148"/>
      <c r="I27" s="146"/>
      <c r="J27" s="146"/>
      <c r="K27" s="146"/>
      <c r="L27" s="149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0"/>
      <c r="E29" s="150"/>
      <c r="F29" s="150"/>
      <c r="G29" s="150"/>
      <c r="H29" s="150"/>
      <c r="I29" s="150"/>
      <c r="J29" s="150"/>
      <c r="K29" s="150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51" t="s">
        <v>36</v>
      </c>
      <c r="E30" s="39"/>
      <c r="F30" s="39"/>
      <c r="G30" s="39"/>
      <c r="H30" s="39"/>
      <c r="I30" s="39"/>
      <c r="J30" s="152">
        <f>ROUND(J119,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0"/>
      <c r="E31" s="150"/>
      <c r="F31" s="150"/>
      <c r="G31" s="150"/>
      <c r="H31" s="150"/>
      <c r="I31" s="150"/>
      <c r="J31" s="150"/>
      <c r="K31" s="15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53" t="s">
        <v>38</v>
      </c>
      <c r="G32" s="39"/>
      <c r="H32" s="39"/>
      <c r="I32" s="153" t="s">
        <v>37</v>
      </c>
      <c r="J32" s="153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54" t="s">
        <v>40</v>
      </c>
      <c r="E33" s="141" t="s">
        <v>41</v>
      </c>
      <c r="F33" s="155">
        <f>ROUND((SUM(BE119:BE178)),  2)</f>
        <v>0</v>
      </c>
      <c r="G33" s="39"/>
      <c r="H33" s="39"/>
      <c r="I33" s="156">
        <v>0.21</v>
      </c>
      <c r="J33" s="155">
        <f>ROUND(((SUM(BE119:BE178))*I33),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41" t="s">
        <v>42</v>
      </c>
      <c r="F34" s="155">
        <f>ROUND((SUM(BF119:BF178)),  2)</f>
        <v>0</v>
      </c>
      <c r="G34" s="39"/>
      <c r="H34" s="39"/>
      <c r="I34" s="156">
        <v>0.12</v>
      </c>
      <c r="J34" s="155">
        <f>ROUND(((SUM(BF119:BF178))*I34),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41" t="s">
        <v>43</v>
      </c>
      <c r="F35" s="155">
        <f>ROUND((SUM(BG119:BG178)),  2)</f>
        <v>0</v>
      </c>
      <c r="G35" s="39"/>
      <c r="H35" s="39"/>
      <c r="I35" s="156">
        <v>0.21</v>
      </c>
      <c r="J35" s="155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1" t="s">
        <v>44</v>
      </c>
      <c r="F36" s="155">
        <f>ROUND((SUM(BH119:BH178)),  2)</f>
        <v>0</v>
      </c>
      <c r="G36" s="39"/>
      <c r="H36" s="39"/>
      <c r="I36" s="156">
        <v>0.12</v>
      </c>
      <c r="J36" s="155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1" t="s">
        <v>45</v>
      </c>
      <c r="F37" s="155">
        <f>ROUND((SUM(BI119:BI178)),  2)</f>
        <v>0</v>
      </c>
      <c r="G37" s="39"/>
      <c r="H37" s="39"/>
      <c r="I37" s="156">
        <v>0</v>
      </c>
      <c r="J37" s="15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57"/>
      <c r="D39" s="158" t="s">
        <v>46</v>
      </c>
      <c r="E39" s="159"/>
      <c r="F39" s="159"/>
      <c r="G39" s="160" t="s">
        <v>47</v>
      </c>
      <c r="H39" s="161" t="s">
        <v>48</v>
      </c>
      <c r="I39" s="159"/>
      <c r="J39" s="162">
        <f>SUM(J30:J37)</f>
        <v>0</v>
      </c>
      <c r="K39" s="163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64" t="s">
        <v>49</v>
      </c>
      <c r="E50" s="165"/>
      <c r="F50" s="165"/>
      <c r="G50" s="164" t="s">
        <v>50</v>
      </c>
      <c r="H50" s="165"/>
      <c r="I50" s="165"/>
      <c r="J50" s="165"/>
      <c r="K50" s="16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66" t="s">
        <v>51</v>
      </c>
      <c r="E61" s="167"/>
      <c r="F61" s="168" t="s">
        <v>52</v>
      </c>
      <c r="G61" s="166" t="s">
        <v>51</v>
      </c>
      <c r="H61" s="167"/>
      <c r="I61" s="167"/>
      <c r="J61" s="169" t="s">
        <v>52</v>
      </c>
      <c r="K61" s="16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64" t="s">
        <v>53</v>
      </c>
      <c r="E65" s="170"/>
      <c r="F65" s="170"/>
      <c r="G65" s="164" t="s">
        <v>54</v>
      </c>
      <c r="H65" s="170"/>
      <c r="I65" s="170"/>
      <c r="J65" s="170"/>
      <c r="K65" s="17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66" t="s">
        <v>51</v>
      </c>
      <c r="E76" s="167"/>
      <c r="F76" s="168" t="s">
        <v>52</v>
      </c>
      <c r="G76" s="166" t="s">
        <v>51</v>
      </c>
      <c r="H76" s="167"/>
      <c r="I76" s="167"/>
      <c r="J76" s="169" t="s">
        <v>52</v>
      </c>
      <c r="K76" s="16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71"/>
      <c r="C77" s="172"/>
      <c r="D77" s="172"/>
      <c r="E77" s="172"/>
      <c r="F77" s="172"/>
      <c r="G77" s="172"/>
      <c r="H77" s="172"/>
      <c r="I77" s="172"/>
      <c r="J77" s="172"/>
      <c r="K77" s="17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73"/>
      <c r="C81" s="174"/>
      <c r="D81" s="174"/>
      <c r="E81" s="174"/>
      <c r="F81" s="174"/>
      <c r="G81" s="174"/>
      <c r="H81" s="174"/>
      <c r="I81" s="174"/>
      <c r="J81" s="174"/>
      <c r="K81" s="17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127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5" t="str">
        <f>E7</f>
        <v>CELKOVÁ OBNOVA BUDOVY ZŠ KONTEŠINEC PO POŽÁRU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125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009 - INT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 xml:space="preserve"> </v>
      </c>
      <c r="G89" s="41"/>
      <c r="H89" s="41"/>
      <c r="I89" s="33" t="s">
        <v>22</v>
      </c>
      <c r="J89" s="80" t="str">
        <f>IF(J12="","",J12)</f>
        <v>22. 5. 2025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Český Těšín</v>
      </c>
      <c r="G91" s="41"/>
      <c r="H91" s="41"/>
      <c r="I91" s="33" t="s">
        <v>30</v>
      </c>
      <c r="J91" s="37" t="str">
        <f>E21</f>
        <v>ATRIS s.r.o.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Barbora Kyšková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76" t="s">
        <v>128</v>
      </c>
      <c r="D94" s="177"/>
      <c r="E94" s="177"/>
      <c r="F94" s="177"/>
      <c r="G94" s="177"/>
      <c r="H94" s="177"/>
      <c r="I94" s="177"/>
      <c r="J94" s="178" t="s">
        <v>129</v>
      </c>
      <c r="K94" s="177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79" t="s">
        <v>130</v>
      </c>
      <c r="D96" s="41"/>
      <c r="E96" s="41"/>
      <c r="F96" s="41"/>
      <c r="G96" s="41"/>
      <c r="H96" s="41"/>
      <c r="I96" s="41"/>
      <c r="J96" s="111">
        <f>J119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131</v>
      </c>
    </row>
    <row r="97" s="9" customFormat="1" ht="24.96" customHeight="1">
      <c r="A97" s="9"/>
      <c r="B97" s="180"/>
      <c r="C97" s="181"/>
      <c r="D97" s="182" t="s">
        <v>4283</v>
      </c>
      <c r="E97" s="183"/>
      <c r="F97" s="183"/>
      <c r="G97" s="183"/>
      <c r="H97" s="183"/>
      <c r="I97" s="183"/>
      <c r="J97" s="184">
        <f>J120</f>
        <v>0</v>
      </c>
      <c r="K97" s="181"/>
      <c r="L97" s="185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0"/>
      <c r="C98" s="181"/>
      <c r="D98" s="182" t="s">
        <v>4283</v>
      </c>
      <c r="E98" s="183"/>
      <c r="F98" s="183"/>
      <c r="G98" s="183"/>
      <c r="H98" s="183"/>
      <c r="I98" s="183"/>
      <c r="J98" s="184">
        <f>J154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0"/>
      <c r="C99" s="181"/>
      <c r="D99" s="182" t="s">
        <v>4283</v>
      </c>
      <c r="E99" s="183"/>
      <c r="F99" s="183"/>
      <c r="G99" s="183"/>
      <c r="H99" s="183"/>
      <c r="I99" s="183"/>
      <c r="J99" s="184">
        <f>J171</f>
        <v>0</v>
      </c>
      <c r="K99" s="181"/>
      <c r="L99" s="18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160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75" t="str">
        <f>E7</f>
        <v>CELKOVÁ OBNOVA BUDOVY ZŠ KONTEŠINEC PO POŽÁRU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125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77" t="str">
        <f>E9</f>
        <v>009 - INT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20</v>
      </c>
      <c r="D113" s="41"/>
      <c r="E113" s="41"/>
      <c r="F113" s="28" t="str">
        <f>F12</f>
        <v xml:space="preserve"> </v>
      </c>
      <c r="G113" s="41"/>
      <c r="H113" s="41"/>
      <c r="I113" s="33" t="s">
        <v>22</v>
      </c>
      <c r="J113" s="80" t="str">
        <f>IF(J12="","",J12)</f>
        <v>22. 5. 2025</v>
      </c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5.15" customHeight="1">
      <c r="A115" s="39"/>
      <c r="B115" s="40"/>
      <c r="C115" s="33" t="s">
        <v>24</v>
      </c>
      <c r="D115" s="41"/>
      <c r="E115" s="41"/>
      <c r="F115" s="28" t="str">
        <f>E15</f>
        <v>Město Český Těšín</v>
      </c>
      <c r="G115" s="41"/>
      <c r="H115" s="41"/>
      <c r="I115" s="33" t="s">
        <v>30</v>
      </c>
      <c r="J115" s="37" t="str">
        <f>E21</f>
        <v>ATRIS s.r.o.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5.15" customHeight="1">
      <c r="A116" s="39"/>
      <c r="B116" s="40"/>
      <c r="C116" s="33" t="s">
        <v>28</v>
      </c>
      <c r="D116" s="41"/>
      <c r="E116" s="41"/>
      <c r="F116" s="28" t="str">
        <f>IF(E18="","",E18)</f>
        <v>Vyplň údaj</v>
      </c>
      <c r="G116" s="41"/>
      <c r="H116" s="41"/>
      <c r="I116" s="33" t="s">
        <v>33</v>
      </c>
      <c r="J116" s="37" t="str">
        <f>E24</f>
        <v>Barbora Kyšková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0.32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1" customFormat="1" ht="29.28" customHeight="1">
      <c r="A118" s="192"/>
      <c r="B118" s="193"/>
      <c r="C118" s="194" t="s">
        <v>161</v>
      </c>
      <c r="D118" s="195" t="s">
        <v>61</v>
      </c>
      <c r="E118" s="195" t="s">
        <v>57</v>
      </c>
      <c r="F118" s="195" t="s">
        <v>58</v>
      </c>
      <c r="G118" s="195" t="s">
        <v>162</v>
      </c>
      <c r="H118" s="195" t="s">
        <v>163</v>
      </c>
      <c r="I118" s="195" t="s">
        <v>164</v>
      </c>
      <c r="J118" s="195" t="s">
        <v>129</v>
      </c>
      <c r="K118" s="196" t="s">
        <v>165</v>
      </c>
      <c r="L118" s="197"/>
      <c r="M118" s="101" t="s">
        <v>1</v>
      </c>
      <c r="N118" s="102" t="s">
        <v>40</v>
      </c>
      <c r="O118" s="102" t="s">
        <v>166</v>
      </c>
      <c r="P118" s="102" t="s">
        <v>167</v>
      </c>
      <c r="Q118" s="102" t="s">
        <v>168</v>
      </c>
      <c r="R118" s="102" t="s">
        <v>169</v>
      </c>
      <c r="S118" s="102" t="s">
        <v>170</v>
      </c>
      <c r="T118" s="103" t="s">
        <v>171</v>
      </c>
      <c r="U118" s="192"/>
      <c r="V118" s="192"/>
      <c r="W118" s="192"/>
      <c r="X118" s="192"/>
      <c r="Y118" s="192"/>
      <c r="Z118" s="192"/>
      <c r="AA118" s="192"/>
      <c r="AB118" s="192"/>
      <c r="AC118" s="192"/>
      <c r="AD118" s="192"/>
      <c r="AE118" s="192"/>
    </row>
    <row r="119" s="2" customFormat="1" ht="22.8" customHeight="1">
      <c r="A119" s="39"/>
      <c r="B119" s="40"/>
      <c r="C119" s="108" t="s">
        <v>172</v>
      </c>
      <c r="D119" s="41"/>
      <c r="E119" s="41"/>
      <c r="F119" s="41"/>
      <c r="G119" s="41"/>
      <c r="H119" s="41"/>
      <c r="I119" s="41"/>
      <c r="J119" s="198">
        <f>BK119</f>
        <v>0</v>
      </c>
      <c r="K119" s="41"/>
      <c r="L119" s="45"/>
      <c r="M119" s="104"/>
      <c r="N119" s="199"/>
      <c r="O119" s="105"/>
      <c r="P119" s="200">
        <f>P120+P154+P171</f>
        <v>0</v>
      </c>
      <c r="Q119" s="105"/>
      <c r="R119" s="200">
        <f>R120+R154+R171</f>
        <v>0</v>
      </c>
      <c r="S119" s="105"/>
      <c r="T119" s="201">
        <f>T120+T154+T171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75</v>
      </c>
      <c r="AU119" s="18" t="s">
        <v>131</v>
      </c>
      <c r="BK119" s="202">
        <f>BK120+BK154+BK171</f>
        <v>0</v>
      </c>
    </row>
    <row r="120" s="12" customFormat="1" ht="25.92" customHeight="1">
      <c r="A120" s="12"/>
      <c r="B120" s="203"/>
      <c r="C120" s="204"/>
      <c r="D120" s="205" t="s">
        <v>75</v>
      </c>
      <c r="E120" s="206" t="s">
        <v>3798</v>
      </c>
      <c r="F120" s="206" t="s">
        <v>1</v>
      </c>
      <c r="G120" s="204"/>
      <c r="H120" s="204"/>
      <c r="I120" s="207"/>
      <c r="J120" s="208">
        <f>BK120</f>
        <v>0</v>
      </c>
      <c r="K120" s="204"/>
      <c r="L120" s="209"/>
      <c r="M120" s="210"/>
      <c r="N120" s="211"/>
      <c r="O120" s="211"/>
      <c r="P120" s="212">
        <f>SUM(P121:P153)</f>
        <v>0</v>
      </c>
      <c r="Q120" s="211"/>
      <c r="R120" s="212">
        <f>SUM(R121:R153)</f>
        <v>0</v>
      </c>
      <c r="S120" s="211"/>
      <c r="T120" s="213">
        <f>SUM(T121:T153)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4" t="s">
        <v>84</v>
      </c>
      <c r="AT120" s="215" t="s">
        <v>75</v>
      </c>
      <c r="AU120" s="215" t="s">
        <v>76</v>
      </c>
      <c r="AY120" s="214" t="s">
        <v>175</v>
      </c>
      <c r="BK120" s="216">
        <f>SUM(BK121:BK153)</f>
        <v>0</v>
      </c>
    </row>
    <row r="121" s="2" customFormat="1" ht="44.25" customHeight="1">
      <c r="A121" s="39"/>
      <c r="B121" s="40"/>
      <c r="C121" s="219" t="s">
        <v>84</v>
      </c>
      <c r="D121" s="219" t="s">
        <v>177</v>
      </c>
      <c r="E121" s="220" t="s">
        <v>4533</v>
      </c>
      <c r="F121" s="221" t="s">
        <v>4534</v>
      </c>
      <c r="G121" s="222" t="s">
        <v>2748</v>
      </c>
      <c r="H121" s="223">
        <v>2</v>
      </c>
      <c r="I121" s="224"/>
      <c r="J121" s="225">
        <f>ROUND(I121*H121,2)</f>
        <v>0</v>
      </c>
      <c r="K121" s="221" t="s">
        <v>1</v>
      </c>
      <c r="L121" s="45"/>
      <c r="M121" s="226" t="s">
        <v>1</v>
      </c>
      <c r="N121" s="227" t="s">
        <v>41</v>
      </c>
      <c r="O121" s="92"/>
      <c r="P121" s="228">
        <f>O121*H121</f>
        <v>0</v>
      </c>
      <c r="Q121" s="228">
        <v>0</v>
      </c>
      <c r="R121" s="228">
        <f>Q121*H121</f>
        <v>0</v>
      </c>
      <c r="S121" s="228">
        <v>0</v>
      </c>
      <c r="T121" s="229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30" t="s">
        <v>182</v>
      </c>
      <c r="AT121" s="230" t="s">
        <v>177</v>
      </c>
      <c r="AU121" s="230" t="s">
        <v>84</v>
      </c>
      <c r="AY121" s="18" t="s">
        <v>175</v>
      </c>
      <c r="BE121" s="231">
        <f>IF(N121="základní",J121,0)</f>
        <v>0</v>
      </c>
      <c r="BF121" s="231">
        <f>IF(N121="snížená",J121,0)</f>
        <v>0</v>
      </c>
      <c r="BG121" s="231">
        <f>IF(N121="zákl. přenesená",J121,0)</f>
        <v>0</v>
      </c>
      <c r="BH121" s="231">
        <f>IF(N121="sníž. přenesená",J121,0)</f>
        <v>0</v>
      </c>
      <c r="BI121" s="231">
        <f>IF(N121="nulová",J121,0)</f>
        <v>0</v>
      </c>
      <c r="BJ121" s="18" t="s">
        <v>84</v>
      </c>
      <c r="BK121" s="231">
        <f>ROUND(I121*H121,2)</f>
        <v>0</v>
      </c>
      <c r="BL121" s="18" t="s">
        <v>182</v>
      </c>
      <c r="BM121" s="230" t="s">
        <v>86</v>
      </c>
    </row>
    <row r="122" s="13" customFormat="1">
      <c r="A122" s="13"/>
      <c r="B122" s="232"/>
      <c r="C122" s="233"/>
      <c r="D122" s="234" t="s">
        <v>184</v>
      </c>
      <c r="E122" s="235" t="s">
        <v>1</v>
      </c>
      <c r="F122" s="236" t="s">
        <v>4305</v>
      </c>
      <c r="G122" s="233"/>
      <c r="H122" s="237">
        <v>2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184</v>
      </c>
      <c r="AU122" s="243" t="s">
        <v>84</v>
      </c>
      <c r="AV122" s="13" t="s">
        <v>86</v>
      </c>
      <c r="AW122" s="13" t="s">
        <v>32</v>
      </c>
      <c r="AX122" s="13" t="s">
        <v>76</v>
      </c>
      <c r="AY122" s="243" t="s">
        <v>175</v>
      </c>
    </row>
    <row r="123" s="15" customFormat="1">
      <c r="A123" s="15"/>
      <c r="B123" s="254"/>
      <c r="C123" s="255"/>
      <c r="D123" s="234" t="s">
        <v>184</v>
      </c>
      <c r="E123" s="256" t="s">
        <v>1</v>
      </c>
      <c r="F123" s="257" t="s">
        <v>201</v>
      </c>
      <c r="G123" s="255"/>
      <c r="H123" s="258">
        <v>2</v>
      </c>
      <c r="I123" s="259"/>
      <c r="J123" s="255"/>
      <c r="K123" s="255"/>
      <c r="L123" s="260"/>
      <c r="M123" s="261"/>
      <c r="N123" s="262"/>
      <c r="O123" s="262"/>
      <c r="P123" s="262"/>
      <c r="Q123" s="262"/>
      <c r="R123" s="262"/>
      <c r="S123" s="262"/>
      <c r="T123" s="263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4" t="s">
        <v>184</v>
      </c>
      <c r="AU123" s="264" t="s">
        <v>84</v>
      </c>
      <c r="AV123" s="15" t="s">
        <v>182</v>
      </c>
      <c r="AW123" s="15" t="s">
        <v>32</v>
      </c>
      <c r="AX123" s="15" t="s">
        <v>84</v>
      </c>
      <c r="AY123" s="264" t="s">
        <v>175</v>
      </c>
    </row>
    <row r="124" s="2" customFormat="1" ht="21.75" customHeight="1">
      <c r="A124" s="39"/>
      <c r="B124" s="40"/>
      <c r="C124" s="219" t="s">
        <v>86</v>
      </c>
      <c r="D124" s="219" t="s">
        <v>177</v>
      </c>
      <c r="E124" s="220" t="s">
        <v>4535</v>
      </c>
      <c r="F124" s="221" t="s">
        <v>4536</v>
      </c>
      <c r="G124" s="222" t="s">
        <v>4396</v>
      </c>
      <c r="H124" s="223">
        <v>2</v>
      </c>
      <c r="I124" s="224"/>
      <c r="J124" s="225">
        <f>ROUND(I124*H124,2)</f>
        <v>0</v>
      </c>
      <c r="K124" s="221" t="s">
        <v>1</v>
      </c>
      <c r="L124" s="45"/>
      <c r="M124" s="226" t="s">
        <v>1</v>
      </c>
      <c r="N124" s="227" t="s">
        <v>41</v>
      </c>
      <c r="O124" s="92"/>
      <c r="P124" s="228">
        <f>O124*H124</f>
        <v>0</v>
      </c>
      <c r="Q124" s="228">
        <v>0</v>
      </c>
      <c r="R124" s="228">
        <f>Q124*H124</f>
        <v>0</v>
      </c>
      <c r="S124" s="228">
        <v>0</v>
      </c>
      <c r="T124" s="229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30" t="s">
        <v>182</v>
      </c>
      <c r="AT124" s="230" t="s">
        <v>177</v>
      </c>
      <c r="AU124" s="230" t="s">
        <v>84</v>
      </c>
      <c r="AY124" s="18" t="s">
        <v>175</v>
      </c>
      <c r="BE124" s="231">
        <f>IF(N124="základní",J124,0)</f>
        <v>0</v>
      </c>
      <c r="BF124" s="231">
        <f>IF(N124="snížená",J124,0)</f>
        <v>0</v>
      </c>
      <c r="BG124" s="231">
        <f>IF(N124="zákl. přenesená",J124,0)</f>
        <v>0</v>
      </c>
      <c r="BH124" s="231">
        <f>IF(N124="sníž. přenesená",J124,0)</f>
        <v>0</v>
      </c>
      <c r="BI124" s="231">
        <f>IF(N124="nulová",J124,0)</f>
        <v>0</v>
      </c>
      <c r="BJ124" s="18" t="s">
        <v>84</v>
      </c>
      <c r="BK124" s="231">
        <f>ROUND(I124*H124,2)</f>
        <v>0</v>
      </c>
      <c r="BL124" s="18" t="s">
        <v>182</v>
      </c>
      <c r="BM124" s="230" t="s">
        <v>182</v>
      </c>
    </row>
    <row r="125" s="13" customFormat="1">
      <c r="A125" s="13"/>
      <c r="B125" s="232"/>
      <c r="C125" s="233"/>
      <c r="D125" s="234" t="s">
        <v>184</v>
      </c>
      <c r="E125" s="235" t="s">
        <v>1</v>
      </c>
      <c r="F125" s="236" t="s">
        <v>4305</v>
      </c>
      <c r="G125" s="233"/>
      <c r="H125" s="237">
        <v>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184</v>
      </c>
      <c r="AU125" s="243" t="s">
        <v>84</v>
      </c>
      <c r="AV125" s="13" t="s">
        <v>86</v>
      </c>
      <c r="AW125" s="13" t="s">
        <v>32</v>
      </c>
      <c r="AX125" s="13" t="s">
        <v>76</v>
      </c>
      <c r="AY125" s="243" t="s">
        <v>175</v>
      </c>
    </row>
    <row r="126" s="15" customFormat="1">
      <c r="A126" s="15"/>
      <c r="B126" s="254"/>
      <c r="C126" s="255"/>
      <c r="D126" s="234" t="s">
        <v>184</v>
      </c>
      <c r="E126" s="256" t="s">
        <v>1</v>
      </c>
      <c r="F126" s="257" t="s">
        <v>201</v>
      </c>
      <c r="G126" s="255"/>
      <c r="H126" s="258">
        <v>2</v>
      </c>
      <c r="I126" s="259"/>
      <c r="J126" s="255"/>
      <c r="K126" s="255"/>
      <c r="L126" s="260"/>
      <c r="M126" s="261"/>
      <c r="N126" s="262"/>
      <c r="O126" s="262"/>
      <c r="P126" s="262"/>
      <c r="Q126" s="262"/>
      <c r="R126" s="262"/>
      <c r="S126" s="262"/>
      <c r="T126" s="263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4" t="s">
        <v>184</v>
      </c>
      <c r="AU126" s="264" t="s">
        <v>84</v>
      </c>
      <c r="AV126" s="15" t="s">
        <v>182</v>
      </c>
      <c r="AW126" s="15" t="s">
        <v>32</v>
      </c>
      <c r="AX126" s="15" t="s">
        <v>84</v>
      </c>
      <c r="AY126" s="264" t="s">
        <v>175</v>
      </c>
    </row>
    <row r="127" s="2" customFormat="1" ht="16.5" customHeight="1">
      <c r="A127" s="39"/>
      <c r="B127" s="40"/>
      <c r="C127" s="219" t="s">
        <v>189</v>
      </c>
      <c r="D127" s="219" t="s">
        <v>177</v>
      </c>
      <c r="E127" s="220" t="s">
        <v>4537</v>
      </c>
      <c r="F127" s="221" t="s">
        <v>4538</v>
      </c>
      <c r="G127" s="222" t="s">
        <v>2748</v>
      </c>
      <c r="H127" s="223">
        <v>2</v>
      </c>
      <c r="I127" s="224"/>
      <c r="J127" s="225">
        <f>ROUND(I127*H127,2)</f>
        <v>0</v>
      </c>
      <c r="K127" s="221" t="s">
        <v>1</v>
      </c>
      <c r="L127" s="45"/>
      <c r="M127" s="226" t="s">
        <v>1</v>
      </c>
      <c r="N127" s="227" t="s">
        <v>41</v>
      </c>
      <c r="O127" s="92"/>
      <c r="P127" s="228">
        <f>O127*H127</f>
        <v>0</v>
      </c>
      <c r="Q127" s="228">
        <v>0</v>
      </c>
      <c r="R127" s="228">
        <f>Q127*H127</f>
        <v>0</v>
      </c>
      <c r="S127" s="228">
        <v>0</v>
      </c>
      <c r="T127" s="229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30" t="s">
        <v>182</v>
      </c>
      <c r="AT127" s="230" t="s">
        <v>177</v>
      </c>
      <c r="AU127" s="230" t="s">
        <v>84</v>
      </c>
      <c r="AY127" s="18" t="s">
        <v>175</v>
      </c>
      <c r="BE127" s="231">
        <f>IF(N127="základní",J127,0)</f>
        <v>0</v>
      </c>
      <c r="BF127" s="231">
        <f>IF(N127="snížená",J127,0)</f>
        <v>0</v>
      </c>
      <c r="BG127" s="231">
        <f>IF(N127="zákl. přenesená",J127,0)</f>
        <v>0</v>
      </c>
      <c r="BH127" s="231">
        <f>IF(N127="sníž. přenesená",J127,0)</f>
        <v>0</v>
      </c>
      <c r="BI127" s="231">
        <f>IF(N127="nulová",J127,0)</f>
        <v>0</v>
      </c>
      <c r="BJ127" s="18" t="s">
        <v>84</v>
      </c>
      <c r="BK127" s="231">
        <f>ROUND(I127*H127,2)</f>
        <v>0</v>
      </c>
      <c r="BL127" s="18" t="s">
        <v>182</v>
      </c>
      <c r="BM127" s="230" t="s">
        <v>207</v>
      </c>
    </row>
    <row r="128" s="13" customFormat="1">
      <c r="A128" s="13"/>
      <c r="B128" s="232"/>
      <c r="C128" s="233"/>
      <c r="D128" s="234" t="s">
        <v>184</v>
      </c>
      <c r="E128" s="235" t="s">
        <v>1</v>
      </c>
      <c r="F128" s="236" t="s">
        <v>4305</v>
      </c>
      <c r="G128" s="233"/>
      <c r="H128" s="237">
        <v>2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184</v>
      </c>
      <c r="AU128" s="243" t="s">
        <v>84</v>
      </c>
      <c r="AV128" s="13" t="s">
        <v>86</v>
      </c>
      <c r="AW128" s="13" t="s">
        <v>32</v>
      </c>
      <c r="AX128" s="13" t="s">
        <v>76</v>
      </c>
      <c r="AY128" s="243" t="s">
        <v>175</v>
      </c>
    </row>
    <row r="129" s="15" customFormat="1">
      <c r="A129" s="15"/>
      <c r="B129" s="254"/>
      <c r="C129" s="255"/>
      <c r="D129" s="234" t="s">
        <v>184</v>
      </c>
      <c r="E129" s="256" t="s">
        <v>1</v>
      </c>
      <c r="F129" s="257" t="s">
        <v>201</v>
      </c>
      <c r="G129" s="255"/>
      <c r="H129" s="258">
        <v>2</v>
      </c>
      <c r="I129" s="259"/>
      <c r="J129" s="255"/>
      <c r="K129" s="255"/>
      <c r="L129" s="260"/>
      <c r="M129" s="261"/>
      <c r="N129" s="262"/>
      <c r="O129" s="262"/>
      <c r="P129" s="262"/>
      <c r="Q129" s="262"/>
      <c r="R129" s="262"/>
      <c r="S129" s="262"/>
      <c r="T129" s="263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4" t="s">
        <v>184</v>
      </c>
      <c r="AU129" s="264" t="s">
        <v>84</v>
      </c>
      <c r="AV129" s="15" t="s">
        <v>182</v>
      </c>
      <c r="AW129" s="15" t="s">
        <v>32</v>
      </c>
      <c r="AX129" s="15" t="s">
        <v>84</v>
      </c>
      <c r="AY129" s="264" t="s">
        <v>175</v>
      </c>
    </row>
    <row r="130" s="2" customFormat="1" ht="16.5" customHeight="1">
      <c r="A130" s="39"/>
      <c r="B130" s="40"/>
      <c r="C130" s="219" t="s">
        <v>182</v>
      </c>
      <c r="D130" s="219" t="s">
        <v>177</v>
      </c>
      <c r="E130" s="220" t="s">
        <v>4539</v>
      </c>
      <c r="F130" s="221" t="s">
        <v>4540</v>
      </c>
      <c r="G130" s="222" t="s">
        <v>2748</v>
      </c>
      <c r="H130" s="223">
        <v>2</v>
      </c>
      <c r="I130" s="224"/>
      <c r="J130" s="225">
        <f>ROUND(I130*H130,2)</f>
        <v>0</v>
      </c>
      <c r="K130" s="221" t="s">
        <v>1</v>
      </c>
      <c r="L130" s="45"/>
      <c r="M130" s="226" t="s">
        <v>1</v>
      </c>
      <c r="N130" s="227" t="s">
        <v>41</v>
      </c>
      <c r="O130" s="92"/>
      <c r="P130" s="228">
        <f>O130*H130</f>
        <v>0</v>
      </c>
      <c r="Q130" s="228">
        <v>0</v>
      </c>
      <c r="R130" s="228">
        <f>Q130*H130</f>
        <v>0</v>
      </c>
      <c r="S130" s="228">
        <v>0</v>
      </c>
      <c r="T130" s="229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0" t="s">
        <v>182</v>
      </c>
      <c r="AT130" s="230" t="s">
        <v>177</v>
      </c>
      <c r="AU130" s="230" t="s">
        <v>84</v>
      </c>
      <c r="AY130" s="18" t="s">
        <v>175</v>
      </c>
      <c r="BE130" s="231">
        <f>IF(N130="základní",J130,0)</f>
        <v>0</v>
      </c>
      <c r="BF130" s="231">
        <f>IF(N130="snížená",J130,0)</f>
        <v>0</v>
      </c>
      <c r="BG130" s="231">
        <f>IF(N130="zákl. přenesená",J130,0)</f>
        <v>0</v>
      </c>
      <c r="BH130" s="231">
        <f>IF(N130="sníž. přenesená",J130,0)</f>
        <v>0</v>
      </c>
      <c r="BI130" s="231">
        <f>IF(N130="nulová",J130,0)</f>
        <v>0</v>
      </c>
      <c r="BJ130" s="18" t="s">
        <v>84</v>
      </c>
      <c r="BK130" s="231">
        <f>ROUND(I130*H130,2)</f>
        <v>0</v>
      </c>
      <c r="BL130" s="18" t="s">
        <v>182</v>
      </c>
      <c r="BM130" s="230" t="s">
        <v>216</v>
      </c>
    </row>
    <row r="131" s="13" customFormat="1">
      <c r="A131" s="13"/>
      <c r="B131" s="232"/>
      <c r="C131" s="233"/>
      <c r="D131" s="234" t="s">
        <v>184</v>
      </c>
      <c r="E131" s="235" t="s">
        <v>1</v>
      </c>
      <c r="F131" s="236" t="s">
        <v>4305</v>
      </c>
      <c r="G131" s="233"/>
      <c r="H131" s="237">
        <v>2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184</v>
      </c>
      <c r="AU131" s="243" t="s">
        <v>84</v>
      </c>
      <c r="AV131" s="13" t="s">
        <v>86</v>
      </c>
      <c r="AW131" s="13" t="s">
        <v>32</v>
      </c>
      <c r="AX131" s="13" t="s">
        <v>76</v>
      </c>
      <c r="AY131" s="243" t="s">
        <v>175</v>
      </c>
    </row>
    <row r="132" s="15" customFormat="1">
      <c r="A132" s="15"/>
      <c r="B132" s="254"/>
      <c r="C132" s="255"/>
      <c r="D132" s="234" t="s">
        <v>184</v>
      </c>
      <c r="E132" s="256" t="s">
        <v>1</v>
      </c>
      <c r="F132" s="257" t="s">
        <v>201</v>
      </c>
      <c r="G132" s="255"/>
      <c r="H132" s="258">
        <v>2</v>
      </c>
      <c r="I132" s="259"/>
      <c r="J132" s="255"/>
      <c r="K132" s="255"/>
      <c r="L132" s="260"/>
      <c r="M132" s="261"/>
      <c r="N132" s="262"/>
      <c r="O132" s="262"/>
      <c r="P132" s="262"/>
      <c r="Q132" s="262"/>
      <c r="R132" s="262"/>
      <c r="S132" s="262"/>
      <c r="T132" s="263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4" t="s">
        <v>184</v>
      </c>
      <c r="AU132" s="264" t="s">
        <v>84</v>
      </c>
      <c r="AV132" s="15" t="s">
        <v>182</v>
      </c>
      <c r="AW132" s="15" t="s">
        <v>32</v>
      </c>
      <c r="AX132" s="15" t="s">
        <v>84</v>
      </c>
      <c r="AY132" s="264" t="s">
        <v>175</v>
      </c>
    </row>
    <row r="133" s="2" customFormat="1" ht="16.5" customHeight="1">
      <c r="A133" s="39"/>
      <c r="B133" s="40"/>
      <c r="C133" s="219" t="s">
        <v>202</v>
      </c>
      <c r="D133" s="219" t="s">
        <v>177</v>
      </c>
      <c r="E133" s="220" t="s">
        <v>4541</v>
      </c>
      <c r="F133" s="221" t="s">
        <v>4542</v>
      </c>
      <c r="G133" s="222" t="s">
        <v>2748</v>
      </c>
      <c r="H133" s="223">
        <v>2</v>
      </c>
      <c r="I133" s="224"/>
      <c r="J133" s="225">
        <f>ROUND(I133*H133,2)</f>
        <v>0</v>
      </c>
      <c r="K133" s="221" t="s">
        <v>1</v>
      </c>
      <c r="L133" s="45"/>
      <c r="M133" s="226" t="s">
        <v>1</v>
      </c>
      <c r="N133" s="227" t="s">
        <v>41</v>
      </c>
      <c r="O133" s="92"/>
      <c r="P133" s="228">
        <f>O133*H133</f>
        <v>0</v>
      </c>
      <c r="Q133" s="228">
        <v>0</v>
      </c>
      <c r="R133" s="228">
        <f>Q133*H133</f>
        <v>0</v>
      </c>
      <c r="S133" s="228">
        <v>0</v>
      </c>
      <c r="T133" s="229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0" t="s">
        <v>182</v>
      </c>
      <c r="AT133" s="230" t="s">
        <v>177</v>
      </c>
      <c r="AU133" s="230" t="s">
        <v>84</v>
      </c>
      <c r="AY133" s="18" t="s">
        <v>175</v>
      </c>
      <c r="BE133" s="231">
        <f>IF(N133="základní",J133,0)</f>
        <v>0</v>
      </c>
      <c r="BF133" s="231">
        <f>IF(N133="snížená",J133,0)</f>
        <v>0</v>
      </c>
      <c r="BG133" s="231">
        <f>IF(N133="zákl. přenesená",J133,0)</f>
        <v>0</v>
      </c>
      <c r="BH133" s="231">
        <f>IF(N133="sníž. přenesená",J133,0)</f>
        <v>0</v>
      </c>
      <c r="BI133" s="231">
        <f>IF(N133="nulová",J133,0)</f>
        <v>0</v>
      </c>
      <c r="BJ133" s="18" t="s">
        <v>84</v>
      </c>
      <c r="BK133" s="231">
        <f>ROUND(I133*H133,2)</f>
        <v>0</v>
      </c>
      <c r="BL133" s="18" t="s">
        <v>182</v>
      </c>
      <c r="BM133" s="230" t="s">
        <v>226</v>
      </c>
    </row>
    <row r="134" s="13" customFormat="1">
      <c r="A134" s="13"/>
      <c r="B134" s="232"/>
      <c r="C134" s="233"/>
      <c r="D134" s="234" t="s">
        <v>184</v>
      </c>
      <c r="E134" s="235" t="s">
        <v>1</v>
      </c>
      <c r="F134" s="236" t="s">
        <v>4305</v>
      </c>
      <c r="G134" s="233"/>
      <c r="H134" s="237">
        <v>2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184</v>
      </c>
      <c r="AU134" s="243" t="s">
        <v>84</v>
      </c>
      <c r="AV134" s="13" t="s">
        <v>86</v>
      </c>
      <c r="AW134" s="13" t="s">
        <v>32</v>
      </c>
      <c r="AX134" s="13" t="s">
        <v>76</v>
      </c>
      <c r="AY134" s="243" t="s">
        <v>175</v>
      </c>
    </row>
    <row r="135" s="15" customFormat="1">
      <c r="A135" s="15"/>
      <c r="B135" s="254"/>
      <c r="C135" s="255"/>
      <c r="D135" s="234" t="s">
        <v>184</v>
      </c>
      <c r="E135" s="256" t="s">
        <v>1</v>
      </c>
      <c r="F135" s="257" t="s">
        <v>201</v>
      </c>
      <c r="G135" s="255"/>
      <c r="H135" s="258">
        <v>2</v>
      </c>
      <c r="I135" s="259"/>
      <c r="J135" s="255"/>
      <c r="K135" s="255"/>
      <c r="L135" s="260"/>
      <c r="M135" s="261"/>
      <c r="N135" s="262"/>
      <c r="O135" s="262"/>
      <c r="P135" s="262"/>
      <c r="Q135" s="262"/>
      <c r="R135" s="262"/>
      <c r="S135" s="262"/>
      <c r="T135" s="263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4" t="s">
        <v>184</v>
      </c>
      <c r="AU135" s="264" t="s">
        <v>84</v>
      </c>
      <c r="AV135" s="15" t="s">
        <v>182</v>
      </c>
      <c r="AW135" s="15" t="s">
        <v>32</v>
      </c>
      <c r="AX135" s="15" t="s">
        <v>84</v>
      </c>
      <c r="AY135" s="264" t="s">
        <v>175</v>
      </c>
    </row>
    <row r="136" s="2" customFormat="1" ht="16.5" customHeight="1">
      <c r="A136" s="39"/>
      <c r="B136" s="40"/>
      <c r="C136" s="219" t="s">
        <v>207</v>
      </c>
      <c r="D136" s="219" t="s">
        <v>177</v>
      </c>
      <c r="E136" s="220" t="s">
        <v>4543</v>
      </c>
      <c r="F136" s="221" t="s">
        <v>4544</v>
      </c>
      <c r="G136" s="222" t="s">
        <v>2748</v>
      </c>
      <c r="H136" s="223">
        <v>2</v>
      </c>
      <c r="I136" s="224"/>
      <c r="J136" s="225">
        <f>ROUND(I136*H136,2)</f>
        <v>0</v>
      </c>
      <c r="K136" s="221" t="s">
        <v>1</v>
      </c>
      <c r="L136" s="45"/>
      <c r="M136" s="226" t="s">
        <v>1</v>
      </c>
      <c r="N136" s="227" t="s">
        <v>41</v>
      </c>
      <c r="O136" s="92"/>
      <c r="P136" s="228">
        <f>O136*H136</f>
        <v>0</v>
      </c>
      <c r="Q136" s="228">
        <v>0</v>
      </c>
      <c r="R136" s="228">
        <f>Q136*H136</f>
        <v>0</v>
      </c>
      <c r="S136" s="228">
        <v>0</v>
      </c>
      <c r="T136" s="229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0" t="s">
        <v>182</v>
      </c>
      <c r="AT136" s="230" t="s">
        <v>177</v>
      </c>
      <c r="AU136" s="230" t="s">
        <v>84</v>
      </c>
      <c r="AY136" s="18" t="s">
        <v>175</v>
      </c>
      <c r="BE136" s="231">
        <f>IF(N136="základní",J136,0)</f>
        <v>0</v>
      </c>
      <c r="BF136" s="231">
        <f>IF(N136="snížená",J136,0)</f>
        <v>0</v>
      </c>
      <c r="BG136" s="231">
        <f>IF(N136="zákl. přenesená",J136,0)</f>
        <v>0</v>
      </c>
      <c r="BH136" s="231">
        <f>IF(N136="sníž. přenesená",J136,0)</f>
        <v>0</v>
      </c>
      <c r="BI136" s="231">
        <f>IF(N136="nulová",J136,0)</f>
        <v>0</v>
      </c>
      <c r="BJ136" s="18" t="s">
        <v>84</v>
      </c>
      <c r="BK136" s="231">
        <f>ROUND(I136*H136,2)</f>
        <v>0</v>
      </c>
      <c r="BL136" s="18" t="s">
        <v>182</v>
      </c>
      <c r="BM136" s="230" t="s">
        <v>8</v>
      </c>
    </row>
    <row r="137" s="2" customFormat="1" ht="16.5" customHeight="1">
      <c r="A137" s="39"/>
      <c r="B137" s="40"/>
      <c r="C137" s="219" t="s">
        <v>211</v>
      </c>
      <c r="D137" s="219" t="s">
        <v>177</v>
      </c>
      <c r="E137" s="220" t="s">
        <v>4545</v>
      </c>
      <c r="F137" s="221" t="s">
        <v>4546</v>
      </c>
      <c r="G137" s="222" t="s">
        <v>2748</v>
      </c>
      <c r="H137" s="223">
        <v>6</v>
      </c>
      <c r="I137" s="224"/>
      <c r="J137" s="225">
        <f>ROUND(I137*H137,2)</f>
        <v>0</v>
      </c>
      <c r="K137" s="221" t="s">
        <v>1</v>
      </c>
      <c r="L137" s="45"/>
      <c r="M137" s="226" t="s">
        <v>1</v>
      </c>
      <c r="N137" s="227" t="s">
        <v>41</v>
      </c>
      <c r="O137" s="92"/>
      <c r="P137" s="228">
        <f>O137*H137</f>
        <v>0</v>
      </c>
      <c r="Q137" s="228">
        <v>0</v>
      </c>
      <c r="R137" s="228">
        <f>Q137*H137</f>
        <v>0</v>
      </c>
      <c r="S137" s="228">
        <v>0</v>
      </c>
      <c r="T137" s="229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0" t="s">
        <v>182</v>
      </c>
      <c r="AT137" s="230" t="s">
        <v>177</v>
      </c>
      <c r="AU137" s="230" t="s">
        <v>84</v>
      </c>
      <c r="AY137" s="18" t="s">
        <v>175</v>
      </c>
      <c r="BE137" s="231">
        <f>IF(N137="základní",J137,0)</f>
        <v>0</v>
      </c>
      <c r="BF137" s="231">
        <f>IF(N137="snížená",J137,0)</f>
        <v>0</v>
      </c>
      <c r="BG137" s="231">
        <f>IF(N137="zákl. přenesená",J137,0)</f>
        <v>0</v>
      </c>
      <c r="BH137" s="231">
        <f>IF(N137="sníž. přenesená",J137,0)</f>
        <v>0</v>
      </c>
      <c r="BI137" s="231">
        <f>IF(N137="nulová",J137,0)</f>
        <v>0</v>
      </c>
      <c r="BJ137" s="18" t="s">
        <v>84</v>
      </c>
      <c r="BK137" s="231">
        <f>ROUND(I137*H137,2)</f>
        <v>0</v>
      </c>
      <c r="BL137" s="18" t="s">
        <v>182</v>
      </c>
      <c r="BM137" s="230" t="s">
        <v>246</v>
      </c>
    </row>
    <row r="138" s="13" customFormat="1">
      <c r="A138" s="13"/>
      <c r="B138" s="232"/>
      <c r="C138" s="233"/>
      <c r="D138" s="234" t="s">
        <v>184</v>
      </c>
      <c r="E138" s="235" t="s">
        <v>1</v>
      </c>
      <c r="F138" s="236" t="s">
        <v>4547</v>
      </c>
      <c r="G138" s="233"/>
      <c r="H138" s="237">
        <v>6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184</v>
      </c>
      <c r="AU138" s="243" t="s">
        <v>84</v>
      </c>
      <c r="AV138" s="13" t="s">
        <v>86</v>
      </c>
      <c r="AW138" s="13" t="s">
        <v>32</v>
      </c>
      <c r="AX138" s="13" t="s">
        <v>76</v>
      </c>
      <c r="AY138" s="243" t="s">
        <v>175</v>
      </c>
    </row>
    <row r="139" s="15" customFormat="1">
      <c r="A139" s="15"/>
      <c r="B139" s="254"/>
      <c r="C139" s="255"/>
      <c r="D139" s="234" t="s">
        <v>184</v>
      </c>
      <c r="E139" s="256" t="s">
        <v>1</v>
      </c>
      <c r="F139" s="257" t="s">
        <v>201</v>
      </c>
      <c r="G139" s="255"/>
      <c r="H139" s="258">
        <v>6</v>
      </c>
      <c r="I139" s="259"/>
      <c r="J139" s="255"/>
      <c r="K139" s="255"/>
      <c r="L139" s="260"/>
      <c r="M139" s="261"/>
      <c r="N139" s="262"/>
      <c r="O139" s="262"/>
      <c r="P139" s="262"/>
      <c r="Q139" s="262"/>
      <c r="R139" s="262"/>
      <c r="S139" s="262"/>
      <c r="T139" s="263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4" t="s">
        <v>184</v>
      </c>
      <c r="AU139" s="264" t="s">
        <v>84</v>
      </c>
      <c r="AV139" s="15" t="s">
        <v>182</v>
      </c>
      <c r="AW139" s="15" t="s">
        <v>32</v>
      </c>
      <c r="AX139" s="15" t="s">
        <v>84</v>
      </c>
      <c r="AY139" s="264" t="s">
        <v>175</v>
      </c>
    </row>
    <row r="140" s="2" customFormat="1" ht="16.5" customHeight="1">
      <c r="A140" s="39"/>
      <c r="B140" s="40"/>
      <c r="C140" s="219" t="s">
        <v>216</v>
      </c>
      <c r="D140" s="219" t="s">
        <v>177</v>
      </c>
      <c r="E140" s="220" t="s">
        <v>4548</v>
      </c>
      <c r="F140" s="221" t="s">
        <v>4549</v>
      </c>
      <c r="G140" s="222" t="s">
        <v>2748</v>
      </c>
      <c r="H140" s="223">
        <v>6</v>
      </c>
      <c r="I140" s="224"/>
      <c r="J140" s="225">
        <f>ROUND(I140*H140,2)</f>
        <v>0</v>
      </c>
      <c r="K140" s="221" t="s">
        <v>1</v>
      </c>
      <c r="L140" s="45"/>
      <c r="M140" s="226" t="s">
        <v>1</v>
      </c>
      <c r="N140" s="227" t="s">
        <v>41</v>
      </c>
      <c r="O140" s="92"/>
      <c r="P140" s="228">
        <f>O140*H140</f>
        <v>0</v>
      </c>
      <c r="Q140" s="228">
        <v>0</v>
      </c>
      <c r="R140" s="228">
        <f>Q140*H140</f>
        <v>0</v>
      </c>
      <c r="S140" s="228">
        <v>0</v>
      </c>
      <c r="T140" s="229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0" t="s">
        <v>182</v>
      </c>
      <c r="AT140" s="230" t="s">
        <v>177</v>
      </c>
      <c r="AU140" s="230" t="s">
        <v>84</v>
      </c>
      <c r="AY140" s="18" t="s">
        <v>175</v>
      </c>
      <c r="BE140" s="231">
        <f>IF(N140="základní",J140,0)</f>
        <v>0</v>
      </c>
      <c r="BF140" s="231">
        <f>IF(N140="snížená",J140,0)</f>
        <v>0</v>
      </c>
      <c r="BG140" s="231">
        <f>IF(N140="zákl. přenesená",J140,0)</f>
        <v>0</v>
      </c>
      <c r="BH140" s="231">
        <f>IF(N140="sníž. přenesená",J140,0)</f>
        <v>0</v>
      </c>
      <c r="BI140" s="231">
        <f>IF(N140="nulová",J140,0)</f>
        <v>0</v>
      </c>
      <c r="BJ140" s="18" t="s">
        <v>84</v>
      </c>
      <c r="BK140" s="231">
        <f>ROUND(I140*H140,2)</f>
        <v>0</v>
      </c>
      <c r="BL140" s="18" t="s">
        <v>182</v>
      </c>
      <c r="BM140" s="230" t="s">
        <v>262</v>
      </c>
    </row>
    <row r="141" s="2" customFormat="1" ht="24.15" customHeight="1">
      <c r="A141" s="39"/>
      <c r="B141" s="40"/>
      <c r="C141" s="219" t="s">
        <v>221</v>
      </c>
      <c r="D141" s="219" t="s">
        <v>177</v>
      </c>
      <c r="E141" s="220" t="s">
        <v>4550</v>
      </c>
      <c r="F141" s="221" t="s">
        <v>4551</v>
      </c>
      <c r="G141" s="222" t="s">
        <v>2748</v>
      </c>
      <c r="H141" s="223">
        <v>5</v>
      </c>
      <c r="I141" s="224"/>
      <c r="J141" s="225">
        <f>ROUND(I141*H141,2)</f>
        <v>0</v>
      </c>
      <c r="K141" s="221" t="s">
        <v>1</v>
      </c>
      <c r="L141" s="45"/>
      <c r="M141" s="226" t="s">
        <v>1</v>
      </c>
      <c r="N141" s="227" t="s">
        <v>41</v>
      </c>
      <c r="O141" s="92"/>
      <c r="P141" s="228">
        <f>O141*H141</f>
        <v>0</v>
      </c>
      <c r="Q141" s="228">
        <v>0</v>
      </c>
      <c r="R141" s="228">
        <f>Q141*H141</f>
        <v>0</v>
      </c>
      <c r="S141" s="228">
        <v>0</v>
      </c>
      <c r="T141" s="229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0" t="s">
        <v>182</v>
      </c>
      <c r="AT141" s="230" t="s">
        <v>177</v>
      </c>
      <c r="AU141" s="230" t="s">
        <v>84</v>
      </c>
      <c r="AY141" s="18" t="s">
        <v>175</v>
      </c>
      <c r="BE141" s="231">
        <f>IF(N141="základní",J141,0)</f>
        <v>0</v>
      </c>
      <c r="BF141" s="231">
        <f>IF(N141="snížená",J141,0)</f>
        <v>0</v>
      </c>
      <c r="BG141" s="231">
        <f>IF(N141="zákl. přenesená",J141,0)</f>
        <v>0</v>
      </c>
      <c r="BH141" s="231">
        <f>IF(N141="sníž. přenesená",J141,0)</f>
        <v>0</v>
      </c>
      <c r="BI141" s="231">
        <f>IF(N141="nulová",J141,0)</f>
        <v>0</v>
      </c>
      <c r="BJ141" s="18" t="s">
        <v>84</v>
      </c>
      <c r="BK141" s="231">
        <f>ROUND(I141*H141,2)</f>
        <v>0</v>
      </c>
      <c r="BL141" s="18" t="s">
        <v>182</v>
      </c>
      <c r="BM141" s="230" t="s">
        <v>281</v>
      </c>
    </row>
    <row r="142" s="13" customFormat="1">
      <c r="A142" s="13"/>
      <c r="B142" s="232"/>
      <c r="C142" s="233"/>
      <c r="D142" s="234" t="s">
        <v>184</v>
      </c>
      <c r="E142" s="235" t="s">
        <v>1</v>
      </c>
      <c r="F142" s="236" t="s">
        <v>202</v>
      </c>
      <c r="G142" s="233"/>
      <c r="H142" s="237">
        <v>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184</v>
      </c>
      <c r="AU142" s="243" t="s">
        <v>84</v>
      </c>
      <c r="AV142" s="13" t="s">
        <v>86</v>
      </c>
      <c r="AW142" s="13" t="s">
        <v>32</v>
      </c>
      <c r="AX142" s="13" t="s">
        <v>76</v>
      </c>
      <c r="AY142" s="243" t="s">
        <v>175</v>
      </c>
    </row>
    <row r="143" s="15" customFormat="1">
      <c r="A143" s="15"/>
      <c r="B143" s="254"/>
      <c r="C143" s="255"/>
      <c r="D143" s="234" t="s">
        <v>184</v>
      </c>
      <c r="E143" s="256" t="s">
        <v>1</v>
      </c>
      <c r="F143" s="257" t="s">
        <v>201</v>
      </c>
      <c r="G143" s="255"/>
      <c r="H143" s="258">
        <v>5</v>
      </c>
      <c r="I143" s="259"/>
      <c r="J143" s="255"/>
      <c r="K143" s="255"/>
      <c r="L143" s="260"/>
      <c r="M143" s="261"/>
      <c r="N143" s="262"/>
      <c r="O143" s="262"/>
      <c r="P143" s="262"/>
      <c r="Q143" s="262"/>
      <c r="R143" s="262"/>
      <c r="S143" s="262"/>
      <c r="T143" s="263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4" t="s">
        <v>184</v>
      </c>
      <c r="AU143" s="264" t="s">
        <v>84</v>
      </c>
      <c r="AV143" s="15" t="s">
        <v>182</v>
      </c>
      <c r="AW143" s="15" t="s">
        <v>32</v>
      </c>
      <c r="AX143" s="15" t="s">
        <v>84</v>
      </c>
      <c r="AY143" s="264" t="s">
        <v>175</v>
      </c>
    </row>
    <row r="144" s="2" customFormat="1" ht="16.5" customHeight="1">
      <c r="A144" s="39"/>
      <c r="B144" s="40"/>
      <c r="C144" s="219" t="s">
        <v>226</v>
      </c>
      <c r="D144" s="219" t="s">
        <v>177</v>
      </c>
      <c r="E144" s="220" t="s">
        <v>4495</v>
      </c>
      <c r="F144" s="221" t="s">
        <v>4496</v>
      </c>
      <c r="G144" s="222" t="s">
        <v>2748</v>
      </c>
      <c r="H144" s="223">
        <v>2</v>
      </c>
      <c r="I144" s="224"/>
      <c r="J144" s="225">
        <f>ROUND(I144*H144,2)</f>
        <v>0</v>
      </c>
      <c r="K144" s="221" t="s">
        <v>1</v>
      </c>
      <c r="L144" s="45"/>
      <c r="M144" s="226" t="s">
        <v>1</v>
      </c>
      <c r="N144" s="227" t="s">
        <v>41</v>
      </c>
      <c r="O144" s="92"/>
      <c r="P144" s="228">
        <f>O144*H144</f>
        <v>0</v>
      </c>
      <c r="Q144" s="228">
        <v>0</v>
      </c>
      <c r="R144" s="228">
        <f>Q144*H144</f>
        <v>0</v>
      </c>
      <c r="S144" s="228">
        <v>0</v>
      </c>
      <c r="T144" s="229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0" t="s">
        <v>182</v>
      </c>
      <c r="AT144" s="230" t="s">
        <v>177</v>
      </c>
      <c r="AU144" s="230" t="s">
        <v>84</v>
      </c>
      <c r="AY144" s="18" t="s">
        <v>175</v>
      </c>
      <c r="BE144" s="231">
        <f>IF(N144="základní",J144,0)</f>
        <v>0</v>
      </c>
      <c r="BF144" s="231">
        <f>IF(N144="snížená",J144,0)</f>
        <v>0</v>
      </c>
      <c r="BG144" s="231">
        <f>IF(N144="zákl. přenesená",J144,0)</f>
        <v>0</v>
      </c>
      <c r="BH144" s="231">
        <f>IF(N144="sníž. přenesená",J144,0)</f>
        <v>0</v>
      </c>
      <c r="BI144" s="231">
        <f>IF(N144="nulová",J144,0)</f>
        <v>0</v>
      </c>
      <c r="BJ144" s="18" t="s">
        <v>84</v>
      </c>
      <c r="BK144" s="231">
        <f>ROUND(I144*H144,2)</f>
        <v>0</v>
      </c>
      <c r="BL144" s="18" t="s">
        <v>182</v>
      </c>
      <c r="BM144" s="230" t="s">
        <v>294</v>
      </c>
    </row>
    <row r="145" s="13" customFormat="1">
      <c r="A145" s="13"/>
      <c r="B145" s="232"/>
      <c r="C145" s="233"/>
      <c r="D145" s="234" t="s">
        <v>184</v>
      </c>
      <c r="E145" s="235" t="s">
        <v>1</v>
      </c>
      <c r="F145" s="236" t="s">
        <v>4305</v>
      </c>
      <c r="G145" s="233"/>
      <c r="H145" s="237">
        <v>2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184</v>
      </c>
      <c r="AU145" s="243" t="s">
        <v>84</v>
      </c>
      <c r="AV145" s="13" t="s">
        <v>86</v>
      </c>
      <c r="AW145" s="13" t="s">
        <v>32</v>
      </c>
      <c r="AX145" s="13" t="s">
        <v>76</v>
      </c>
      <c r="AY145" s="243" t="s">
        <v>175</v>
      </c>
    </row>
    <row r="146" s="15" customFormat="1">
      <c r="A146" s="15"/>
      <c r="B146" s="254"/>
      <c r="C146" s="255"/>
      <c r="D146" s="234" t="s">
        <v>184</v>
      </c>
      <c r="E146" s="256" t="s">
        <v>1</v>
      </c>
      <c r="F146" s="257" t="s">
        <v>201</v>
      </c>
      <c r="G146" s="255"/>
      <c r="H146" s="258">
        <v>2</v>
      </c>
      <c r="I146" s="259"/>
      <c r="J146" s="255"/>
      <c r="K146" s="255"/>
      <c r="L146" s="260"/>
      <c r="M146" s="261"/>
      <c r="N146" s="262"/>
      <c r="O146" s="262"/>
      <c r="P146" s="262"/>
      <c r="Q146" s="262"/>
      <c r="R146" s="262"/>
      <c r="S146" s="262"/>
      <c r="T146" s="263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4" t="s">
        <v>184</v>
      </c>
      <c r="AU146" s="264" t="s">
        <v>84</v>
      </c>
      <c r="AV146" s="15" t="s">
        <v>182</v>
      </c>
      <c r="AW146" s="15" t="s">
        <v>32</v>
      </c>
      <c r="AX146" s="15" t="s">
        <v>84</v>
      </c>
      <c r="AY146" s="264" t="s">
        <v>175</v>
      </c>
    </row>
    <row r="147" s="2" customFormat="1" ht="21.75" customHeight="1">
      <c r="A147" s="39"/>
      <c r="B147" s="40"/>
      <c r="C147" s="219" t="s">
        <v>231</v>
      </c>
      <c r="D147" s="219" t="s">
        <v>177</v>
      </c>
      <c r="E147" s="220" t="s">
        <v>4552</v>
      </c>
      <c r="F147" s="221" t="s">
        <v>4553</v>
      </c>
      <c r="G147" s="222" t="s">
        <v>2748</v>
      </c>
      <c r="H147" s="223">
        <v>2</v>
      </c>
      <c r="I147" s="224"/>
      <c r="J147" s="225">
        <f>ROUND(I147*H147,2)</f>
        <v>0</v>
      </c>
      <c r="K147" s="221" t="s">
        <v>1</v>
      </c>
      <c r="L147" s="45"/>
      <c r="M147" s="226" t="s">
        <v>1</v>
      </c>
      <c r="N147" s="227" t="s">
        <v>41</v>
      </c>
      <c r="O147" s="92"/>
      <c r="P147" s="228">
        <f>O147*H147</f>
        <v>0</v>
      </c>
      <c r="Q147" s="228">
        <v>0</v>
      </c>
      <c r="R147" s="228">
        <f>Q147*H147</f>
        <v>0</v>
      </c>
      <c r="S147" s="228">
        <v>0</v>
      </c>
      <c r="T147" s="229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0" t="s">
        <v>182</v>
      </c>
      <c r="AT147" s="230" t="s">
        <v>177</v>
      </c>
      <c r="AU147" s="230" t="s">
        <v>84</v>
      </c>
      <c r="AY147" s="18" t="s">
        <v>175</v>
      </c>
      <c r="BE147" s="231">
        <f>IF(N147="základní",J147,0)</f>
        <v>0</v>
      </c>
      <c r="BF147" s="231">
        <f>IF(N147="snížená",J147,0)</f>
        <v>0</v>
      </c>
      <c r="BG147" s="231">
        <f>IF(N147="zákl. přenesená",J147,0)</f>
        <v>0</v>
      </c>
      <c r="BH147" s="231">
        <f>IF(N147="sníž. přenesená",J147,0)</f>
        <v>0</v>
      </c>
      <c r="BI147" s="231">
        <f>IF(N147="nulová",J147,0)</f>
        <v>0</v>
      </c>
      <c r="BJ147" s="18" t="s">
        <v>84</v>
      </c>
      <c r="BK147" s="231">
        <f>ROUND(I147*H147,2)</f>
        <v>0</v>
      </c>
      <c r="BL147" s="18" t="s">
        <v>182</v>
      </c>
      <c r="BM147" s="230" t="s">
        <v>302</v>
      </c>
    </row>
    <row r="148" s="13" customFormat="1">
      <c r="A148" s="13"/>
      <c r="B148" s="232"/>
      <c r="C148" s="233"/>
      <c r="D148" s="234" t="s">
        <v>184</v>
      </c>
      <c r="E148" s="235" t="s">
        <v>1</v>
      </c>
      <c r="F148" s="236" t="s">
        <v>4305</v>
      </c>
      <c r="G148" s="233"/>
      <c r="H148" s="237">
        <v>2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184</v>
      </c>
      <c r="AU148" s="243" t="s">
        <v>84</v>
      </c>
      <c r="AV148" s="13" t="s">
        <v>86</v>
      </c>
      <c r="AW148" s="13" t="s">
        <v>32</v>
      </c>
      <c r="AX148" s="13" t="s">
        <v>76</v>
      </c>
      <c r="AY148" s="243" t="s">
        <v>175</v>
      </c>
    </row>
    <row r="149" s="15" customFormat="1">
      <c r="A149" s="15"/>
      <c r="B149" s="254"/>
      <c r="C149" s="255"/>
      <c r="D149" s="234" t="s">
        <v>184</v>
      </c>
      <c r="E149" s="256" t="s">
        <v>1</v>
      </c>
      <c r="F149" s="257" t="s">
        <v>201</v>
      </c>
      <c r="G149" s="255"/>
      <c r="H149" s="258">
        <v>2</v>
      </c>
      <c r="I149" s="259"/>
      <c r="J149" s="255"/>
      <c r="K149" s="255"/>
      <c r="L149" s="260"/>
      <c r="M149" s="261"/>
      <c r="N149" s="262"/>
      <c r="O149" s="262"/>
      <c r="P149" s="262"/>
      <c r="Q149" s="262"/>
      <c r="R149" s="262"/>
      <c r="S149" s="262"/>
      <c r="T149" s="263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4" t="s">
        <v>184</v>
      </c>
      <c r="AU149" s="264" t="s">
        <v>84</v>
      </c>
      <c r="AV149" s="15" t="s">
        <v>182</v>
      </c>
      <c r="AW149" s="15" t="s">
        <v>32</v>
      </c>
      <c r="AX149" s="15" t="s">
        <v>84</v>
      </c>
      <c r="AY149" s="264" t="s">
        <v>175</v>
      </c>
    </row>
    <row r="150" s="2" customFormat="1" ht="16.5" customHeight="1">
      <c r="A150" s="39"/>
      <c r="B150" s="40"/>
      <c r="C150" s="219" t="s">
        <v>8</v>
      </c>
      <c r="D150" s="219" t="s">
        <v>177</v>
      </c>
      <c r="E150" s="220" t="s">
        <v>4554</v>
      </c>
      <c r="F150" s="221" t="s">
        <v>4555</v>
      </c>
      <c r="G150" s="222" t="s">
        <v>2748</v>
      </c>
      <c r="H150" s="223">
        <v>2</v>
      </c>
      <c r="I150" s="224"/>
      <c r="J150" s="225">
        <f>ROUND(I150*H150,2)</f>
        <v>0</v>
      </c>
      <c r="K150" s="221" t="s">
        <v>1</v>
      </c>
      <c r="L150" s="45"/>
      <c r="M150" s="226" t="s">
        <v>1</v>
      </c>
      <c r="N150" s="227" t="s">
        <v>41</v>
      </c>
      <c r="O150" s="92"/>
      <c r="P150" s="228">
        <f>O150*H150</f>
        <v>0</v>
      </c>
      <c r="Q150" s="228">
        <v>0</v>
      </c>
      <c r="R150" s="228">
        <f>Q150*H150</f>
        <v>0</v>
      </c>
      <c r="S150" s="228">
        <v>0</v>
      </c>
      <c r="T150" s="229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0" t="s">
        <v>182</v>
      </c>
      <c r="AT150" s="230" t="s">
        <v>177</v>
      </c>
      <c r="AU150" s="230" t="s">
        <v>84</v>
      </c>
      <c r="AY150" s="18" t="s">
        <v>175</v>
      </c>
      <c r="BE150" s="231">
        <f>IF(N150="základní",J150,0)</f>
        <v>0</v>
      </c>
      <c r="BF150" s="231">
        <f>IF(N150="snížená",J150,0)</f>
        <v>0</v>
      </c>
      <c r="BG150" s="231">
        <f>IF(N150="zákl. přenesená",J150,0)</f>
        <v>0</v>
      </c>
      <c r="BH150" s="231">
        <f>IF(N150="sníž. přenesená",J150,0)</f>
        <v>0</v>
      </c>
      <c r="BI150" s="231">
        <f>IF(N150="nulová",J150,0)</f>
        <v>0</v>
      </c>
      <c r="BJ150" s="18" t="s">
        <v>84</v>
      </c>
      <c r="BK150" s="231">
        <f>ROUND(I150*H150,2)</f>
        <v>0</v>
      </c>
      <c r="BL150" s="18" t="s">
        <v>182</v>
      </c>
      <c r="BM150" s="230" t="s">
        <v>312</v>
      </c>
    </row>
    <row r="151" s="13" customFormat="1">
      <c r="A151" s="13"/>
      <c r="B151" s="232"/>
      <c r="C151" s="233"/>
      <c r="D151" s="234" t="s">
        <v>184</v>
      </c>
      <c r="E151" s="235" t="s">
        <v>1</v>
      </c>
      <c r="F151" s="236" t="s">
        <v>4305</v>
      </c>
      <c r="G151" s="233"/>
      <c r="H151" s="237">
        <v>2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184</v>
      </c>
      <c r="AU151" s="243" t="s">
        <v>84</v>
      </c>
      <c r="AV151" s="13" t="s">
        <v>86</v>
      </c>
      <c r="AW151" s="13" t="s">
        <v>32</v>
      </c>
      <c r="AX151" s="13" t="s">
        <v>76</v>
      </c>
      <c r="AY151" s="243" t="s">
        <v>175</v>
      </c>
    </row>
    <row r="152" s="15" customFormat="1">
      <c r="A152" s="15"/>
      <c r="B152" s="254"/>
      <c r="C152" s="255"/>
      <c r="D152" s="234" t="s">
        <v>184</v>
      </c>
      <c r="E152" s="256" t="s">
        <v>1</v>
      </c>
      <c r="F152" s="257" t="s">
        <v>201</v>
      </c>
      <c r="G152" s="255"/>
      <c r="H152" s="258">
        <v>2</v>
      </c>
      <c r="I152" s="259"/>
      <c r="J152" s="255"/>
      <c r="K152" s="255"/>
      <c r="L152" s="260"/>
      <c r="M152" s="261"/>
      <c r="N152" s="262"/>
      <c r="O152" s="262"/>
      <c r="P152" s="262"/>
      <c r="Q152" s="262"/>
      <c r="R152" s="262"/>
      <c r="S152" s="262"/>
      <c r="T152" s="263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4" t="s">
        <v>184</v>
      </c>
      <c r="AU152" s="264" t="s">
        <v>84</v>
      </c>
      <c r="AV152" s="15" t="s">
        <v>182</v>
      </c>
      <c r="AW152" s="15" t="s">
        <v>32</v>
      </c>
      <c r="AX152" s="15" t="s">
        <v>84</v>
      </c>
      <c r="AY152" s="264" t="s">
        <v>175</v>
      </c>
    </row>
    <row r="153" s="2" customFormat="1" ht="24.15" customHeight="1">
      <c r="A153" s="39"/>
      <c r="B153" s="40"/>
      <c r="C153" s="219" t="s">
        <v>240</v>
      </c>
      <c r="D153" s="219" t="s">
        <v>177</v>
      </c>
      <c r="E153" s="220" t="s">
        <v>4556</v>
      </c>
      <c r="F153" s="221" t="s">
        <v>4557</v>
      </c>
      <c r="G153" s="222" t="s">
        <v>2748</v>
      </c>
      <c r="H153" s="223">
        <v>1</v>
      </c>
      <c r="I153" s="224"/>
      <c r="J153" s="225">
        <f>ROUND(I153*H153,2)</f>
        <v>0</v>
      </c>
      <c r="K153" s="221" t="s">
        <v>1</v>
      </c>
      <c r="L153" s="45"/>
      <c r="M153" s="226" t="s">
        <v>1</v>
      </c>
      <c r="N153" s="227" t="s">
        <v>41</v>
      </c>
      <c r="O153" s="92"/>
      <c r="P153" s="228">
        <f>O153*H153</f>
        <v>0</v>
      </c>
      <c r="Q153" s="228">
        <v>0</v>
      </c>
      <c r="R153" s="228">
        <f>Q153*H153</f>
        <v>0</v>
      </c>
      <c r="S153" s="228">
        <v>0</v>
      </c>
      <c r="T153" s="229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0" t="s">
        <v>182</v>
      </c>
      <c r="AT153" s="230" t="s">
        <v>177</v>
      </c>
      <c r="AU153" s="230" t="s">
        <v>84</v>
      </c>
      <c r="AY153" s="18" t="s">
        <v>175</v>
      </c>
      <c r="BE153" s="231">
        <f>IF(N153="základní",J153,0)</f>
        <v>0</v>
      </c>
      <c r="BF153" s="231">
        <f>IF(N153="snížená",J153,0)</f>
        <v>0</v>
      </c>
      <c r="BG153" s="231">
        <f>IF(N153="zákl. přenesená",J153,0)</f>
        <v>0</v>
      </c>
      <c r="BH153" s="231">
        <f>IF(N153="sníž. přenesená",J153,0)</f>
        <v>0</v>
      </c>
      <c r="BI153" s="231">
        <f>IF(N153="nulová",J153,0)</f>
        <v>0</v>
      </c>
      <c r="BJ153" s="18" t="s">
        <v>84</v>
      </c>
      <c r="BK153" s="231">
        <f>ROUND(I153*H153,2)</f>
        <v>0</v>
      </c>
      <c r="BL153" s="18" t="s">
        <v>182</v>
      </c>
      <c r="BM153" s="230" t="s">
        <v>325</v>
      </c>
    </row>
    <row r="154" s="12" customFormat="1" ht="25.92" customHeight="1">
      <c r="A154" s="12"/>
      <c r="B154" s="203"/>
      <c r="C154" s="204"/>
      <c r="D154" s="205" t="s">
        <v>75</v>
      </c>
      <c r="E154" s="206" t="s">
        <v>3798</v>
      </c>
      <c r="F154" s="206" t="s">
        <v>1</v>
      </c>
      <c r="G154" s="204"/>
      <c r="H154" s="204"/>
      <c r="I154" s="207"/>
      <c r="J154" s="208">
        <f>BK154</f>
        <v>0</v>
      </c>
      <c r="K154" s="204"/>
      <c r="L154" s="209"/>
      <c r="M154" s="210"/>
      <c r="N154" s="211"/>
      <c r="O154" s="211"/>
      <c r="P154" s="212">
        <f>SUM(P155:P170)</f>
        <v>0</v>
      </c>
      <c r="Q154" s="211"/>
      <c r="R154" s="212">
        <f>SUM(R155:R170)</f>
        <v>0</v>
      </c>
      <c r="S154" s="211"/>
      <c r="T154" s="213">
        <f>SUM(T155:T170)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4" t="s">
        <v>84</v>
      </c>
      <c r="AT154" s="215" t="s">
        <v>75</v>
      </c>
      <c r="AU154" s="215" t="s">
        <v>76</v>
      </c>
      <c r="AY154" s="214" t="s">
        <v>175</v>
      </c>
      <c r="BK154" s="216">
        <f>SUM(BK155:BK170)</f>
        <v>0</v>
      </c>
    </row>
    <row r="155" s="2" customFormat="1" ht="16.5" customHeight="1">
      <c r="A155" s="39"/>
      <c r="B155" s="40"/>
      <c r="C155" s="219" t="s">
        <v>246</v>
      </c>
      <c r="D155" s="219" t="s">
        <v>177</v>
      </c>
      <c r="E155" s="220" t="s">
        <v>4558</v>
      </c>
      <c r="F155" s="221" t="s">
        <v>4559</v>
      </c>
      <c r="G155" s="222" t="s">
        <v>437</v>
      </c>
      <c r="H155" s="223">
        <v>100</v>
      </c>
      <c r="I155" s="224"/>
      <c r="J155" s="225">
        <f>ROUND(I155*H155,2)</f>
        <v>0</v>
      </c>
      <c r="K155" s="221" t="s">
        <v>1</v>
      </c>
      <c r="L155" s="45"/>
      <c r="M155" s="226" t="s">
        <v>1</v>
      </c>
      <c r="N155" s="227" t="s">
        <v>41</v>
      </c>
      <c r="O155" s="92"/>
      <c r="P155" s="228">
        <f>O155*H155</f>
        <v>0</v>
      </c>
      <c r="Q155" s="228">
        <v>0</v>
      </c>
      <c r="R155" s="228">
        <f>Q155*H155</f>
        <v>0</v>
      </c>
      <c r="S155" s="228">
        <v>0</v>
      </c>
      <c r="T155" s="229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0" t="s">
        <v>182</v>
      </c>
      <c r="AT155" s="230" t="s">
        <v>177</v>
      </c>
      <c r="AU155" s="230" t="s">
        <v>84</v>
      </c>
      <c r="AY155" s="18" t="s">
        <v>175</v>
      </c>
      <c r="BE155" s="231">
        <f>IF(N155="základní",J155,0)</f>
        <v>0</v>
      </c>
      <c r="BF155" s="231">
        <f>IF(N155="snížená",J155,0)</f>
        <v>0</v>
      </c>
      <c r="BG155" s="231">
        <f>IF(N155="zákl. přenesená",J155,0)</f>
        <v>0</v>
      </c>
      <c r="BH155" s="231">
        <f>IF(N155="sníž. přenesená",J155,0)</f>
        <v>0</v>
      </c>
      <c r="BI155" s="231">
        <f>IF(N155="nulová",J155,0)</f>
        <v>0</v>
      </c>
      <c r="BJ155" s="18" t="s">
        <v>84</v>
      </c>
      <c r="BK155" s="231">
        <f>ROUND(I155*H155,2)</f>
        <v>0</v>
      </c>
      <c r="BL155" s="18" t="s">
        <v>182</v>
      </c>
      <c r="BM155" s="230" t="s">
        <v>334</v>
      </c>
    </row>
    <row r="156" s="13" customFormat="1">
      <c r="A156" s="13"/>
      <c r="B156" s="232"/>
      <c r="C156" s="233"/>
      <c r="D156" s="234" t="s">
        <v>184</v>
      </c>
      <c r="E156" s="235" t="s">
        <v>1</v>
      </c>
      <c r="F156" s="236" t="s">
        <v>4453</v>
      </c>
      <c r="G156" s="233"/>
      <c r="H156" s="237">
        <v>100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184</v>
      </c>
      <c r="AU156" s="243" t="s">
        <v>84</v>
      </c>
      <c r="AV156" s="13" t="s">
        <v>86</v>
      </c>
      <c r="AW156" s="13" t="s">
        <v>32</v>
      </c>
      <c r="AX156" s="13" t="s">
        <v>76</v>
      </c>
      <c r="AY156" s="243" t="s">
        <v>175</v>
      </c>
    </row>
    <row r="157" s="15" customFormat="1">
      <c r="A157" s="15"/>
      <c r="B157" s="254"/>
      <c r="C157" s="255"/>
      <c r="D157" s="234" t="s">
        <v>184</v>
      </c>
      <c r="E157" s="256" t="s">
        <v>1</v>
      </c>
      <c r="F157" s="257" t="s">
        <v>201</v>
      </c>
      <c r="G157" s="255"/>
      <c r="H157" s="258">
        <v>100</v>
      </c>
      <c r="I157" s="259"/>
      <c r="J157" s="255"/>
      <c r="K157" s="255"/>
      <c r="L157" s="260"/>
      <c r="M157" s="261"/>
      <c r="N157" s="262"/>
      <c r="O157" s="262"/>
      <c r="P157" s="262"/>
      <c r="Q157" s="262"/>
      <c r="R157" s="262"/>
      <c r="S157" s="262"/>
      <c r="T157" s="263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4" t="s">
        <v>184</v>
      </c>
      <c r="AU157" s="264" t="s">
        <v>84</v>
      </c>
      <c r="AV157" s="15" t="s">
        <v>182</v>
      </c>
      <c r="AW157" s="15" t="s">
        <v>32</v>
      </c>
      <c r="AX157" s="15" t="s">
        <v>84</v>
      </c>
      <c r="AY157" s="264" t="s">
        <v>175</v>
      </c>
    </row>
    <row r="158" s="2" customFormat="1" ht="16.5" customHeight="1">
      <c r="A158" s="39"/>
      <c r="B158" s="40"/>
      <c r="C158" s="219" t="s">
        <v>252</v>
      </c>
      <c r="D158" s="219" t="s">
        <v>177</v>
      </c>
      <c r="E158" s="220" t="s">
        <v>4560</v>
      </c>
      <c r="F158" s="221" t="s">
        <v>4561</v>
      </c>
      <c r="G158" s="222" t="s">
        <v>437</v>
      </c>
      <c r="H158" s="223">
        <v>70</v>
      </c>
      <c r="I158" s="224"/>
      <c r="J158" s="225">
        <f>ROUND(I158*H158,2)</f>
        <v>0</v>
      </c>
      <c r="K158" s="221" t="s">
        <v>1</v>
      </c>
      <c r="L158" s="45"/>
      <c r="M158" s="226" t="s">
        <v>1</v>
      </c>
      <c r="N158" s="227" t="s">
        <v>41</v>
      </c>
      <c r="O158" s="92"/>
      <c r="P158" s="228">
        <f>O158*H158</f>
        <v>0</v>
      </c>
      <c r="Q158" s="228">
        <v>0</v>
      </c>
      <c r="R158" s="228">
        <f>Q158*H158</f>
        <v>0</v>
      </c>
      <c r="S158" s="228">
        <v>0</v>
      </c>
      <c r="T158" s="229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0" t="s">
        <v>182</v>
      </c>
      <c r="AT158" s="230" t="s">
        <v>177</v>
      </c>
      <c r="AU158" s="230" t="s">
        <v>84</v>
      </c>
      <c r="AY158" s="18" t="s">
        <v>175</v>
      </c>
      <c r="BE158" s="231">
        <f>IF(N158="základní",J158,0)</f>
        <v>0</v>
      </c>
      <c r="BF158" s="231">
        <f>IF(N158="snížená",J158,0)</f>
        <v>0</v>
      </c>
      <c r="BG158" s="231">
        <f>IF(N158="zákl. přenesená",J158,0)</f>
        <v>0</v>
      </c>
      <c r="BH158" s="231">
        <f>IF(N158="sníž. přenesená",J158,0)</f>
        <v>0</v>
      </c>
      <c r="BI158" s="231">
        <f>IF(N158="nulová",J158,0)</f>
        <v>0</v>
      </c>
      <c r="BJ158" s="18" t="s">
        <v>84</v>
      </c>
      <c r="BK158" s="231">
        <f>ROUND(I158*H158,2)</f>
        <v>0</v>
      </c>
      <c r="BL158" s="18" t="s">
        <v>182</v>
      </c>
      <c r="BM158" s="230" t="s">
        <v>351</v>
      </c>
    </row>
    <row r="159" s="2" customFormat="1" ht="16.5" customHeight="1">
      <c r="A159" s="39"/>
      <c r="B159" s="40"/>
      <c r="C159" s="219" t="s">
        <v>262</v>
      </c>
      <c r="D159" s="219" t="s">
        <v>177</v>
      </c>
      <c r="E159" s="220" t="s">
        <v>4562</v>
      </c>
      <c r="F159" s="221" t="s">
        <v>4563</v>
      </c>
      <c r="G159" s="222" t="s">
        <v>2748</v>
      </c>
      <c r="H159" s="223">
        <v>6</v>
      </c>
      <c r="I159" s="224"/>
      <c r="J159" s="225">
        <f>ROUND(I159*H159,2)</f>
        <v>0</v>
      </c>
      <c r="K159" s="221" t="s">
        <v>1</v>
      </c>
      <c r="L159" s="45"/>
      <c r="M159" s="226" t="s">
        <v>1</v>
      </c>
      <c r="N159" s="227" t="s">
        <v>41</v>
      </c>
      <c r="O159" s="92"/>
      <c r="P159" s="228">
        <f>O159*H159</f>
        <v>0</v>
      </c>
      <c r="Q159" s="228">
        <v>0</v>
      </c>
      <c r="R159" s="228">
        <f>Q159*H159</f>
        <v>0</v>
      </c>
      <c r="S159" s="228">
        <v>0</v>
      </c>
      <c r="T159" s="229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0" t="s">
        <v>182</v>
      </c>
      <c r="AT159" s="230" t="s">
        <v>177</v>
      </c>
      <c r="AU159" s="230" t="s">
        <v>84</v>
      </c>
      <c r="AY159" s="18" t="s">
        <v>175</v>
      </c>
      <c r="BE159" s="231">
        <f>IF(N159="základní",J159,0)</f>
        <v>0</v>
      </c>
      <c r="BF159" s="231">
        <f>IF(N159="snížená",J159,0)</f>
        <v>0</v>
      </c>
      <c r="BG159" s="231">
        <f>IF(N159="zákl. přenesená",J159,0)</f>
        <v>0</v>
      </c>
      <c r="BH159" s="231">
        <f>IF(N159="sníž. přenesená",J159,0)</f>
        <v>0</v>
      </c>
      <c r="BI159" s="231">
        <f>IF(N159="nulová",J159,0)</f>
        <v>0</v>
      </c>
      <c r="BJ159" s="18" t="s">
        <v>84</v>
      </c>
      <c r="BK159" s="231">
        <f>ROUND(I159*H159,2)</f>
        <v>0</v>
      </c>
      <c r="BL159" s="18" t="s">
        <v>182</v>
      </c>
      <c r="BM159" s="230" t="s">
        <v>372</v>
      </c>
    </row>
    <row r="160" s="13" customFormat="1">
      <c r="A160" s="13"/>
      <c r="B160" s="232"/>
      <c r="C160" s="233"/>
      <c r="D160" s="234" t="s">
        <v>184</v>
      </c>
      <c r="E160" s="235" t="s">
        <v>1</v>
      </c>
      <c r="F160" s="236" t="s">
        <v>4547</v>
      </c>
      <c r="G160" s="233"/>
      <c r="H160" s="237">
        <v>6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184</v>
      </c>
      <c r="AU160" s="243" t="s">
        <v>84</v>
      </c>
      <c r="AV160" s="13" t="s">
        <v>86</v>
      </c>
      <c r="AW160" s="13" t="s">
        <v>32</v>
      </c>
      <c r="AX160" s="13" t="s">
        <v>76</v>
      </c>
      <c r="AY160" s="243" t="s">
        <v>175</v>
      </c>
    </row>
    <row r="161" s="15" customFormat="1">
      <c r="A161" s="15"/>
      <c r="B161" s="254"/>
      <c r="C161" s="255"/>
      <c r="D161" s="234" t="s">
        <v>184</v>
      </c>
      <c r="E161" s="256" t="s">
        <v>1</v>
      </c>
      <c r="F161" s="257" t="s">
        <v>201</v>
      </c>
      <c r="G161" s="255"/>
      <c r="H161" s="258">
        <v>6</v>
      </c>
      <c r="I161" s="259"/>
      <c r="J161" s="255"/>
      <c r="K161" s="255"/>
      <c r="L161" s="260"/>
      <c r="M161" s="261"/>
      <c r="N161" s="262"/>
      <c r="O161" s="262"/>
      <c r="P161" s="262"/>
      <c r="Q161" s="262"/>
      <c r="R161" s="262"/>
      <c r="S161" s="262"/>
      <c r="T161" s="263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4" t="s">
        <v>184</v>
      </c>
      <c r="AU161" s="264" t="s">
        <v>84</v>
      </c>
      <c r="AV161" s="15" t="s">
        <v>182</v>
      </c>
      <c r="AW161" s="15" t="s">
        <v>32</v>
      </c>
      <c r="AX161" s="15" t="s">
        <v>84</v>
      </c>
      <c r="AY161" s="264" t="s">
        <v>175</v>
      </c>
    </row>
    <row r="162" s="2" customFormat="1" ht="16.5" customHeight="1">
      <c r="A162" s="39"/>
      <c r="B162" s="40"/>
      <c r="C162" s="219" t="s">
        <v>273</v>
      </c>
      <c r="D162" s="219" t="s">
        <v>177</v>
      </c>
      <c r="E162" s="220" t="s">
        <v>4564</v>
      </c>
      <c r="F162" s="221" t="s">
        <v>4565</v>
      </c>
      <c r="G162" s="222" t="s">
        <v>437</v>
      </c>
      <c r="H162" s="223">
        <v>25</v>
      </c>
      <c r="I162" s="224"/>
      <c r="J162" s="225">
        <f>ROUND(I162*H162,2)</f>
        <v>0</v>
      </c>
      <c r="K162" s="221" t="s">
        <v>1</v>
      </c>
      <c r="L162" s="45"/>
      <c r="M162" s="226" t="s">
        <v>1</v>
      </c>
      <c r="N162" s="227" t="s">
        <v>41</v>
      </c>
      <c r="O162" s="92"/>
      <c r="P162" s="228">
        <f>O162*H162</f>
        <v>0</v>
      </c>
      <c r="Q162" s="228">
        <v>0</v>
      </c>
      <c r="R162" s="228">
        <f>Q162*H162</f>
        <v>0</v>
      </c>
      <c r="S162" s="228">
        <v>0</v>
      </c>
      <c r="T162" s="229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0" t="s">
        <v>182</v>
      </c>
      <c r="AT162" s="230" t="s">
        <v>177</v>
      </c>
      <c r="AU162" s="230" t="s">
        <v>84</v>
      </c>
      <c r="AY162" s="18" t="s">
        <v>175</v>
      </c>
      <c r="BE162" s="231">
        <f>IF(N162="základní",J162,0)</f>
        <v>0</v>
      </c>
      <c r="BF162" s="231">
        <f>IF(N162="snížená",J162,0)</f>
        <v>0</v>
      </c>
      <c r="BG162" s="231">
        <f>IF(N162="zákl. přenesená",J162,0)</f>
        <v>0</v>
      </c>
      <c r="BH162" s="231">
        <f>IF(N162="sníž. přenesená",J162,0)</f>
        <v>0</v>
      </c>
      <c r="BI162" s="231">
        <f>IF(N162="nulová",J162,0)</f>
        <v>0</v>
      </c>
      <c r="BJ162" s="18" t="s">
        <v>84</v>
      </c>
      <c r="BK162" s="231">
        <f>ROUND(I162*H162,2)</f>
        <v>0</v>
      </c>
      <c r="BL162" s="18" t="s">
        <v>182</v>
      </c>
      <c r="BM162" s="230" t="s">
        <v>386</v>
      </c>
    </row>
    <row r="163" s="13" customFormat="1">
      <c r="A163" s="13"/>
      <c r="B163" s="232"/>
      <c r="C163" s="233"/>
      <c r="D163" s="234" t="s">
        <v>184</v>
      </c>
      <c r="E163" s="235" t="s">
        <v>1</v>
      </c>
      <c r="F163" s="236" t="s">
        <v>4566</v>
      </c>
      <c r="G163" s="233"/>
      <c r="H163" s="237">
        <v>25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184</v>
      </c>
      <c r="AU163" s="243" t="s">
        <v>84</v>
      </c>
      <c r="AV163" s="13" t="s">
        <v>86</v>
      </c>
      <c r="AW163" s="13" t="s">
        <v>32</v>
      </c>
      <c r="AX163" s="13" t="s">
        <v>76</v>
      </c>
      <c r="AY163" s="243" t="s">
        <v>175</v>
      </c>
    </row>
    <row r="164" s="15" customFormat="1">
      <c r="A164" s="15"/>
      <c r="B164" s="254"/>
      <c r="C164" s="255"/>
      <c r="D164" s="234" t="s">
        <v>184</v>
      </c>
      <c r="E164" s="256" t="s">
        <v>1</v>
      </c>
      <c r="F164" s="257" t="s">
        <v>201</v>
      </c>
      <c r="G164" s="255"/>
      <c r="H164" s="258">
        <v>25</v>
      </c>
      <c r="I164" s="259"/>
      <c r="J164" s="255"/>
      <c r="K164" s="255"/>
      <c r="L164" s="260"/>
      <c r="M164" s="261"/>
      <c r="N164" s="262"/>
      <c r="O164" s="262"/>
      <c r="P164" s="262"/>
      <c r="Q164" s="262"/>
      <c r="R164" s="262"/>
      <c r="S164" s="262"/>
      <c r="T164" s="263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4" t="s">
        <v>184</v>
      </c>
      <c r="AU164" s="264" t="s">
        <v>84</v>
      </c>
      <c r="AV164" s="15" t="s">
        <v>182</v>
      </c>
      <c r="AW164" s="15" t="s">
        <v>32</v>
      </c>
      <c r="AX164" s="15" t="s">
        <v>84</v>
      </c>
      <c r="AY164" s="264" t="s">
        <v>175</v>
      </c>
    </row>
    <row r="165" s="2" customFormat="1" ht="16.5" customHeight="1">
      <c r="A165" s="39"/>
      <c r="B165" s="40"/>
      <c r="C165" s="219" t="s">
        <v>281</v>
      </c>
      <c r="D165" s="219" t="s">
        <v>177</v>
      </c>
      <c r="E165" s="220" t="s">
        <v>4567</v>
      </c>
      <c r="F165" s="221" t="s">
        <v>4568</v>
      </c>
      <c r="G165" s="222" t="s">
        <v>437</v>
      </c>
      <c r="H165" s="223">
        <v>20</v>
      </c>
      <c r="I165" s="224"/>
      <c r="J165" s="225">
        <f>ROUND(I165*H165,2)</f>
        <v>0</v>
      </c>
      <c r="K165" s="221" t="s">
        <v>1</v>
      </c>
      <c r="L165" s="45"/>
      <c r="M165" s="226" t="s">
        <v>1</v>
      </c>
      <c r="N165" s="227" t="s">
        <v>41</v>
      </c>
      <c r="O165" s="92"/>
      <c r="P165" s="228">
        <f>O165*H165</f>
        <v>0</v>
      </c>
      <c r="Q165" s="228">
        <v>0</v>
      </c>
      <c r="R165" s="228">
        <f>Q165*H165</f>
        <v>0</v>
      </c>
      <c r="S165" s="228">
        <v>0</v>
      </c>
      <c r="T165" s="229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0" t="s">
        <v>182</v>
      </c>
      <c r="AT165" s="230" t="s">
        <v>177</v>
      </c>
      <c r="AU165" s="230" t="s">
        <v>84</v>
      </c>
      <c r="AY165" s="18" t="s">
        <v>175</v>
      </c>
      <c r="BE165" s="231">
        <f>IF(N165="základní",J165,0)</f>
        <v>0</v>
      </c>
      <c r="BF165" s="231">
        <f>IF(N165="snížená",J165,0)</f>
        <v>0</v>
      </c>
      <c r="BG165" s="231">
        <f>IF(N165="zákl. přenesená",J165,0)</f>
        <v>0</v>
      </c>
      <c r="BH165" s="231">
        <f>IF(N165="sníž. přenesená",J165,0)</f>
        <v>0</v>
      </c>
      <c r="BI165" s="231">
        <f>IF(N165="nulová",J165,0)</f>
        <v>0</v>
      </c>
      <c r="BJ165" s="18" t="s">
        <v>84</v>
      </c>
      <c r="BK165" s="231">
        <f>ROUND(I165*H165,2)</f>
        <v>0</v>
      </c>
      <c r="BL165" s="18" t="s">
        <v>182</v>
      </c>
      <c r="BM165" s="230" t="s">
        <v>430</v>
      </c>
    </row>
    <row r="166" s="13" customFormat="1">
      <c r="A166" s="13"/>
      <c r="B166" s="232"/>
      <c r="C166" s="233"/>
      <c r="D166" s="234" t="s">
        <v>184</v>
      </c>
      <c r="E166" s="235" t="s">
        <v>1</v>
      </c>
      <c r="F166" s="236" t="s">
        <v>4382</v>
      </c>
      <c r="G166" s="233"/>
      <c r="H166" s="237">
        <v>20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184</v>
      </c>
      <c r="AU166" s="243" t="s">
        <v>84</v>
      </c>
      <c r="AV166" s="13" t="s">
        <v>86</v>
      </c>
      <c r="AW166" s="13" t="s">
        <v>32</v>
      </c>
      <c r="AX166" s="13" t="s">
        <v>76</v>
      </c>
      <c r="AY166" s="243" t="s">
        <v>175</v>
      </c>
    </row>
    <row r="167" s="15" customFormat="1">
      <c r="A167" s="15"/>
      <c r="B167" s="254"/>
      <c r="C167" s="255"/>
      <c r="D167" s="234" t="s">
        <v>184</v>
      </c>
      <c r="E167" s="256" t="s">
        <v>1</v>
      </c>
      <c r="F167" s="257" t="s">
        <v>201</v>
      </c>
      <c r="G167" s="255"/>
      <c r="H167" s="258">
        <v>20</v>
      </c>
      <c r="I167" s="259"/>
      <c r="J167" s="255"/>
      <c r="K167" s="255"/>
      <c r="L167" s="260"/>
      <c r="M167" s="261"/>
      <c r="N167" s="262"/>
      <c r="O167" s="262"/>
      <c r="P167" s="262"/>
      <c r="Q167" s="262"/>
      <c r="R167" s="262"/>
      <c r="S167" s="262"/>
      <c r="T167" s="263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4" t="s">
        <v>184</v>
      </c>
      <c r="AU167" s="264" t="s">
        <v>84</v>
      </c>
      <c r="AV167" s="15" t="s">
        <v>182</v>
      </c>
      <c r="AW167" s="15" t="s">
        <v>32</v>
      </c>
      <c r="AX167" s="15" t="s">
        <v>84</v>
      </c>
      <c r="AY167" s="264" t="s">
        <v>175</v>
      </c>
    </row>
    <row r="168" s="2" customFormat="1" ht="16.5" customHeight="1">
      <c r="A168" s="39"/>
      <c r="B168" s="40"/>
      <c r="C168" s="219" t="s">
        <v>289</v>
      </c>
      <c r="D168" s="219" t="s">
        <v>177</v>
      </c>
      <c r="E168" s="220" t="s">
        <v>4569</v>
      </c>
      <c r="F168" s="221" t="s">
        <v>4570</v>
      </c>
      <c r="G168" s="222" t="s">
        <v>2748</v>
      </c>
      <c r="H168" s="223">
        <v>40</v>
      </c>
      <c r="I168" s="224"/>
      <c r="J168" s="225">
        <f>ROUND(I168*H168,2)</f>
        <v>0</v>
      </c>
      <c r="K168" s="221" t="s">
        <v>1</v>
      </c>
      <c r="L168" s="45"/>
      <c r="M168" s="226" t="s">
        <v>1</v>
      </c>
      <c r="N168" s="227" t="s">
        <v>41</v>
      </c>
      <c r="O168" s="92"/>
      <c r="P168" s="228">
        <f>O168*H168</f>
        <v>0</v>
      </c>
      <c r="Q168" s="228">
        <v>0</v>
      </c>
      <c r="R168" s="228">
        <f>Q168*H168</f>
        <v>0</v>
      </c>
      <c r="S168" s="228">
        <v>0</v>
      </c>
      <c r="T168" s="229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0" t="s">
        <v>182</v>
      </c>
      <c r="AT168" s="230" t="s">
        <v>177</v>
      </c>
      <c r="AU168" s="230" t="s">
        <v>84</v>
      </c>
      <c r="AY168" s="18" t="s">
        <v>175</v>
      </c>
      <c r="BE168" s="231">
        <f>IF(N168="základní",J168,0)</f>
        <v>0</v>
      </c>
      <c r="BF168" s="231">
        <f>IF(N168="snížená",J168,0)</f>
        <v>0</v>
      </c>
      <c r="BG168" s="231">
        <f>IF(N168="zákl. přenesená",J168,0)</f>
        <v>0</v>
      </c>
      <c r="BH168" s="231">
        <f>IF(N168="sníž. přenesená",J168,0)</f>
        <v>0</v>
      </c>
      <c r="BI168" s="231">
        <f>IF(N168="nulová",J168,0)</f>
        <v>0</v>
      </c>
      <c r="BJ168" s="18" t="s">
        <v>84</v>
      </c>
      <c r="BK168" s="231">
        <f>ROUND(I168*H168,2)</f>
        <v>0</v>
      </c>
      <c r="BL168" s="18" t="s">
        <v>182</v>
      </c>
      <c r="BM168" s="230" t="s">
        <v>440</v>
      </c>
    </row>
    <row r="169" s="13" customFormat="1">
      <c r="A169" s="13"/>
      <c r="B169" s="232"/>
      <c r="C169" s="233"/>
      <c r="D169" s="234" t="s">
        <v>184</v>
      </c>
      <c r="E169" s="235" t="s">
        <v>1</v>
      </c>
      <c r="F169" s="236" t="s">
        <v>4571</v>
      </c>
      <c r="G169" s="233"/>
      <c r="H169" s="237">
        <v>40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184</v>
      </c>
      <c r="AU169" s="243" t="s">
        <v>84</v>
      </c>
      <c r="AV169" s="13" t="s">
        <v>86</v>
      </c>
      <c r="AW169" s="13" t="s">
        <v>32</v>
      </c>
      <c r="AX169" s="13" t="s">
        <v>76</v>
      </c>
      <c r="AY169" s="243" t="s">
        <v>175</v>
      </c>
    </row>
    <row r="170" s="15" customFormat="1">
      <c r="A170" s="15"/>
      <c r="B170" s="254"/>
      <c r="C170" s="255"/>
      <c r="D170" s="234" t="s">
        <v>184</v>
      </c>
      <c r="E170" s="256" t="s">
        <v>1</v>
      </c>
      <c r="F170" s="257" t="s">
        <v>201</v>
      </c>
      <c r="G170" s="255"/>
      <c r="H170" s="258">
        <v>40</v>
      </c>
      <c r="I170" s="259"/>
      <c r="J170" s="255"/>
      <c r="K170" s="255"/>
      <c r="L170" s="260"/>
      <c r="M170" s="261"/>
      <c r="N170" s="262"/>
      <c r="O170" s="262"/>
      <c r="P170" s="262"/>
      <c r="Q170" s="262"/>
      <c r="R170" s="262"/>
      <c r="S170" s="262"/>
      <c r="T170" s="263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4" t="s">
        <v>184</v>
      </c>
      <c r="AU170" s="264" t="s">
        <v>84</v>
      </c>
      <c r="AV170" s="15" t="s">
        <v>182</v>
      </c>
      <c r="AW170" s="15" t="s">
        <v>32</v>
      </c>
      <c r="AX170" s="15" t="s">
        <v>84</v>
      </c>
      <c r="AY170" s="264" t="s">
        <v>175</v>
      </c>
    </row>
    <row r="171" s="12" customFormat="1" ht="25.92" customHeight="1">
      <c r="A171" s="12"/>
      <c r="B171" s="203"/>
      <c r="C171" s="204"/>
      <c r="D171" s="205" t="s">
        <v>75</v>
      </c>
      <c r="E171" s="206" t="s">
        <v>3798</v>
      </c>
      <c r="F171" s="206" t="s">
        <v>1</v>
      </c>
      <c r="G171" s="204"/>
      <c r="H171" s="204"/>
      <c r="I171" s="207"/>
      <c r="J171" s="208">
        <f>BK171</f>
        <v>0</v>
      </c>
      <c r="K171" s="204"/>
      <c r="L171" s="209"/>
      <c r="M171" s="210"/>
      <c r="N171" s="211"/>
      <c r="O171" s="211"/>
      <c r="P171" s="212">
        <f>SUM(P172:P178)</f>
        <v>0</v>
      </c>
      <c r="Q171" s="211"/>
      <c r="R171" s="212">
        <f>SUM(R172:R178)</f>
        <v>0</v>
      </c>
      <c r="S171" s="211"/>
      <c r="T171" s="213">
        <f>SUM(T172:T178)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4" t="s">
        <v>84</v>
      </c>
      <c r="AT171" s="215" t="s">
        <v>75</v>
      </c>
      <c r="AU171" s="215" t="s">
        <v>76</v>
      </c>
      <c r="AY171" s="214" t="s">
        <v>175</v>
      </c>
      <c r="BK171" s="216">
        <f>SUM(BK172:BK178)</f>
        <v>0</v>
      </c>
    </row>
    <row r="172" s="2" customFormat="1" ht="16.5" customHeight="1">
      <c r="A172" s="39"/>
      <c r="B172" s="40"/>
      <c r="C172" s="219" t="s">
        <v>294</v>
      </c>
      <c r="D172" s="219" t="s">
        <v>177</v>
      </c>
      <c r="E172" s="220" t="s">
        <v>4519</v>
      </c>
      <c r="F172" s="221" t="s">
        <v>4520</v>
      </c>
      <c r="G172" s="222" t="s">
        <v>2748</v>
      </c>
      <c r="H172" s="223">
        <v>1</v>
      </c>
      <c r="I172" s="224"/>
      <c r="J172" s="225">
        <f>ROUND(I172*H172,2)</f>
        <v>0</v>
      </c>
      <c r="K172" s="221" t="s">
        <v>1</v>
      </c>
      <c r="L172" s="45"/>
      <c r="M172" s="226" t="s">
        <v>1</v>
      </c>
      <c r="N172" s="227" t="s">
        <v>41</v>
      </c>
      <c r="O172" s="92"/>
      <c r="P172" s="228">
        <f>O172*H172</f>
        <v>0</v>
      </c>
      <c r="Q172" s="228">
        <v>0</v>
      </c>
      <c r="R172" s="228">
        <f>Q172*H172</f>
        <v>0</v>
      </c>
      <c r="S172" s="228">
        <v>0</v>
      </c>
      <c r="T172" s="229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0" t="s">
        <v>182</v>
      </c>
      <c r="AT172" s="230" t="s">
        <v>177</v>
      </c>
      <c r="AU172" s="230" t="s">
        <v>84</v>
      </c>
      <c r="AY172" s="18" t="s">
        <v>175</v>
      </c>
      <c r="BE172" s="231">
        <f>IF(N172="základní",J172,0)</f>
        <v>0</v>
      </c>
      <c r="BF172" s="231">
        <f>IF(N172="snížená",J172,0)</f>
        <v>0</v>
      </c>
      <c r="BG172" s="231">
        <f>IF(N172="zákl. přenesená",J172,0)</f>
        <v>0</v>
      </c>
      <c r="BH172" s="231">
        <f>IF(N172="sníž. přenesená",J172,0)</f>
        <v>0</v>
      </c>
      <c r="BI172" s="231">
        <f>IF(N172="nulová",J172,0)</f>
        <v>0</v>
      </c>
      <c r="BJ172" s="18" t="s">
        <v>84</v>
      </c>
      <c r="BK172" s="231">
        <f>ROUND(I172*H172,2)</f>
        <v>0</v>
      </c>
      <c r="BL172" s="18" t="s">
        <v>182</v>
      </c>
      <c r="BM172" s="230" t="s">
        <v>452</v>
      </c>
    </row>
    <row r="173" s="2" customFormat="1" ht="16.5" customHeight="1">
      <c r="A173" s="39"/>
      <c r="B173" s="40"/>
      <c r="C173" s="219" t="s">
        <v>7</v>
      </c>
      <c r="D173" s="219" t="s">
        <v>177</v>
      </c>
      <c r="E173" s="220" t="s">
        <v>4572</v>
      </c>
      <c r="F173" s="221" t="s">
        <v>4387</v>
      </c>
      <c r="G173" s="222" t="s">
        <v>2748</v>
      </c>
      <c r="H173" s="223">
        <v>1</v>
      </c>
      <c r="I173" s="224"/>
      <c r="J173" s="225">
        <f>ROUND(I173*H173,2)</f>
        <v>0</v>
      </c>
      <c r="K173" s="221" t="s">
        <v>1</v>
      </c>
      <c r="L173" s="45"/>
      <c r="M173" s="226" t="s">
        <v>1</v>
      </c>
      <c r="N173" s="227" t="s">
        <v>41</v>
      </c>
      <c r="O173" s="92"/>
      <c r="P173" s="228">
        <f>O173*H173</f>
        <v>0</v>
      </c>
      <c r="Q173" s="228">
        <v>0</v>
      </c>
      <c r="R173" s="228">
        <f>Q173*H173</f>
        <v>0</v>
      </c>
      <c r="S173" s="228">
        <v>0</v>
      </c>
      <c r="T173" s="229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0" t="s">
        <v>182</v>
      </c>
      <c r="AT173" s="230" t="s">
        <v>177</v>
      </c>
      <c r="AU173" s="230" t="s">
        <v>84</v>
      </c>
      <c r="AY173" s="18" t="s">
        <v>175</v>
      </c>
      <c r="BE173" s="231">
        <f>IF(N173="základní",J173,0)</f>
        <v>0</v>
      </c>
      <c r="BF173" s="231">
        <f>IF(N173="snížená",J173,0)</f>
        <v>0</v>
      </c>
      <c r="BG173" s="231">
        <f>IF(N173="zákl. přenesená",J173,0)</f>
        <v>0</v>
      </c>
      <c r="BH173" s="231">
        <f>IF(N173="sníž. přenesená",J173,0)</f>
        <v>0</v>
      </c>
      <c r="BI173" s="231">
        <f>IF(N173="nulová",J173,0)</f>
        <v>0</v>
      </c>
      <c r="BJ173" s="18" t="s">
        <v>84</v>
      </c>
      <c r="BK173" s="231">
        <f>ROUND(I173*H173,2)</f>
        <v>0</v>
      </c>
      <c r="BL173" s="18" t="s">
        <v>182</v>
      </c>
      <c r="BM173" s="230" t="s">
        <v>462</v>
      </c>
    </row>
    <row r="174" s="2" customFormat="1" ht="16.5" customHeight="1">
      <c r="A174" s="39"/>
      <c r="B174" s="40"/>
      <c r="C174" s="219" t="s">
        <v>302</v>
      </c>
      <c r="D174" s="219" t="s">
        <v>177</v>
      </c>
      <c r="E174" s="220" t="s">
        <v>4573</v>
      </c>
      <c r="F174" s="221" t="s">
        <v>4393</v>
      </c>
      <c r="G174" s="222" t="s">
        <v>2748</v>
      </c>
      <c r="H174" s="223">
        <v>1</v>
      </c>
      <c r="I174" s="224"/>
      <c r="J174" s="225">
        <f>ROUND(I174*H174,2)</f>
        <v>0</v>
      </c>
      <c r="K174" s="221" t="s">
        <v>1</v>
      </c>
      <c r="L174" s="45"/>
      <c r="M174" s="226" t="s">
        <v>1</v>
      </c>
      <c r="N174" s="227" t="s">
        <v>41</v>
      </c>
      <c r="O174" s="92"/>
      <c r="P174" s="228">
        <f>O174*H174</f>
        <v>0</v>
      </c>
      <c r="Q174" s="228">
        <v>0</v>
      </c>
      <c r="R174" s="228">
        <f>Q174*H174</f>
        <v>0</v>
      </c>
      <c r="S174" s="228">
        <v>0</v>
      </c>
      <c r="T174" s="229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0" t="s">
        <v>182</v>
      </c>
      <c r="AT174" s="230" t="s">
        <v>177</v>
      </c>
      <c r="AU174" s="230" t="s">
        <v>84</v>
      </c>
      <c r="AY174" s="18" t="s">
        <v>175</v>
      </c>
      <c r="BE174" s="231">
        <f>IF(N174="základní",J174,0)</f>
        <v>0</v>
      </c>
      <c r="BF174" s="231">
        <f>IF(N174="snížená",J174,0)</f>
        <v>0</v>
      </c>
      <c r="BG174" s="231">
        <f>IF(N174="zákl. přenesená",J174,0)</f>
        <v>0</v>
      </c>
      <c r="BH174" s="231">
        <f>IF(N174="sníž. přenesená",J174,0)</f>
        <v>0</v>
      </c>
      <c r="BI174" s="231">
        <f>IF(N174="nulová",J174,0)</f>
        <v>0</v>
      </c>
      <c r="BJ174" s="18" t="s">
        <v>84</v>
      </c>
      <c r="BK174" s="231">
        <f>ROUND(I174*H174,2)</f>
        <v>0</v>
      </c>
      <c r="BL174" s="18" t="s">
        <v>182</v>
      </c>
      <c r="BM174" s="230" t="s">
        <v>481</v>
      </c>
    </row>
    <row r="175" s="2" customFormat="1" ht="49.05" customHeight="1">
      <c r="A175" s="39"/>
      <c r="B175" s="40"/>
      <c r="C175" s="219" t="s">
        <v>307</v>
      </c>
      <c r="D175" s="219" t="s">
        <v>177</v>
      </c>
      <c r="E175" s="220" t="s">
        <v>4409</v>
      </c>
      <c r="F175" s="221" t="s">
        <v>4410</v>
      </c>
      <c r="G175" s="222" t="s">
        <v>4396</v>
      </c>
      <c r="H175" s="223">
        <v>1</v>
      </c>
      <c r="I175" s="224"/>
      <c r="J175" s="225">
        <f>ROUND(I175*H175,2)</f>
        <v>0</v>
      </c>
      <c r="K175" s="221" t="s">
        <v>1</v>
      </c>
      <c r="L175" s="45"/>
      <c r="M175" s="226" t="s">
        <v>1</v>
      </c>
      <c r="N175" s="227" t="s">
        <v>41</v>
      </c>
      <c r="O175" s="92"/>
      <c r="P175" s="228">
        <f>O175*H175</f>
        <v>0</v>
      </c>
      <c r="Q175" s="228">
        <v>0</v>
      </c>
      <c r="R175" s="228">
        <f>Q175*H175</f>
        <v>0</v>
      </c>
      <c r="S175" s="228">
        <v>0</v>
      </c>
      <c r="T175" s="229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0" t="s">
        <v>182</v>
      </c>
      <c r="AT175" s="230" t="s">
        <v>177</v>
      </c>
      <c r="AU175" s="230" t="s">
        <v>84</v>
      </c>
      <c r="AY175" s="18" t="s">
        <v>175</v>
      </c>
      <c r="BE175" s="231">
        <f>IF(N175="základní",J175,0)</f>
        <v>0</v>
      </c>
      <c r="BF175" s="231">
        <f>IF(N175="snížená",J175,0)</f>
        <v>0</v>
      </c>
      <c r="BG175" s="231">
        <f>IF(N175="zákl. přenesená",J175,0)</f>
        <v>0</v>
      </c>
      <c r="BH175" s="231">
        <f>IF(N175="sníž. přenesená",J175,0)</f>
        <v>0</v>
      </c>
      <c r="BI175" s="231">
        <f>IF(N175="nulová",J175,0)</f>
        <v>0</v>
      </c>
      <c r="BJ175" s="18" t="s">
        <v>84</v>
      </c>
      <c r="BK175" s="231">
        <f>ROUND(I175*H175,2)</f>
        <v>0</v>
      </c>
      <c r="BL175" s="18" t="s">
        <v>182</v>
      </c>
      <c r="BM175" s="230" t="s">
        <v>491</v>
      </c>
    </row>
    <row r="176" s="2" customFormat="1" ht="24.15" customHeight="1">
      <c r="A176" s="39"/>
      <c r="B176" s="40"/>
      <c r="C176" s="219" t="s">
        <v>312</v>
      </c>
      <c r="D176" s="219" t="s">
        <v>177</v>
      </c>
      <c r="E176" s="220" t="s">
        <v>4527</v>
      </c>
      <c r="F176" s="221" t="s">
        <v>4528</v>
      </c>
      <c r="G176" s="222" t="s">
        <v>4407</v>
      </c>
      <c r="H176" s="223">
        <v>5</v>
      </c>
      <c r="I176" s="224"/>
      <c r="J176" s="225">
        <f>ROUND(I176*H176,2)</f>
        <v>0</v>
      </c>
      <c r="K176" s="221" t="s">
        <v>1</v>
      </c>
      <c r="L176" s="45"/>
      <c r="M176" s="226" t="s">
        <v>1</v>
      </c>
      <c r="N176" s="227" t="s">
        <v>41</v>
      </c>
      <c r="O176" s="92"/>
      <c r="P176" s="228">
        <f>O176*H176</f>
        <v>0</v>
      </c>
      <c r="Q176" s="228">
        <v>0</v>
      </c>
      <c r="R176" s="228">
        <f>Q176*H176</f>
        <v>0</v>
      </c>
      <c r="S176" s="228">
        <v>0</v>
      </c>
      <c r="T176" s="229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0" t="s">
        <v>182</v>
      </c>
      <c r="AT176" s="230" t="s">
        <v>177</v>
      </c>
      <c r="AU176" s="230" t="s">
        <v>84</v>
      </c>
      <c r="AY176" s="18" t="s">
        <v>175</v>
      </c>
      <c r="BE176" s="231">
        <f>IF(N176="základní",J176,0)</f>
        <v>0</v>
      </c>
      <c r="BF176" s="231">
        <f>IF(N176="snížená",J176,0)</f>
        <v>0</v>
      </c>
      <c r="BG176" s="231">
        <f>IF(N176="zákl. přenesená",J176,0)</f>
        <v>0</v>
      </c>
      <c r="BH176" s="231">
        <f>IF(N176="sníž. přenesená",J176,0)</f>
        <v>0</v>
      </c>
      <c r="BI176" s="231">
        <f>IF(N176="nulová",J176,0)</f>
        <v>0</v>
      </c>
      <c r="BJ176" s="18" t="s">
        <v>84</v>
      </c>
      <c r="BK176" s="231">
        <f>ROUND(I176*H176,2)</f>
        <v>0</v>
      </c>
      <c r="BL176" s="18" t="s">
        <v>182</v>
      </c>
      <c r="BM176" s="230" t="s">
        <v>499</v>
      </c>
    </row>
    <row r="177" s="2" customFormat="1" ht="21.75" customHeight="1">
      <c r="A177" s="39"/>
      <c r="B177" s="40"/>
      <c r="C177" s="219" t="s">
        <v>320</v>
      </c>
      <c r="D177" s="219" t="s">
        <v>177</v>
      </c>
      <c r="E177" s="220" t="s">
        <v>4574</v>
      </c>
      <c r="F177" s="221" t="s">
        <v>4575</v>
      </c>
      <c r="G177" s="222" t="s">
        <v>2748</v>
      </c>
      <c r="H177" s="223">
        <v>2</v>
      </c>
      <c r="I177" s="224"/>
      <c r="J177" s="225">
        <f>ROUND(I177*H177,2)</f>
        <v>0</v>
      </c>
      <c r="K177" s="221" t="s">
        <v>1</v>
      </c>
      <c r="L177" s="45"/>
      <c r="M177" s="226" t="s">
        <v>1</v>
      </c>
      <c r="N177" s="227" t="s">
        <v>41</v>
      </c>
      <c r="O177" s="92"/>
      <c r="P177" s="228">
        <f>O177*H177</f>
        <v>0</v>
      </c>
      <c r="Q177" s="228">
        <v>0</v>
      </c>
      <c r="R177" s="228">
        <f>Q177*H177</f>
        <v>0</v>
      </c>
      <c r="S177" s="228">
        <v>0</v>
      </c>
      <c r="T177" s="229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0" t="s">
        <v>182</v>
      </c>
      <c r="AT177" s="230" t="s">
        <v>177</v>
      </c>
      <c r="AU177" s="230" t="s">
        <v>84</v>
      </c>
      <c r="AY177" s="18" t="s">
        <v>175</v>
      </c>
      <c r="BE177" s="231">
        <f>IF(N177="základní",J177,0)</f>
        <v>0</v>
      </c>
      <c r="BF177" s="231">
        <f>IF(N177="snížená",J177,0)</f>
        <v>0</v>
      </c>
      <c r="BG177" s="231">
        <f>IF(N177="zákl. přenesená",J177,0)</f>
        <v>0</v>
      </c>
      <c r="BH177" s="231">
        <f>IF(N177="sníž. přenesená",J177,0)</f>
        <v>0</v>
      </c>
      <c r="BI177" s="231">
        <f>IF(N177="nulová",J177,0)</f>
        <v>0</v>
      </c>
      <c r="BJ177" s="18" t="s">
        <v>84</v>
      </c>
      <c r="BK177" s="231">
        <f>ROUND(I177*H177,2)</f>
        <v>0</v>
      </c>
      <c r="BL177" s="18" t="s">
        <v>182</v>
      </c>
      <c r="BM177" s="230" t="s">
        <v>519</v>
      </c>
    </row>
    <row r="178" s="2" customFormat="1" ht="21.75" customHeight="1">
      <c r="A178" s="39"/>
      <c r="B178" s="40"/>
      <c r="C178" s="219" t="s">
        <v>325</v>
      </c>
      <c r="D178" s="219" t="s">
        <v>177</v>
      </c>
      <c r="E178" s="220" t="s">
        <v>4576</v>
      </c>
      <c r="F178" s="221" t="s">
        <v>4577</v>
      </c>
      <c r="G178" s="222" t="s">
        <v>2748</v>
      </c>
      <c r="H178" s="223">
        <v>2</v>
      </c>
      <c r="I178" s="224"/>
      <c r="J178" s="225">
        <f>ROUND(I178*H178,2)</f>
        <v>0</v>
      </c>
      <c r="K178" s="221" t="s">
        <v>1</v>
      </c>
      <c r="L178" s="45"/>
      <c r="M178" s="299" t="s">
        <v>1</v>
      </c>
      <c r="N178" s="300" t="s">
        <v>41</v>
      </c>
      <c r="O178" s="294"/>
      <c r="P178" s="301">
        <f>O178*H178</f>
        <v>0</v>
      </c>
      <c r="Q178" s="301">
        <v>0</v>
      </c>
      <c r="R178" s="301">
        <f>Q178*H178</f>
        <v>0</v>
      </c>
      <c r="S178" s="301">
        <v>0</v>
      </c>
      <c r="T178" s="302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0" t="s">
        <v>182</v>
      </c>
      <c r="AT178" s="230" t="s">
        <v>177</v>
      </c>
      <c r="AU178" s="230" t="s">
        <v>84</v>
      </c>
      <c r="AY178" s="18" t="s">
        <v>175</v>
      </c>
      <c r="BE178" s="231">
        <f>IF(N178="základní",J178,0)</f>
        <v>0</v>
      </c>
      <c r="BF178" s="231">
        <f>IF(N178="snížená",J178,0)</f>
        <v>0</v>
      </c>
      <c r="BG178" s="231">
        <f>IF(N178="zákl. přenesená",J178,0)</f>
        <v>0</v>
      </c>
      <c r="BH178" s="231">
        <f>IF(N178="sníž. přenesená",J178,0)</f>
        <v>0</v>
      </c>
      <c r="BI178" s="231">
        <f>IF(N178="nulová",J178,0)</f>
        <v>0</v>
      </c>
      <c r="BJ178" s="18" t="s">
        <v>84</v>
      </c>
      <c r="BK178" s="231">
        <f>ROUND(I178*H178,2)</f>
        <v>0</v>
      </c>
      <c r="BL178" s="18" t="s">
        <v>182</v>
      </c>
      <c r="BM178" s="230" t="s">
        <v>529</v>
      </c>
    </row>
    <row r="179" s="2" customFormat="1" ht="6.96" customHeight="1">
      <c r="A179" s="39"/>
      <c r="B179" s="67"/>
      <c r="C179" s="68"/>
      <c r="D179" s="68"/>
      <c r="E179" s="68"/>
      <c r="F179" s="68"/>
      <c r="G179" s="68"/>
      <c r="H179" s="68"/>
      <c r="I179" s="68"/>
      <c r="J179" s="68"/>
      <c r="K179" s="68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rxr9SnhDRjhd5JZYC3Awn1y5COBhhRHRDOc6GnDWc5MLW/lhj4FSEv19sMLXx4mpOHGJo75ehofI+6Q59D40pw==" hashValue="kiQk6BqISq2JQ6rrPWNE6u6/1jQSv6aFPg8HOa1vjFMI0rJ9ixn8xa7CfnOTzNIWt8IORfba89fgYgE1R97vjQ==" algorithmName="SHA-512" password="CC35"/>
  <autoFilter ref="C118:K178"/>
  <mergeCells count="9">
    <mergeCell ref="E7:H7"/>
    <mergeCell ref="E9:H9"/>
    <mergeCell ref="E18:H18"/>
    <mergeCell ref="E27:H27"/>
    <mergeCell ref="E85:H85"/>
    <mergeCell ref="E87:H87"/>
    <mergeCell ref="E109:H109"/>
    <mergeCell ref="E111:H11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BARBORAKYSK8FBE\barborakyskova</dc:creator>
  <cp:lastModifiedBy>BARBORAKYSK8FBE\barborakyskova</cp:lastModifiedBy>
  <dcterms:created xsi:type="dcterms:W3CDTF">2025-07-28T09:26:02Z</dcterms:created>
  <dcterms:modified xsi:type="dcterms:W3CDTF">2025-07-28T09:26:52Z</dcterms:modified>
</cp:coreProperties>
</file>