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áce Krauz\_2025\Mistřovice vodovod\Oprava dle požadavků MÚ\"/>
    </mc:Choice>
  </mc:AlternateContent>
  <xr:revisionPtr revIDLastSave="0" documentId="13_ncr:19_{B5652B43-081A-416C-AF7D-2BD6C331D279}" xr6:coauthVersionLast="47" xr6:coauthVersionMax="47" xr10:uidLastSave="{00000000-0000-0000-0000-000000000000}"/>
  <bookViews>
    <workbookView xWindow="28680" yWindow="-120" windowWidth="38640" windowHeight="21120" activeTab="3" xr2:uid="{24418530-B10A-4EF9-9197-2F9AA47B0B61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Pol'!$A$1:$U$96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48" i="1"/>
  <c r="I47" i="1"/>
  <c r="AC86" i="12"/>
  <c r="F39" i="1" s="1"/>
  <c r="F9" i="12"/>
  <c r="G9" i="12"/>
  <c r="I9" i="12"/>
  <c r="I8" i="12" s="1"/>
  <c r="K9" i="12"/>
  <c r="K8" i="12" s="1"/>
  <c r="M9" i="12"/>
  <c r="O9" i="12"/>
  <c r="O8" i="12" s="1"/>
  <c r="Q9" i="12"/>
  <c r="Q8" i="12" s="1"/>
  <c r="U9" i="12"/>
  <c r="U8" i="12" s="1"/>
  <c r="F10" i="12"/>
  <c r="G10" i="12" s="1"/>
  <c r="M10" i="12" s="1"/>
  <c r="I10" i="12"/>
  <c r="K10" i="12"/>
  <c r="O10" i="12"/>
  <c r="Q10" i="12"/>
  <c r="U10" i="12"/>
  <c r="F11" i="12"/>
  <c r="G11" i="12"/>
  <c r="I11" i="12"/>
  <c r="K11" i="12"/>
  <c r="M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/>
  <c r="I13" i="12"/>
  <c r="K13" i="12"/>
  <c r="M13" i="12"/>
  <c r="O13" i="12"/>
  <c r="Q13" i="12"/>
  <c r="U13" i="12"/>
  <c r="F14" i="12"/>
  <c r="G14" i="12" s="1"/>
  <c r="M14" i="12" s="1"/>
  <c r="I14" i="12"/>
  <c r="K14" i="12"/>
  <c r="O14" i="12"/>
  <c r="Q14" i="12"/>
  <c r="U14" i="12"/>
  <c r="F16" i="12"/>
  <c r="G16" i="12"/>
  <c r="M16" i="12" s="1"/>
  <c r="M15" i="12" s="1"/>
  <c r="I16" i="12"/>
  <c r="K16" i="12"/>
  <c r="O16" i="12"/>
  <c r="Q16" i="12"/>
  <c r="U16" i="12"/>
  <c r="F17" i="12"/>
  <c r="G17" i="12"/>
  <c r="I17" i="12"/>
  <c r="I15" i="12" s="1"/>
  <c r="K17" i="12"/>
  <c r="K15" i="12" s="1"/>
  <c r="M17" i="12"/>
  <c r="O17" i="12"/>
  <c r="O15" i="12" s="1"/>
  <c r="Q17" i="12"/>
  <c r="Q15" i="12" s="1"/>
  <c r="U17" i="12"/>
  <c r="U15" i="12" s="1"/>
  <c r="F18" i="12"/>
  <c r="G18" i="12"/>
  <c r="M18" i="12" s="1"/>
  <c r="I18" i="12"/>
  <c r="K18" i="12"/>
  <c r="O18" i="12"/>
  <c r="Q18" i="12"/>
  <c r="U18" i="12"/>
  <c r="F19" i="12"/>
  <c r="G19" i="12"/>
  <c r="I19" i="12"/>
  <c r="K19" i="12"/>
  <c r="M19" i="12"/>
  <c r="O19" i="12"/>
  <c r="Q19" i="12"/>
  <c r="U19" i="12"/>
  <c r="F20" i="12"/>
  <c r="G20" i="12"/>
  <c r="M20" i="12" s="1"/>
  <c r="I20" i="12"/>
  <c r="K20" i="12"/>
  <c r="O20" i="12"/>
  <c r="Q20" i="12"/>
  <c r="U20" i="12"/>
  <c r="F21" i="12"/>
  <c r="G21" i="12"/>
  <c r="I21" i="12"/>
  <c r="K21" i="12"/>
  <c r="M21" i="12"/>
  <c r="O21" i="12"/>
  <c r="Q21" i="12"/>
  <c r="U21" i="12"/>
  <c r="F22" i="12"/>
  <c r="G22" i="12"/>
  <c r="M22" i="12" s="1"/>
  <c r="I22" i="12"/>
  <c r="K22" i="12"/>
  <c r="O22" i="12"/>
  <c r="Q22" i="12"/>
  <c r="U22" i="12"/>
  <c r="F24" i="12"/>
  <c r="G24" i="12"/>
  <c r="M24" i="12" s="1"/>
  <c r="I24" i="12"/>
  <c r="K24" i="12"/>
  <c r="O24" i="12"/>
  <c r="Q24" i="12"/>
  <c r="U24" i="12"/>
  <c r="F25" i="12"/>
  <c r="G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0" i="12"/>
  <c r="G30" i="12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/>
  <c r="M34" i="12" s="1"/>
  <c r="I34" i="12"/>
  <c r="K34" i="12"/>
  <c r="O34" i="12"/>
  <c r="Q34" i="12"/>
  <c r="U34" i="12"/>
  <c r="F35" i="12"/>
  <c r="G35" i="12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39" i="12"/>
  <c r="G39" i="12"/>
  <c r="I39" i="12"/>
  <c r="K39" i="12"/>
  <c r="M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/>
  <c r="I41" i="12"/>
  <c r="K41" i="12"/>
  <c r="M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/>
  <c r="I43" i="12"/>
  <c r="K43" i="12"/>
  <c r="M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/>
  <c r="I45" i="12"/>
  <c r="K45" i="12"/>
  <c r="M45" i="12"/>
  <c r="O45" i="12"/>
  <c r="Q45" i="12"/>
  <c r="U45" i="12"/>
  <c r="F46" i="12"/>
  <c r="G46" i="12"/>
  <c r="M46" i="12" s="1"/>
  <c r="I46" i="12"/>
  <c r="K46" i="12"/>
  <c r="O46" i="12"/>
  <c r="Q46" i="12"/>
  <c r="U46" i="12"/>
  <c r="F47" i="12"/>
  <c r="G47" i="12"/>
  <c r="I47" i="12"/>
  <c r="K47" i="12"/>
  <c r="M47" i="12"/>
  <c r="O47" i="12"/>
  <c r="Q47" i="12"/>
  <c r="U47" i="12"/>
  <c r="F48" i="12"/>
  <c r="G48" i="12"/>
  <c r="M48" i="12" s="1"/>
  <c r="I48" i="12"/>
  <c r="K48" i="12"/>
  <c r="O48" i="12"/>
  <c r="Q48" i="12"/>
  <c r="U48" i="12"/>
  <c r="F49" i="12"/>
  <c r="G49" i="12"/>
  <c r="I49" i="12"/>
  <c r="K49" i="12"/>
  <c r="M49" i="12"/>
  <c r="O49" i="12"/>
  <c r="Q49" i="12"/>
  <c r="U49" i="12"/>
  <c r="F50" i="12"/>
  <c r="G50" i="12"/>
  <c r="M50" i="12" s="1"/>
  <c r="I50" i="12"/>
  <c r="K50" i="12"/>
  <c r="O50" i="12"/>
  <c r="Q50" i="12"/>
  <c r="U50" i="12"/>
  <c r="F51" i="12"/>
  <c r="G51" i="12"/>
  <c r="I51" i="12"/>
  <c r="K51" i="12"/>
  <c r="M51" i="12"/>
  <c r="O51" i="12"/>
  <c r="Q51" i="12"/>
  <c r="U51" i="12"/>
  <c r="F52" i="12"/>
  <c r="G52" i="12"/>
  <c r="M52" i="12" s="1"/>
  <c r="I52" i="12"/>
  <c r="K52" i="12"/>
  <c r="O52" i="12"/>
  <c r="Q52" i="12"/>
  <c r="U52" i="12"/>
  <c r="F53" i="12"/>
  <c r="G53" i="12"/>
  <c r="I53" i="12"/>
  <c r="K53" i="12"/>
  <c r="M53" i="12"/>
  <c r="O53" i="12"/>
  <c r="Q53" i="12"/>
  <c r="U53" i="12"/>
  <c r="F54" i="12"/>
  <c r="G54" i="12"/>
  <c r="M54" i="12" s="1"/>
  <c r="I54" i="12"/>
  <c r="K54" i="12"/>
  <c r="O54" i="12"/>
  <c r="Q54" i="12"/>
  <c r="U54" i="12"/>
  <c r="F56" i="12"/>
  <c r="G56" i="12" s="1"/>
  <c r="M56" i="12" s="1"/>
  <c r="I56" i="12"/>
  <c r="K56" i="12"/>
  <c r="O56" i="12"/>
  <c r="Q56" i="12"/>
  <c r="U56" i="12"/>
  <c r="F57" i="12"/>
  <c r="G57" i="12" s="1"/>
  <c r="M57" i="12" s="1"/>
  <c r="I57" i="12"/>
  <c r="K57" i="12"/>
  <c r="O57" i="12"/>
  <c r="Q57" i="12"/>
  <c r="U57" i="12"/>
  <c r="F58" i="12"/>
  <c r="G58" i="12"/>
  <c r="M58" i="12" s="1"/>
  <c r="I58" i="12"/>
  <c r="K58" i="12"/>
  <c r="O58" i="12"/>
  <c r="Q58" i="12"/>
  <c r="U58" i="12"/>
  <c r="F59" i="12"/>
  <c r="G59" i="12"/>
  <c r="I59" i="12"/>
  <c r="K59" i="12"/>
  <c r="M59" i="12"/>
  <c r="O59" i="12"/>
  <c r="Q59" i="12"/>
  <c r="U59" i="12"/>
  <c r="F60" i="12"/>
  <c r="G60" i="12" s="1"/>
  <c r="M60" i="12" s="1"/>
  <c r="I60" i="12"/>
  <c r="K60" i="12"/>
  <c r="O60" i="12"/>
  <c r="Q60" i="12"/>
  <c r="U60" i="12"/>
  <c r="F61" i="12"/>
  <c r="G61" i="12"/>
  <c r="I61" i="12"/>
  <c r="K61" i="12"/>
  <c r="M61" i="12"/>
  <c r="O61" i="12"/>
  <c r="Q61" i="12"/>
  <c r="U61" i="12"/>
  <c r="F62" i="12"/>
  <c r="G62" i="12" s="1"/>
  <c r="M62" i="12" s="1"/>
  <c r="I62" i="12"/>
  <c r="K62" i="12"/>
  <c r="O62" i="12"/>
  <c r="Q62" i="12"/>
  <c r="U62" i="12"/>
  <c r="F63" i="12"/>
  <c r="G63" i="12"/>
  <c r="I63" i="12"/>
  <c r="K63" i="12"/>
  <c r="M63" i="12"/>
  <c r="O63" i="12"/>
  <c r="Q63" i="12"/>
  <c r="U63" i="12"/>
  <c r="F64" i="12"/>
  <c r="G64" i="12" s="1"/>
  <c r="M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6" i="12"/>
  <c r="G66" i="12"/>
  <c r="M66" i="12" s="1"/>
  <c r="I66" i="12"/>
  <c r="K66" i="12"/>
  <c r="O66" i="12"/>
  <c r="Q66" i="12"/>
  <c r="U66" i="12"/>
  <c r="F67" i="12"/>
  <c r="G67" i="12"/>
  <c r="M67" i="12" s="1"/>
  <c r="I67" i="12"/>
  <c r="K67" i="12"/>
  <c r="O67" i="12"/>
  <c r="Q67" i="12"/>
  <c r="U67" i="12"/>
  <c r="F68" i="12"/>
  <c r="G68" i="12"/>
  <c r="M68" i="12" s="1"/>
  <c r="I68" i="12"/>
  <c r="K68" i="12"/>
  <c r="O68" i="12"/>
  <c r="Q68" i="12"/>
  <c r="U68" i="12"/>
  <c r="F69" i="12"/>
  <c r="G69" i="12"/>
  <c r="M69" i="12" s="1"/>
  <c r="I69" i="12"/>
  <c r="K69" i="12"/>
  <c r="O69" i="12"/>
  <c r="Q69" i="12"/>
  <c r="U69" i="12"/>
  <c r="F70" i="12"/>
  <c r="G70" i="12"/>
  <c r="M70" i="12" s="1"/>
  <c r="I70" i="12"/>
  <c r="K70" i="12"/>
  <c r="O70" i="12"/>
  <c r="Q70" i="12"/>
  <c r="U70" i="12"/>
  <c r="F71" i="12"/>
  <c r="G71" i="12"/>
  <c r="M71" i="12" s="1"/>
  <c r="I71" i="12"/>
  <c r="K71" i="12"/>
  <c r="O71" i="12"/>
  <c r="Q71" i="12"/>
  <c r="U71" i="12"/>
  <c r="F72" i="12"/>
  <c r="G72" i="12"/>
  <c r="M72" i="12" s="1"/>
  <c r="I72" i="12"/>
  <c r="K72" i="12"/>
  <c r="O72" i="12"/>
  <c r="Q72" i="12"/>
  <c r="U72" i="12"/>
  <c r="F73" i="12"/>
  <c r="G73" i="12"/>
  <c r="I73" i="12"/>
  <c r="K73" i="12"/>
  <c r="M73" i="12"/>
  <c r="O73" i="12"/>
  <c r="Q73" i="12"/>
  <c r="U73" i="12"/>
  <c r="F74" i="12"/>
  <c r="G74" i="12"/>
  <c r="M74" i="12" s="1"/>
  <c r="I74" i="12"/>
  <c r="K74" i="12"/>
  <c r="O74" i="12"/>
  <c r="Q74" i="12"/>
  <c r="U74" i="12"/>
  <c r="F75" i="12"/>
  <c r="G75" i="12" s="1"/>
  <c r="M75" i="12" s="1"/>
  <c r="I75" i="12"/>
  <c r="K75" i="12"/>
  <c r="O75" i="12"/>
  <c r="Q75" i="12"/>
  <c r="U75" i="12"/>
  <c r="F76" i="12"/>
  <c r="G76" i="12" s="1"/>
  <c r="M76" i="12" s="1"/>
  <c r="I76" i="12"/>
  <c r="K76" i="12"/>
  <c r="O76" i="12"/>
  <c r="Q76" i="12"/>
  <c r="U76" i="12"/>
  <c r="F78" i="12"/>
  <c r="G78" i="12"/>
  <c r="I78" i="12"/>
  <c r="I77" i="12" s="1"/>
  <c r="K78" i="12"/>
  <c r="M78" i="12"/>
  <c r="O78" i="12"/>
  <c r="Q78" i="12"/>
  <c r="U78" i="12"/>
  <c r="F79" i="12"/>
  <c r="G79" i="12" s="1"/>
  <c r="M79" i="12" s="1"/>
  <c r="I79" i="12"/>
  <c r="K79" i="12"/>
  <c r="O79" i="12"/>
  <c r="Q79" i="12"/>
  <c r="U79" i="12"/>
  <c r="F80" i="12"/>
  <c r="G80" i="12"/>
  <c r="I80" i="12"/>
  <c r="K80" i="12"/>
  <c r="M80" i="12"/>
  <c r="O80" i="12"/>
  <c r="Q80" i="12"/>
  <c r="U80" i="12"/>
  <c r="F81" i="12"/>
  <c r="G81" i="12"/>
  <c r="M81" i="12" s="1"/>
  <c r="I81" i="12"/>
  <c r="K81" i="12"/>
  <c r="O81" i="12"/>
  <c r="Q81" i="12"/>
  <c r="U81" i="12"/>
  <c r="G82" i="12"/>
  <c r="F83" i="12"/>
  <c r="G83" i="12"/>
  <c r="I83" i="12"/>
  <c r="K83" i="12"/>
  <c r="M83" i="12"/>
  <c r="O83" i="12"/>
  <c r="Q83" i="12"/>
  <c r="Q82" i="12" s="1"/>
  <c r="U83" i="12"/>
  <c r="U82" i="12" s="1"/>
  <c r="F84" i="12"/>
  <c r="G84" i="12"/>
  <c r="I84" i="12"/>
  <c r="I82" i="12" s="1"/>
  <c r="K84" i="12"/>
  <c r="K82" i="12" s="1"/>
  <c r="M84" i="12"/>
  <c r="M82" i="12" s="1"/>
  <c r="O84" i="12"/>
  <c r="O82" i="12" s="1"/>
  <c r="Q84" i="12"/>
  <c r="U84" i="12"/>
  <c r="I20" i="1"/>
  <c r="I19" i="1"/>
  <c r="I18" i="1"/>
  <c r="I17" i="1"/>
  <c r="G27" i="1"/>
  <c r="J28" i="1"/>
  <c r="J26" i="1"/>
  <c r="G38" i="1"/>
  <c r="F38" i="1"/>
  <c r="H32" i="1"/>
  <c r="J23" i="1"/>
  <c r="J24" i="1"/>
  <c r="J25" i="1"/>
  <c r="J27" i="1"/>
  <c r="E24" i="1"/>
  <c r="E26" i="1"/>
  <c r="G77" i="12" l="1"/>
  <c r="I51" i="1" s="1"/>
  <c r="U77" i="12"/>
  <c r="Q77" i="12"/>
  <c r="O77" i="12"/>
  <c r="M77" i="12"/>
  <c r="K77" i="12"/>
  <c r="K55" i="12"/>
  <c r="O55" i="12"/>
  <c r="U55" i="12"/>
  <c r="I55" i="12"/>
  <c r="Q55" i="12"/>
  <c r="M25" i="12"/>
  <c r="M23" i="12" s="1"/>
  <c r="AD86" i="12"/>
  <c r="G39" i="1" s="1"/>
  <c r="G40" i="1" s="1"/>
  <c r="G25" i="1" s="1"/>
  <c r="G26" i="1" s="1"/>
  <c r="F40" i="1"/>
  <c r="G23" i="1" s="1"/>
  <c r="O23" i="12"/>
  <c r="Q23" i="12"/>
  <c r="K23" i="12"/>
  <c r="U23" i="12"/>
  <c r="I23" i="12"/>
  <c r="M55" i="12"/>
  <c r="M8" i="12"/>
  <c r="G8" i="12"/>
  <c r="G15" i="12"/>
  <c r="G23" i="12"/>
  <c r="G55" i="12"/>
  <c r="I50" i="1" s="1"/>
  <c r="H39" i="1" l="1"/>
  <c r="H40" i="1" s="1"/>
  <c r="I39" i="1"/>
  <c r="I40" i="1" s="1"/>
  <c r="J39" i="1" s="1"/>
  <c r="J40" i="1" s="1"/>
  <c r="G28" i="1"/>
  <c r="G86" i="12"/>
  <c r="I49" i="1"/>
  <c r="G24" i="1"/>
  <c r="G29" i="1" s="1"/>
  <c r="I16" i="1" l="1"/>
  <c r="I21" i="1" s="1"/>
  <c r="I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DE2A5225-ED54-4A07-A7D1-7EE75F016D76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C7174AAF-4ED0-4618-ABD0-3FFF3FDEA38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B36C2FDA-C14D-4365-84C2-BD8535079DD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E37D72E4-0955-4A69-983F-3D18F58804D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BAE3033-85A2-4743-9D8C-4A1E2A5E1D72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826DE7D9-CA57-4FE6-A88F-B3B11D2DB58F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<sst xmlns="http://schemas.openxmlformats.org/spreadsheetml/2006/main" count="446" uniqueCount="253">
  <si>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</si>
  <si>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</si>
  <si>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</si>
  <si>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</si>
  <si>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</si>
  <si>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</si>
  <si>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</si>
  <si>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</si>
  <si>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</si>
  <si>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</si>
  <si>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</si>
  <si>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</si>
  <si>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</si>
  <si>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</si>
  <si>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</si>
  <si>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</si>
  <si>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</si>
  <si>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</si>
  <si>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</si>
  <si>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</si>
  <si>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</si>
  <si>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</si>
  <si>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</si>
  <si>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</si>
  <si>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</si>
  <si>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</si>
  <si>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</si>
  <si>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</si>
  <si>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</si>
  <si>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</si>
  <si>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</si>
  <si>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</si>
  <si>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</si>
  <si>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</si>
  <si>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</si>
  <si>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</si>
  <si>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</si>
  <si>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</si>
  <si>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</si>
  <si>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</si>
  <si>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</si>
  <si>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</si>
  <si>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</si>
  <si>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SO 01 Vodovodní řad</t>
  </si>
  <si>
    <t>Rozpočet:</t>
  </si>
  <si>
    <t>Misto</t>
  </si>
  <si>
    <t>Český Těšín - Mistřovice, vodovod ul.Slepá</t>
  </si>
  <si>
    <t>Město Český Těšín</t>
  </si>
  <si>
    <t>náměstí ČSA 1/1</t>
  </si>
  <si>
    <t>Český Těšín</t>
  </si>
  <si>
    <t>773701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</si>
  <si>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</si>
  <si>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</si>
  <si>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</si>
  <si>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</si>
  <si>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</si>
  <si>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</si>
  <si>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</si>
  <si>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</si>
  <si>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</si>
  <si>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</si>
  <si>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</si>
  <si>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93</t>
  </si>
  <si>
    <t>Dokončovací práce inž.staveb</t>
  </si>
  <si>
    <t>97</t>
  </si>
  <si>
    <t>Prorážení otvorů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</si>
  <si>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</si>
  <si>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</si>
  <si>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</si>
  <si>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</si>
  <si>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</si>
  <si>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</si>
  <si>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</si>
  <si>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</si>
  <si>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</si>
  <si>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</si>
  <si>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</si>
  <si>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</si>
  <si>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</si>
  <si>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</si>
  <si>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</si>
  <si>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</si>
  <si>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</si>
  <si>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</si>
  <si>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</si>
  <si>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</si>
  <si>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</si>
  <si>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</si>
  <si>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</si>
  <si>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</si>
  <si>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</si>
  <si>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</si>
  <si>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</si>
  <si>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</si>
  <si>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</si>
  <si>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</si>
  <si>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</si>
  <si>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919735113R00</t>
  </si>
  <si>
    <t>Řezání stávajícího živičného krytu tl. 10 - 15 cm</t>
  </si>
  <si>
    <t>m</t>
  </si>
  <si>
    <t>POL1_0</t>
  </si>
  <si>
    <t>113151114R00</t>
  </si>
  <si>
    <t>Fréz.živič.krytu pl.do 500 m2,pruh do 75 cm,tl.5cm</t>
  </si>
  <si>
    <t>m2</t>
  </si>
  <si>
    <t>113107320R00</t>
  </si>
  <si>
    <t>Odstranění podkladu pl. 50 m2,kam.těžené tl.20 cm</t>
  </si>
  <si>
    <t>110000001VP</t>
  </si>
  <si>
    <t>Zřízení/odstranění jámy protlaku-výkop,zásyp, pažení - 5x1,5 m hl. 2,5 m</t>
  </si>
  <si>
    <t>kpl</t>
  </si>
  <si>
    <t>110000002VP</t>
  </si>
  <si>
    <t>Zřízení/odstranění jámy protlaku-výkop,zásyp, pažení - 6x1,5 m hl. 3,7 m</t>
  </si>
  <si>
    <t>110000003VP</t>
  </si>
  <si>
    <t>Zřízení / odstranění - sondy pro křížení s IS</t>
  </si>
  <si>
    <t>577141212R00</t>
  </si>
  <si>
    <t>Beton asfalt. ACO 8,ACO 11,ACO 16, do 3 m, tl.4 cm</t>
  </si>
  <si>
    <t>573231111R00</t>
  </si>
  <si>
    <t>Postřik živičný spojovací z emulze 0,5-0,7 kg/m2</t>
  </si>
  <si>
    <t>631621120R00</t>
  </si>
  <si>
    <t>Podklad z obalovaného kameniva tl. 110 mm</t>
  </si>
  <si>
    <t>573312611R00</t>
  </si>
  <si>
    <t>Prolití podkladu z kameniva asfaltem, 7,0 kg/m2</t>
  </si>
  <si>
    <t>564871111R00</t>
  </si>
  <si>
    <t>Podklad ze štěrkodrti po zhutnění tloušťky 25 cm, fr 0/32</t>
  </si>
  <si>
    <t>564871111RT4</t>
  </si>
  <si>
    <t>Podklad ze štěrkodrti po zhutnění tloušťky 25 cm, štěrkodrť frakce 32-63 mm</t>
  </si>
  <si>
    <t>555000001VP</t>
  </si>
  <si>
    <t>Zalití spar živičnou zatavovací páskou</t>
  </si>
  <si>
    <t>bm</t>
  </si>
  <si>
    <t>888000001VP</t>
  </si>
  <si>
    <t>Horizontální vrtání se zatažením potrubí d90, a vytyčovací vodič</t>
  </si>
  <si>
    <t>888000002VP</t>
  </si>
  <si>
    <t>Přesun strojní techniky vrtání</t>
  </si>
  <si>
    <t>286134329R</t>
  </si>
  <si>
    <t>Trubka vodovodní  PE 100 RC, rozměr 90 x 8,2 mm, PN 16</t>
  </si>
  <si>
    <t>POL3_0</t>
  </si>
  <si>
    <t>Trubka vodovodní  PE 100 RC, rozměr 90 x 8,2 mm, PN 16, tyč 6 m</t>
  </si>
  <si>
    <t>286136757.VP</t>
  </si>
  <si>
    <t>Vodič vytyčovací TraceSafe RT 1802 W, modrá barva, vč spojek</t>
  </si>
  <si>
    <t>888001001VP</t>
  </si>
  <si>
    <t>DOD+MTZ elektrospojka Pe100 d 90, SDR 11</t>
  </si>
  <si>
    <t>ks</t>
  </si>
  <si>
    <t>888001005VP</t>
  </si>
  <si>
    <t>DOD+MTZ elektro T kus rovnoramenný Pe100, d90-90, SDR11</t>
  </si>
  <si>
    <t>888001006VP</t>
  </si>
  <si>
    <t>DOD+MTZ volná příruba + lemový nákružek, d90 SDR11</t>
  </si>
  <si>
    <t>857242121R00</t>
  </si>
  <si>
    <t>Montáž tvarovek litin. jednoos.přír. výkop DN 80</t>
  </si>
  <si>
    <t>kus</t>
  </si>
  <si>
    <t>12641</t>
  </si>
  <si>
    <t>Patkové koleno N  80/90st. 4-děr.PN 10/16 TL,EPOX, + podložka patkového kolene</t>
  </si>
  <si>
    <t>6229</t>
  </si>
  <si>
    <t>TP  80/400  /FF/  PN 10/16   TL,EPOX</t>
  </si>
  <si>
    <t>857262121R00</t>
  </si>
  <si>
    <t>Montáž tvarovek litin. jednoos. přír. výkop DN 100</t>
  </si>
  <si>
    <t>88001.VP</t>
  </si>
  <si>
    <t>Spojka  hrdlo x příruba DN100</t>
  </si>
  <si>
    <t>857264121R00</t>
  </si>
  <si>
    <t>Montáž tvarovek litin. odboč. přír. výkop DN 100</t>
  </si>
  <si>
    <t>14649</t>
  </si>
  <si>
    <t>T 100  80      PN 10/16  TL,EPOX</t>
  </si>
  <si>
    <t>891247111R00</t>
  </si>
  <si>
    <t>Montáž hydrantů podzemních DN 80</t>
  </si>
  <si>
    <t>11629</t>
  </si>
  <si>
    <t>hydrant podz.dvojčinný DN80, Rd 1,0 m h 0,75 m</t>
  </si>
  <si>
    <t>2876</t>
  </si>
  <si>
    <t xml:space="preserve">koš drenážní k hydrantu </t>
  </si>
  <si>
    <t>899401113R00</t>
  </si>
  <si>
    <t>Osazení poklopů litinových hydrantových</t>
  </si>
  <si>
    <t>2572</t>
  </si>
  <si>
    <t xml:space="preserve">poklop litinový teleskop hydrantový </t>
  </si>
  <si>
    <t>13202</t>
  </si>
  <si>
    <t>podložka betonová hydrantová</t>
  </si>
  <si>
    <t>892273111R00</t>
  </si>
  <si>
    <t>Desinfekce vodovodního potrubí DN80</t>
  </si>
  <si>
    <t>892271111R00</t>
  </si>
  <si>
    <t>Tlaková zkouška vodovodního potrubí DN 80</t>
  </si>
  <si>
    <t>892000001VP</t>
  </si>
  <si>
    <t>Tlaková zkouška hydrantu</t>
  </si>
  <si>
    <t>891241111R00</t>
  </si>
  <si>
    <t>Montáž vodovodních šoupátek ve výkopu DN 80</t>
  </si>
  <si>
    <t>88005.VP</t>
  </si>
  <si>
    <t>šoupě  F4 DN 80/PN16,  L-180 mm, typ 001</t>
  </si>
  <si>
    <t>88006.VP</t>
  </si>
  <si>
    <t>Zákop spour teleskop dl 1,3-1,8 m</t>
  </si>
  <si>
    <t>899401112R00</t>
  </si>
  <si>
    <t>Osazení poklopů litinových šoupátkových</t>
  </si>
  <si>
    <t>88009.VP</t>
  </si>
  <si>
    <t>poklop litinový teleskop šoupátkový</t>
  </si>
  <si>
    <t>13021</t>
  </si>
  <si>
    <t>podložka betonová šoupátková</t>
  </si>
  <si>
    <t>850265121R00</t>
  </si>
  <si>
    <t>Výřez nebo výsek na potrubí litinovém DN 100</t>
  </si>
  <si>
    <t>930000001VP</t>
  </si>
  <si>
    <t>Vytýčení stavby</t>
  </si>
  <si>
    <t>hod</t>
  </si>
  <si>
    <t>930000002VP</t>
  </si>
  <si>
    <t>Vytýčení IS vč OP</t>
  </si>
  <si>
    <t>930000003VP</t>
  </si>
  <si>
    <t>Zaměření dokončené stavby v S-JTSK a BpV, dle směrnice SmVaK</t>
  </si>
  <si>
    <t>930000004VP</t>
  </si>
  <si>
    <t>Bakteriologický rozbor vody z koncových částí, dle ČSN ISO 5667-5</t>
  </si>
  <si>
    <t>930000005VP</t>
  </si>
  <si>
    <t>Zkoušky hutnění , vč protokolu</t>
  </si>
  <si>
    <t>930000006VP</t>
  </si>
  <si>
    <t>Náklady na hrazení poplatků za zábor, veřejného prostranství</t>
  </si>
  <si>
    <t>930000007VP</t>
  </si>
  <si>
    <t>Vyspravení stáv porušených kcí a prvků</t>
  </si>
  <si>
    <t>930000008VP</t>
  </si>
  <si>
    <t>Manipulační práce s vodovodem, odstavení,odkalení,odvzdušnění</t>
  </si>
  <si>
    <t>930000009VP</t>
  </si>
  <si>
    <t>Ostatní náklady-náklady zřejmé zPD a ověřením na , místě,položkově nespecifikované</t>
  </si>
  <si>
    <t>930000010VP</t>
  </si>
  <si>
    <t>Oznámení o přerušení dodávky vody</t>
  </si>
  <si>
    <t>930000011VP</t>
  </si>
  <si>
    <t>PDZ - zřízení/odstranění pronájem</t>
  </si>
  <si>
    <t>930000012VP</t>
  </si>
  <si>
    <t>Prověrka funkčnosti identifik vodiče</t>
  </si>
  <si>
    <t>930000021VP</t>
  </si>
  <si>
    <t>Geodetické zaměření pro DTM Moravskoslezského kraj</t>
  </si>
  <si>
    <t>930000013VP</t>
  </si>
  <si>
    <t>Přechody / přejezdy přes výkopy</t>
  </si>
  <si>
    <t>930000014VP</t>
  </si>
  <si>
    <t>Mobilní oplocení staveniště h 1,80, zřízení/odstranění</t>
  </si>
  <si>
    <t>930000015VP</t>
  </si>
  <si>
    <t>Dokumentace skutečného provedení stavby, 3x tisk, 1 x elektronicky</t>
  </si>
  <si>
    <t>930000016VP</t>
  </si>
  <si>
    <t>Zařízení staveniště (mobilní WC aj.)</t>
  </si>
  <si>
    <t>930000017VP</t>
  </si>
  <si>
    <t>Informační tabule o stavbě – velikost 1,0 x 1,0 m</t>
  </si>
  <si>
    <t>930000018VP</t>
  </si>
  <si>
    <t>Pasport místní komunikace ul. Slepá a, napojení na přilehlé pozemky</t>
  </si>
  <si>
    <t>930000019VP</t>
  </si>
  <si>
    <t>Fotodkumentaceprůběhu stavby, s předáním na datové nosiči</t>
  </si>
  <si>
    <t>930000020VP</t>
  </si>
  <si>
    <t>Zpracování geometrického plánu pro zápis do KN</t>
  </si>
  <si>
    <t>979087212R00</t>
  </si>
  <si>
    <t xml:space="preserve">Nakládání suti na dopravní prostředky </t>
  </si>
  <si>
    <t>t</t>
  </si>
  <si>
    <t>979083112R00</t>
  </si>
  <si>
    <t>Vodorovné přemístění suti na skládku do 1000 m</t>
  </si>
  <si>
    <t>979082119R00</t>
  </si>
  <si>
    <t>Příplatek k přesunu suti za každých dalších 1000 m</t>
  </si>
  <si>
    <t>979000001VP</t>
  </si>
  <si>
    <t>Poplatek za skládku suti</t>
  </si>
  <si>
    <t>998000001VP</t>
  </si>
  <si>
    <t>Přesun hmot, trubní vedení</t>
  </si>
  <si>
    <t>995000001VP</t>
  </si>
  <si>
    <t>Přesun hmot, komunikace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</si>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</sst>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9DF5C5C3-359A-457F-9D08-FC914B2E69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F43E-ADCF-4FEA-A9EB-7A06F1F41FED}">
  <dimension ref="A1:G2"/>
  <sheetViews>
    <sheetView workbookViewId="0">
      <selection activeCell="C10" sqref="C10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5FBE-A9BC-480E-87F6-33EF5FE23603}">
  <sheetPr codeName="List5112">
    <tabColor rgb="FF66FF66"/>
  </sheetPr>
  <dimension ref="A1:O56"/>
  <sheetViews>
    <sheetView showGridLines="0" topLeftCell="B27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/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SUMIF(F47:F52,A16,I47:I52)+SUMIF(F47:F52,"PSU",I47:I52)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SUMIF(F47:F52,A17,I47:I52)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SUMIF(F47:F52,A18,I47:I52)</f>
        <v>0</v>
      </c>
      <c r="J18" s="82"/>
    </row>
    <row r="19" spans="1:10" ht="23.25" customHeight="1" x14ac:dyDescent="0.2">
      <c r="A19" s="192" t="s">
        <v>68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SUMIF(F47:F52,A19,I47:I52)</f>
        <v>0</v>
      </c>
      <c r="J19" s="82"/>
    </row>
    <row r="20" spans="1:10" ht="23.25" customHeight="1" x14ac:dyDescent="0.2">
      <c r="A20" s="192" t="s">
        <v>69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SUMIF(F47:F52,A20,I47:I52)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45999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51</v>
      </c>
      <c r="C39" s="137" t="s">
        <v>46</v>
      </c>
      <c r="D39" s="138"/>
      <c r="E39" s="138"/>
      <c r="F39" s="146">
        <f>'Rozpočet Pol'!AC86</f>
        <v>0</v>
      </c>
      <c r="G39" s="147">
        <f>'Rozpočet Pol'!AD86</f>
        <v>0</v>
      </c>
      <c r="H39" s="148">
        <f>(F39*SazbaDPH1/100)+(G39*SazbaDPH2/100)</f>
        <v>0</v>
      </c>
      <c r="I39" s="148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2">
      <c r="A40" s="130"/>
      <c r="B40" s="140" t="s">
        <v>52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54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55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56</v>
      </c>
      <c r="C47" s="174" t="s">
        <v>57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58</v>
      </c>
      <c r="C48" s="164" t="s">
        <v>59</v>
      </c>
      <c r="D48" s="166"/>
      <c r="E48" s="166"/>
      <c r="F48" s="182" t="s">
        <v>23</v>
      </c>
      <c r="G48" s="183"/>
      <c r="H48" s="183"/>
      <c r="I48" s="184">
        <f>'Rozpočet Pol'!G15</f>
        <v>0</v>
      </c>
      <c r="J48" s="184"/>
    </row>
    <row r="49" spans="1:10" ht="25.5" customHeight="1" x14ac:dyDescent="0.2">
      <c r="A49" s="162"/>
      <c r="B49" s="165" t="s">
        <v>60</v>
      </c>
      <c r="C49" s="164" t="s">
        <v>61</v>
      </c>
      <c r="D49" s="166"/>
      <c r="E49" s="166"/>
      <c r="F49" s="182" t="s">
        <v>23</v>
      </c>
      <c r="G49" s="183"/>
      <c r="H49" s="183"/>
      <c r="I49" s="184">
        <f>'Rozpočet Pol'!G23</f>
        <v>0</v>
      </c>
      <c r="J49" s="184"/>
    </row>
    <row r="50" spans="1:10" ht="25.5" customHeight="1" x14ac:dyDescent="0.2">
      <c r="A50" s="162"/>
      <c r="B50" s="165" t="s">
        <v>62</v>
      </c>
      <c r="C50" s="164" t="s">
        <v>63</v>
      </c>
      <c r="D50" s="166"/>
      <c r="E50" s="166"/>
      <c r="F50" s="182" t="s">
        <v>23</v>
      </c>
      <c r="G50" s="183"/>
      <c r="H50" s="183"/>
      <c r="I50" s="184">
        <f>'Rozpočet Pol'!G55</f>
        <v>0</v>
      </c>
      <c r="J50" s="184"/>
    </row>
    <row r="51" spans="1:10" ht="25.5" customHeight="1" x14ac:dyDescent="0.2">
      <c r="A51" s="162"/>
      <c r="B51" s="165" t="s">
        <v>64</v>
      </c>
      <c r="C51" s="164" t="s">
        <v>65</v>
      </c>
      <c r="D51" s="166"/>
      <c r="E51" s="166"/>
      <c r="F51" s="182" t="s">
        <v>23</v>
      </c>
      <c r="G51" s="183"/>
      <c r="H51" s="183"/>
      <c r="I51" s="184">
        <f>'Rozpočet Pol'!G77</f>
        <v>0</v>
      </c>
      <c r="J51" s="184"/>
    </row>
    <row r="52" spans="1:10" ht="25.5" customHeight="1" x14ac:dyDescent="0.2">
      <c r="A52" s="162"/>
      <c r="B52" s="176" t="s">
        <v>66</v>
      </c>
      <c r="C52" s="177" t="s">
        <v>67</v>
      </c>
      <c r="D52" s="178"/>
      <c r="E52" s="178"/>
      <c r="F52" s="185" t="s">
        <v>23</v>
      </c>
      <c r="G52" s="186"/>
      <c r="H52" s="186"/>
      <c r="I52" s="187">
        <f>'Rozpočet Pol'!G82</f>
        <v>0</v>
      </c>
      <c r="J52" s="187"/>
    </row>
    <row r="53" spans="1:10" ht="25.5" customHeight="1" x14ac:dyDescent="0.2">
      <c r="A53" s="163"/>
      <c r="B53" s="169" t="s">
        <v>1</v>
      </c>
      <c r="C53" s="169"/>
      <c r="D53" s="170"/>
      <c r="E53" s="170"/>
      <c r="F53" s="188"/>
      <c r="G53" s="189"/>
      <c r="H53" s="189"/>
      <c r="I53" s="190">
        <f>SUM(I47:I52)</f>
        <v>0</v>
      </c>
      <c r="J53" s="190"/>
    </row>
    <row r="54" spans="1:10" x14ac:dyDescent="0.2">
      <c r="F54" s="191"/>
      <c r="G54" s="129"/>
      <c r="H54" s="191"/>
      <c r="I54" s="129"/>
      <c r="J54" s="129"/>
    </row>
    <row r="55" spans="1:10" x14ac:dyDescent="0.2">
      <c r="F55" s="191"/>
      <c r="G55" s="129"/>
      <c r="H55" s="191"/>
      <c r="I55" s="129"/>
      <c r="J55" s="129"/>
    </row>
    <row r="56" spans="1:10" x14ac:dyDescent="0.2">
      <c r="F56" s="191"/>
      <c r="G56" s="129"/>
      <c r="H56" s="191"/>
      <c r="I56" s="129"/>
      <c r="J56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3">
    <mergeCell ref="I51:J51"/>
    <mergeCell ref="C51:E51"/>
    <mergeCell ref="I52:J52"/>
    <mergeCell ref="C52:E52"/>
    <mergeCell ref="I53:J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98D1-CB67-4734-B186-8121426D52D7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37E0-2CD5-4F3F-91BA-2C1A67B9E246}">
  <sheetPr>
    <outlinePr summaryBelow="0"/>
  </sheetPr>
  <dimension ref="A1:BH96"/>
  <sheetViews>
    <sheetView tabSelected="1" topLeftCell="A7" workbookViewId="0">
      <selection activeCell="C34" sqref="C34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71</v>
      </c>
    </row>
    <row r="2" spans="1:60" ht="24.95" customHeight="1" x14ac:dyDescent="0.2">
      <c r="A2" s="201" t="s">
        <v>70</v>
      </c>
      <c r="B2" s="195"/>
      <c r="C2" s="196" t="s">
        <v>46</v>
      </c>
      <c r="D2" s="197"/>
      <c r="E2" s="197"/>
      <c r="F2" s="197"/>
      <c r="G2" s="203"/>
      <c r="AE2" t="s">
        <v>72</v>
      </c>
    </row>
    <row r="3" spans="1:60" ht="24.95" customHeight="1" x14ac:dyDescent="0.2">
      <c r="A3" s="202" t="s">
        <v>7</v>
      </c>
      <c r="B3" s="200"/>
      <c r="C3" s="198" t="s">
        <v>43</v>
      </c>
      <c r="D3" s="199"/>
      <c r="E3" s="199"/>
      <c r="F3" s="199"/>
      <c r="G3" s="204"/>
      <c r="AE3" t="s">
        <v>73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74</v>
      </c>
    </row>
    <row r="5" spans="1:60" hidden="1" x14ac:dyDescent="0.2">
      <c r="A5" s="205" t="s">
        <v>75</v>
      </c>
      <c r="B5" s="206"/>
      <c r="C5" s="207"/>
      <c r="D5" s="208"/>
      <c r="E5" s="208"/>
      <c r="F5" s="208"/>
      <c r="G5" s="209"/>
      <c r="AE5" t="s">
        <v>76</v>
      </c>
    </row>
    <row r="7" spans="1:60" ht="38.25" x14ac:dyDescent="0.2">
      <c r="A7" s="214" t="s">
        <v>77</v>
      </c>
      <c r="B7" s="215" t="s">
        <v>78</v>
      </c>
      <c r="C7" s="215" t="s">
        <v>79</v>
      </c>
      <c r="D7" s="214" t="s">
        <v>80</v>
      </c>
      <c r="E7" s="214" t="s">
        <v>81</v>
      </c>
      <c r="F7" s="210" t="s">
        <v>82</v>
      </c>
      <c r="G7" s="231" t="s">
        <v>28</v>
      </c>
      <c r="H7" s="232" t="s">
        <v>29</v>
      </c>
      <c r="I7" s="232" t="s">
        <v>83</v>
      </c>
      <c r="J7" s="232" t="s">
        <v>30</v>
      </c>
      <c r="K7" s="232" t="s">
        <v>84</v>
      </c>
      <c r="L7" s="232" t="s">
        <v>85</v>
      </c>
      <c r="M7" s="232" t="s">
        <v>86</v>
      </c>
      <c r="N7" s="232" t="s">
        <v>87</v>
      </c>
      <c r="O7" s="232" t="s">
        <v>88</v>
      </c>
      <c r="P7" s="232" t="s">
        <v>89</v>
      </c>
      <c r="Q7" s="232" t="s">
        <v>90</v>
      </c>
      <c r="R7" s="232" t="s">
        <v>91</v>
      </c>
      <c r="S7" s="232" t="s">
        <v>92</v>
      </c>
      <c r="T7" s="232" t="s">
        <v>93</v>
      </c>
      <c r="U7" s="217" t="s">
        <v>94</v>
      </c>
    </row>
    <row r="8" spans="1:60" x14ac:dyDescent="0.2">
      <c r="A8" s="233" t="s">
        <v>95</v>
      </c>
      <c r="B8" s="234" t="s">
        <v>56</v>
      </c>
      <c r="C8" s="235" t="s">
        <v>57</v>
      </c>
      <c r="D8" s="236"/>
      <c r="E8" s="237"/>
      <c r="F8" s="238"/>
      <c r="G8" s="238">
        <f>SUMIF(AE9:AE14,"&lt;&gt;NOR",G9:G14)</f>
        <v>0</v>
      </c>
      <c r="H8" s="238"/>
      <c r="I8" s="238">
        <f>SUM(I9:I14)</f>
        <v>0</v>
      </c>
      <c r="J8" s="238"/>
      <c r="K8" s="238">
        <f>SUM(K9:K14)</f>
        <v>0</v>
      </c>
      <c r="L8" s="238"/>
      <c r="M8" s="238">
        <f>SUM(M9:M14)</f>
        <v>0</v>
      </c>
      <c r="N8" s="216"/>
      <c r="O8" s="216">
        <f>SUM(O9:O14)</f>
        <v>0</v>
      </c>
      <c r="P8" s="216"/>
      <c r="Q8" s="216">
        <f>SUM(Q9:Q14)</f>
        <v>32.340000000000003</v>
      </c>
      <c r="R8" s="216"/>
      <c r="S8" s="216"/>
      <c r="T8" s="233"/>
      <c r="U8" s="216">
        <f>SUM(U9:U14)</f>
        <v>29.39</v>
      </c>
      <c r="AE8" t="s">
        <v>96</v>
      </c>
    </row>
    <row r="9" spans="1:60" outlineLevel="1" x14ac:dyDescent="0.2">
      <c r="A9" s="212">
        <v>1</v>
      </c>
      <c r="B9" s="218" t="s">
        <v>97</v>
      </c>
      <c r="C9" s="261" t="s">
        <v>98</v>
      </c>
      <c r="D9" s="220" t="s">
        <v>99</v>
      </c>
      <c r="E9" s="226">
        <v>67</v>
      </c>
      <c r="F9" s="228">
        <f>H9+J9</f>
        <v>0</v>
      </c>
      <c r="G9" s="229">
        <f>ROUND(E9*F9,2)</f>
        <v>0</v>
      </c>
      <c r="H9" s="229"/>
      <c r="I9" s="229">
        <f>ROUND(E9*H9,2)</f>
        <v>0</v>
      </c>
      <c r="J9" s="229"/>
      <c r="K9" s="229">
        <f>ROUND(E9*J9,2)</f>
        <v>0</v>
      </c>
      <c r="L9" s="229">
        <v>21</v>
      </c>
      <c r="M9" s="229">
        <f>G9*(1+L9/100)</f>
        <v>0</v>
      </c>
      <c r="N9" s="221">
        <v>0</v>
      </c>
      <c r="O9" s="221">
        <f>ROUND(E9*N9,5)</f>
        <v>0</v>
      </c>
      <c r="P9" s="221">
        <v>0</v>
      </c>
      <c r="Q9" s="221">
        <f>ROUND(E9*P9,5)</f>
        <v>0</v>
      </c>
      <c r="R9" s="221"/>
      <c r="S9" s="221"/>
      <c r="T9" s="222">
        <v>5.5E-2</v>
      </c>
      <c r="U9" s="221">
        <f>ROUND(E9*T9,2)</f>
        <v>3.69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100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">
      <c r="A10" s="212">
        <v>2</v>
      </c>
      <c r="B10" s="218" t="s">
        <v>101</v>
      </c>
      <c r="C10" s="261" t="s">
        <v>102</v>
      </c>
      <c r="D10" s="220" t="s">
        <v>103</v>
      </c>
      <c r="E10" s="226">
        <v>138</v>
      </c>
      <c r="F10" s="228">
        <f>H10+J10</f>
        <v>0</v>
      </c>
      <c r="G10" s="229">
        <f>ROUND(E10*F10,2)</f>
        <v>0</v>
      </c>
      <c r="H10" s="229"/>
      <c r="I10" s="229">
        <f>ROUND(E10*H10,2)</f>
        <v>0</v>
      </c>
      <c r="J10" s="229"/>
      <c r="K10" s="229">
        <f>ROUND(E10*J10,2)</f>
        <v>0</v>
      </c>
      <c r="L10" s="229">
        <v>21</v>
      </c>
      <c r="M10" s="229">
        <f>G10*(1+L10/100)</f>
        <v>0</v>
      </c>
      <c r="N10" s="221">
        <v>0</v>
      </c>
      <c r="O10" s="221">
        <f>ROUND(E10*N10,5)</f>
        <v>0</v>
      </c>
      <c r="P10" s="221">
        <v>0.11</v>
      </c>
      <c r="Q10" s="221">
        <f>ROUND(E10*P10,5)</f>
        <v>15.18</v>
      </c>
      <c r="R10" s="221"/>
      <c r="S10" s="221"/>
      <c r="T10" s="222">
        <v>0.08</v>
      </c>
      <c r="U10" s="221">
        <f>ROUND(E10*T10,2)</f>
        <v>11.04</v>
      </c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100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">
      <c r="A11" s="212">
        <v>3</v>
      </c>
      <c r="B11" s="218" t="s">
        <v>104</v>
      </c>
      <c r="C11" s="261" t="s">
        <v>105</v>
      </c>
      <c r="D11" s="220" t="s">
        <v>103</v>
      </c>
      <c r="E11" s="226">
        <v>39</v>
      </c>
      <c r="F11" s="228">
        <f>H11+J11</f>
        <v>0</v>
      </c>
      <c r="G11" s="229">
        <f>ROUND(E11*F11,2)</f>
        <v>0</v>
      </c>
      <c r="H11" s="229"/>
      <c r="I11" s="229">
        <f>ROUND(E11*H11,2)</f>
        <v>0</v>
      </c>
      <c r="J11" s="229"/>
      <c r="K11" s="229">
        <f>ROUND(E11*J11,2)</f>
        <v>0</v>
      </c>
      <c r="L11" s="229">
        <v>21</v>
      </c>
      <c r="M11" s="229">
        <f>G11*(1+L11/100)</f>
        <v>0</v>
      </c>
      <c r="N11" s="221">
        <v>0</v>
      </c>
      <c r="O11" s="221">
        <f>ROUND(E11*N11,5)</f>
        <v>0</v>
      </c>
      <c r="P11" s="221">
        <v>0.44</v>
      </c>
      <c r="Q11" s="221">
        <f>ROUND(E11*P11,5)</f>
        <v>17.16</v>
      </c>
      <c r="R11" s="221"/>
      <c r="S11" s="221"/>
      <c r="T11" s="222">
        <v>0.376</v>
      </c>
      <c r="U11" s="221">
        <f>ROUND(E11*T11,2)</f>
        <v>14.66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100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ht="22.5" outlineLevel="1" x14ac:dyDescent="0.2">
      <c r="A12" s="212">
        <v>4</v>
      </c>
      <c r="B12" s="218" t="s">
        <v>106</v>
      </c>
      <c r="C12" s="261" t="s">
        <v>107</v>
      </c>
      <c r="D12" s="220" t="s">
        <v>108</v>
      </c>
      <c r="E12" s="226">
        <v>4</v>
      </c>
      <c r="F12" s="228">
        <f>H12+J12</f>
        <v>0</v>
      </c>
      <c r="G12" s="229">
        <f>ROUND(E12*F12,2)</f>
        <v>0</v>
      </c>
      <c r="H12" s="229"/>
      <c r="I12" s="229">
        <f>ROUND(E12*H12,2)</f>
        <v>0</v>
      </c>
      <c r="J12" s="229"/>
      <c r="K12" s="229">
        <f>ROUND(E12*J12,2)</f>
        <v>0</v>
      </c>
      <c r="L12" s="229">
        <v>21</v>
      </c>
      <c r="M12" s="229">
        <f>G12*(1+L12/100)</f>
        <v>0</v>
      </c>
      <c r="N12" s="221">
        <v>0</v>
      </c>
      <c r="O12" s="221">
        <f>ROUND(E12*N12,5)</f>
        <v>0</v>
      </c>
      <c r="P12" s="221">
        <v>0</v>
      </c>
      <c r="Q12" s="221">
        <f>ROUND(E12*P12,5)</f>
        <v>0</v>
      </c>
      <c r="R12" s="221"/>
      <c r="S12" s="221"/>
      <c r="T12" s="222">
        <v>0</v>
      </c>
      <c r="U12" s="221">
        <f>ROUND(E12*T12,2)</f>
        <v>0</v>
      </c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100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ht="22.5" outlineLevel="1" x14ac:dyDescent="0.2">
      <c r="A13" s="212">
        <v>5</v>
      </c>
      <c r="B13" s="218" t="s">
        <v>109</v>
      </c>
      <c r="C13" s="261" t="s">
        <v>110</v>
      </c>
      <c r="D13" s="220" t="s">
        <v>108</v>
      </c>
      <c r="E13" s="226">
        <v>1</v>
      </c>
      <c r="F13" s="228">
        <f>H13+J13</f>
        <v>0</v>
      </c>
      <c r="G13" s="229">
        <f>ROUND(E13*F13,2)</f>
        <v>0</v>
      </c>
      <c r="H13" s="229"/>
      <c r="I13" s="229">
        <f>ROUND(E13*H13,2)</f>
        <v>0</v>
      </c>
      <c r="J13" s="229"/>
      <c r="K13" s="229">
        <f>ROUND(E13*J13,2)</f>
        <v>0</v>
      </c>
      <c r="L13" s="229">
        <v>21</v>
      </c>
      <c r="M13" s="229">
        <f>G13*(1+L13/100)</f>
        <v>0</v>
      </c>
      <c r="N13" s="221">
        <v>0</v>
      </c>
      <c r="O13" s="221">
        <f>ROUND(E13*N13,5)</f>
        <v>0</v>
      </c>
      <c r="P13" s="221">
        <v>0</v>
      </c>
      <c r="Q13" s="221">
        <f>ROUND(E13*P13,5)</f>
        <v>0</v>
      </c>
      <c r="R13" s="221"/>
      <c r="S13" s="221"/>
      <c r="T13" s="222">
        <v>0</v>
      </c>
      <c r="U13" s="221">
        <f>ROUND(E13*T13,2)</f>
        <v>0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100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">
      <c r="A14" s="212">
        <v>6</v>
      </c>
      <c r="B14" s="218" t="s">
        <v>111</v>
      </c>
      <c r="C14" s="261" t="s">
        <v>112</v>
      </c>
      <c r="D14" s="220" t="s">
        <v>108</v>
      </c>
      <c r="E14" s="226">
        <v>5</v>
      </c>
      <c r="F14" s="228">
        <f>H14+J14</f>
        <v>0</v>
      </c>
      <c r="G14" s="229">
        <f>ROUND(E14*F14,2)</f>
        <v>0</v>
      </c>
      <c r="H14" s="229"/>
      <c r="I14" s="229">
        <f>ROUND(E14*H14,2)</f>
        <v>0</v>
      </c>
      <c r="J14" s="229"/>
      <c r="K14" s="229">
        <f>ROUND(E14*J14,2)</f>
        <v>0</v>
      </c>
      <c r="L14" s="229">
        <v>21</v>
      </c>
      <c r="M14" s="229">
        <f>G14*(1+L14/100)</f>
        <v>0</v>
      </c>
      <c r="N14" s="221">
        <v>0</v>
      </c>
      <c r="O14" s="221">
        <f>ROUND(E14*N14,5)</f>
        <v>0</v>
      </c>
      <c r="P14" s="221">
        <v>0</v>
      </c>
      <c r="Q14" s="221">
        <f>ROUND(E14*P14,5)</f>
        <v>0</v>
      </c>
      <c r="R14" s="221"/>
      <c r="S14" s="221"/>
      <c r="T14" s="222">
        <v>0</v>
      </c>
      <c r="U14" s="221">
        <f>ROUND(E14*T14,2)</f>
        <v>0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100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x14ac:dyDescent="0.2">
      <c r="A15" s="213" t="s">
        <v>95</v>
      </c>
      <c r="B15" s="219" t="s">
        <v>58</v>
      </c>
      <c r="C15" s="262" t="s">
        <v>59</v>
      </c>
      <c r="D15" s="223"/>
      <c r="E15" s="227"/>
      <c r="F15" s="230"/>
      <c r="G15" s="230">
        <f>SUMIF(AE16:AE22,"&lt;&gt;NOR",G16:G22)</f>
        <v>0</v>
      </c>
      <c r="H15" s="230"/>
      <c r="I15" s="230">
        <f>SUM(I16:I22)</f>
        <v>0</v>
      </c>
      <c r="J15" s="230"/>
      <c r="K15" s="230">
        <f>SUM(K16:K22)</f>
        <v>0</v>
      </c>
      <c r="L15" s="230"/>
      <c r="M15" s="230">
        <f>SUM(M16:M22)</f>
        <v>0</v>
      </c>
      <c r="N15" s="224"/>
      <c r="O15" s="224">
        <f>SUM(O16:O22)</f>
        <v>71.266559999999998</v>
      </c>
      <c r="P15" s="224"/>
      <c r="Q15" s="224">
        <f>SUM(Q16:Q22)</f>
        <v>0</v>
      </c>
      <c r="R15" s="224"/>
      <c r="S15" s="224"/>
      <c r="T15" s="225"/>
      <c r="U15" s="224">
        <f>SUM(U16:U22)</f>
        <v>15.56</v>
      </c>
      <c r="AE15" t="s">
        <v>96</v>
      </c>
    </row>
    <row r="16" spans="1:60" outlineLevel="1" x14ac:dyDescent="0.2">
      <c r="A16" s="212">
        <v>7</v>
      </c>
      <c r="B16" s="218" t="s">
        <v>113</v>
      </c>
      <c r="C16" s="261" t="s">
        <v>114</v>
      </c>
      <c r="D16" s="220" t="s">
        <v>103</v>
      </c>
      <c r="E16" s="226">
        <v>138</v>
      </c>
      <c r="F16" s="228">
        <f>H16+J16</f>
        <v>0</v>
      </c>
      <c r="G16" s="229">
        <f>ROUND(E16*F16,2)</f>
        <v>0</v>
      </c>
      <c r="H16" s="229"/>
      <c r="I16" s="229">
        <f>ROUND(E16*H16,2)</f>
        <v>0</v>
      </c>
      <c r="J16" s="229"/>
      <c r="K16" s="229">
        <f>ROUND(E16*J16,2)</f>
        <v>0</v>
      </c>
      <c r="L16" s="229">
        <v>21</v>
      </c>
      <c r="M16" s="229">
        <f>G16*(1+L16/100)</f>
        <v>0</v>
      </c>
      <c r="N16" s="221">
        <v>0.12715000000000001</v>
      </c>
      <c r="O16" s="221">
        <f>ROUND(E16*N16,5)</f>
        <v>17.546700000000001</v>
      </c>
      <c r="P16" s="221">
        <v>0</v>
      </c>
      <c r="Q16" s="221">
        <f>ROUND(E16*P16,5)</f>
        <v>0</v>
      </c>
      <c r="R16" s="221"/>
      <c r="S16" s="221"/>
      <c r="T16" s="222">
        <v>7.1999999999999995E-2</v>
      </c>
      <c r="U16" s="221">
        <f>ROUND(E16*T16,2)</f>
        <v>9.94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100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">
      <c r="A17" s="212">
        <v>8</v>
      </c>
      <c r="B17" s="218" t="s">
        <v>115</v>
      </c>
      <c r="C17" s="261" t="s">
        <v>116</v>
      </c>
      <c r="D17" s="220" t="s">
        <v>103</v>
      </c>
      <c r="E17" s="226">
        <v>138</v>
      </c>
      <c r="F17" s="228">
        <f>H17+J17</f>
        <v>0</v>
      </c>
      <c r="G17" s="229">
        <f>ROUND(E17*F17,2)</f>
        <v>0</v>
      </c>
      <c r="H17" s="229"/>
      <c r="I17" s="229">
        <f>ROUND(E17*H17,2)</f>
        <v>0</v>
      </c>
      <c r="J17" s="229"/>
      <c r="K17" s="229">
        <f>ROUND(E17*J17,2)</f>
        <v>0</v>
      </c>
      <c r="L17" s="229">
        <v>21</v>
      </c>
      <c r="M17" s="229">
        <f>G17*(1+L17/100)</f>
        <v>0</v>
      </c>
      <c r="N17" s="221">
        <v>7.1000000000000002E-4</v>
      </c>
      <c r="O17" s="221">
        <f>ROUND(E17*N17,5)</f>
        <v>9.7979999999999998E-2</v>
      </c>
      <c r="P17" s="221">
        <v>0</v>
      </c>
      <c r="Q17" s="221">
        <f>ROUND(E17*P17,5)</f>
        <v>0</v>
      </c>
      <c r="R17" s="221"/>
      <c r="S17" s="221"/>
      <c r="T17" s="222">
        <v>2E-3</v>
      </c>
      <c r="U17" s="221">
        <f>ROUND(E17*T17,2)</f>
        <v>0.28000000000000003</v>
      </c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100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">
      <c r="A18" s="212">
        <v>9</v>
      </c>
      <c r="B18" s="218" t="s">
        <v>117</v>
      </c>
      <c r="C18" s="261" t="s">
        <v>118</v>
      </c>
      <c r="D18" s="220" t="s">
        <v>103</v>
      </c>
      <c r="E18" s="226">
        <v>39</v>
      </c>
      <c r="F18" s="228">
        <f>H18+J18</f>
        <v>0</v>
      </c>
      <c r="G18" s="229">
        <f>ROUND(E18*F18,2)</f>
        <v>0</v>
      </c>
      <c r="H18" s="229"/>
      <c r="I18" s="229">
        <f>ROUND(E18*H18,2)</f>
        <v>0</v>
      </c>
      <c r="J18" s="229"/>
      <c r="K18" s="229">
        <f>ROUND(E18*J18,2)</f>
        <v>0</v>
      </c>
      <c r="L18" s="229">
        <v>21</v>
      </c>
      <c r="M18" s="229">
        <f>G18*(1+L18/100)</f>
        <v>0</v>
      </c>
      <c r="N18" s="221">
        <v>0.24160000000000001</v>
      </c>
      <c r="O18" s="221">
        <f>ROUND(E18*N18,5)</f>
        <v>9.4223999999999997</v>
      </c>
      <c r="P18" s="221">
        <v>0</v>
      </c>
      <c r="Q18" s="221">
        <f>ROUND(E18*P18,5)</f>
        <v>0</v>
      </c>
      <c r="R18" s="221"/>
      <c r="S18" s="221"/>
      <c r="T18" s="222">
        <v>8.1000000000000003E-2</v>
      </c>
      <c r="U18" s="221">
        <f>ROUND(E18*T18,2)</f>
        <v>3.16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100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">
      <c r="A19" s="212">
        <v>10</v>
      </c>
      <c r="B19" s="218" t="s">
        <v>119</v>
      </c>
      <c r="C19" s="261" t="s">
        <v>120</v>
      </c>
      <c r="D19" s="220" t="s">
        <v>103</v>
      </c>
      <c r="E19" s="226">
        <v>39</v>
      </c>
      <c r="F19" s="228">
        <f>H19+J19</f>
        <v>0</v>
      </c>
      <c r="G19" s="229">
        <f>ROUND(E19*F19,2)</f>
        <v>0</v>
      </c>
      <c r="H19" s="229"/>
      <c r="I19" s="229">
        <f>ROUND(E19*H19,2)</f>
        <v>0</v>
      </c>
      <c r="J19" s="229"/>
      <c r="K19" s="229">
        <f>ROUND(E19*J19,2)</f>
        <v>0</v>
      </c>
      <c r="L19" s="229">
        <v>21</v>
      </c>
      <c r="M19" s="229">
        <f>G19*(1+L19/100)</f>
        <v>0</v>
      </c>
      <c r="N19" s="221">
        <v>7.0699999999999999E-3</v>
      </c>
      <c r="O19" s="221">
        <f>ROUND(E19*N19,5)</f>
        <v>0.27572999999999998</v>
      </c>
      <c r="P19" s="221">
        <v>0</v>
      </c>
      <c r="Q19" s="221">
        <f>ROUND(E19*P19,5)</f>
        <v>0</v>
      </c>
      <c r="R19" s="221"/>
      <c r="S19" s="221"/>
      <c r="T19" s="222">
        <v>2E-3</v>
      </c>
      <c r="U19" s="221">
        <f>ROUND(E19*T19,2)</f>
        <v>0.08</v>
      </c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100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ht="22.5" outlineLevel="1" x14ac:dyDescent="0.2">
      <c r="A20" s="212">
        <v>11</v>
      </c>
      <c r="B20" s="218" t="s">
        <v>121</v>
      </c>
      <c r="C20" s="261" t="s">
        <v>122</v>
      </c>
      <c r="D20" s="220" t="s">
        <v>103</v>
      </c>
      <c r="E20" s="226">
        <v>39</v>
      </c>
      <c r="F20" s="228">
        <f>H20+J20</f>
        <v>0</v>
      </c>
      <c r="G20" s="229">
        <f>ROUND(E20*F20,2)</f>
        <v>0</v>
      </c>
      <c r="H20" s="229"/>
      <c r="I20" s="229">
        <f>ROUND(E20*H20,2)</f>
        <v>0</v>
      </c>
      <c r="J20" s="229"/>
      <c r="K20" s="229">
        <f>ROUND(E20*J20,2)</f>
        <v>0</v>
      </c>
      <c r="L20" s="229">
        <v>21</v>
      </c>
      <c r="M20" s="229">
        <f>G20*(1+L20/100)</f>
        <v>0</v>
      </c>
      <c r="N20" s="221">
        <v>0.55125000000000002</v>
      </c>
      <c r="O20" s="221">
        <f>ROUND(E20*N20,5)</f>
        <v>21.498750000000001</v>
      </c>
      <c r="P20" s="221">
        <v>0</v>
      </c>
      <c r="Q20" s="221">
        <f>ROUND(E20*P20,5)</f>
        <v>0</v>
      </c>
      <c r="R20" s="221"/>
      <c r="S20" s="221"/>
      <c r="T20" s="222">
        <v>2.7E-2</v>
      </c>
      <c r="U20" s="221">
        <f>ROUND(E20*T20,2)</f>
        <v>1.05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100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ht="22.5" outlineLevel="1" x14ac:dyDescent="0.2">
      <c r="A21" s="212">
        <v>12</v>
      </c>
      <c r="B21" s="218" t="s">
        <v>123</v>
      </c>
      <c r="C21" s="261" t="s">
        <v>124</v>
      </c>
      <c r="D21" s="220" t="s">
        <v>103</v>
      </c>
      <c r="E21" s="226">
        <v>39</v>
      </c>
      <c r="F21" s="228">
        <f>H21+J21</f>
        <v>0</v>
      </c>
      <c r="G21" s="229">
        <f>ROUND(E21*F21,2)</f>
        <v>0</v>
      </c>
      <c r="H21" s="229"/>
      <c r="I21" s="229">
        <f>ROUND(E21*H21,2)</f>
        <v>0</v>
      </c>
      <c r="J21" s="229"/>
      <c r="K21" s="229">
        <f>ROUND(E21*J21,2)</f>
        <v>0</v>
      </c>
      <c r="L21" s="229">
        <v>21</v>
      </c>
      <c r="M21" s="229">
        <f>G21*(1+L21/100)</f>
        <v>0</v>
      </c>
      <c r="N21" s="221">
        <v>0.57499999999999996</v>
      </c>
      <c r="O21" s="221">
        <f>ROUND(E21*N21,5)</f>
        <v>22.425000000000001</v>
      </c>
      <c r="P21" s="221">
        <v>0</v>
      </c>
      <c r="Q21" s="221">
        <f>ROUND(E21*P21,5)</f>
        <v>0</v>
      </c>
      <c r="R21" s="221"/>
      <c r="S21" s="221"/>
      <c r="T21" s="222">
        <v>2.7E-2</v>
      </c>
      <c r="U21" s="221">
        <f>ROUND(E21*T21,2)</f>
        <v>1.05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100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">
      <c r="A22" s="212">
        <v>13</v>
      </c>
      <c r="B22" s="218" t="s">
        <v>125</v>
      </c>
      <c r="C22" s="261" t="s">
        <v>126</v>
      </c>
      <c r="D22" s="220" t="s">
        <v>127</v>
      </c>
      <c r="E22" s="226">
        <v>67</v>
      </c>
      <c r="F22" s="228">
        <f>H22+J22</f>
        <v>0</v>
      </c>
      <c r="G22" s="229">
        <f>ROUND(E22*F22,2)</f>
        <v>0</v>
      </c>
      <c r="H22" s="229"/>
      <c r="I22" s="229">
        <f>ROUND(E22*H22,2)</f>
        <v>0</v>
      </c>
      <c r="J22" s="229"/>
      <c r="K22" s="229">
        <f>ROUND(E22*J22,2)</f>
        <v>0</v>
      </c>
      <c r="L22" s="229">
        <v>21</v>
      </c>
      <c r="M22" s="229">
        <f>G22*(1+L22/100)</f>
        <v>0</v>
      </c>
      <c r="N22" s="221">
        <v>0</v>
      </c>
      <c r="O22" s="221">
        <f>ROUND(E22*N22,5)</f>
        <v>0</v>
      </c>
      <c r="P22" s="221">
        <v>0</v>
      </c>
      <c r="Q22" s="221">
        <f>ROUND(E22*P22,5)</f>
        <v>0</v>
      </c>
      <c r="R22" s="221"/>
      <c r="S22" s="221"/>
      <c r="T22" s="222">
        <v>0</v>
      </c>
      <c r="U22" s="221">
        <f>ROUND(E22*T22,2)</f>
        <v>0</v>
      </c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100</v>
      </c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x14ac:dyDescent="0.2">
      <c r="A23" s="213" t="s">
        <v>95</v>
      </c>
      <c r="B23" s="219" t="s">
        <v>60</v>
      </c>
      <c r="C23" s="262" t="s">
        <v>61</v>
      </c>
      <c r="D23" s="223"/>
      <c r="E23" s="227"/>
      <c r="F23" s="230"/>
      <c r="G23" s="230">
        <f>SUMIF(AE24:AE54,"&lt;&gt;NOR",G24:G54)</f>
        <v>0</v>
      </c>
      <c r="H23" s="230"/>
      <c r="I23" s="230">
        <f>SUM(I24:I54)</f>
        <v>0</v>
      </c>
      <c r="J23" s="230"/>
      <c r="K23" s="230">
        <f>SUM(K24:K54)</f>
        <v>0</v>
      </c>
      <c r="L23" s="230"/>
      <c r="M23" s="230">
        <f>SUM(M24:M54)</f>
        <v>0</v>
      </c>
      <c r="N23" s="224"/>
      <c r="O23" s="224">
        <f>SUM(O24:O54)</f>
        <v>2.6684000000000005</v>
      </c>
      <c r="P23" s="224"/>
      <c r="Q23" s="224">
        <f>SUM(Q24:Q54)</f>
        <v>0</v>
      </c>
      <c r="R23" s="224"/>
      <c r="S23" s="224"/>
      <c r="T23" s="225"/>
      <c r="U23" s="224">
        <f>SUM(U24:U54)</f>
        <v>116.36999999999999</v>
      </c>
      <c r="AE23" t="s">
        <v>96</v>
      </c>
    </row>
    <row r="24" spans="1:60" ht="22.5" outlineLevel="1" x14ac:dyDescent="0.2">
      <c r="A24" s="212">
        <v>14</v>
      </c>
      <c r="B24" s="218" t="s">
        <v>128</v>
      </c>
      <c r="C24" s="261" t="s">
        <v>129</v>
      </c>
      <c r="D24" s="220" t="s">
        <v>127</v>
      </c>
      <c r="E24" s="226">
        <v>380</v>
      </c>
      <c r="F24" s="228">
        <f>H24+J24</f>
        <v>0</v>
      </c>
      <c r="G24" s="229">
        <f>ROUND(E24*F24,2)</f>
        <v>0</v>
      </c>
      <c r="H24" s="229"/>
      <c r="I24" s="229">
        <f>ROUND(E24*H24,2)</f>
        <v>0</v>
      </c>
      <c r="J24" s="229"/>
      <c r="K24" s="229">
        <f>ROUND(E24*J24,2)</f>
        <v>0</v>
      </c>
      <c r="L24" s="229">
        <v>21</v>
      </c>
      <c r="M24" s="229">
        <f>G24*(1+L24/100)</f>
        <v>0</v>
      </c>
      <c r="N24" s="221">
        <v>0</v>
      </c>
      <c r="O24" s="221">
        <f>ROUND(E24*N24,5)</f>
        <v>0</v>
      </c>
      <c r="P24" s="221">
        <v>0</v>
      </c>
      <c r="Q24" s="221">
        <f>ROUND(E24*P24,5)</f>
        <v>0</v>
      </c>
      <c r="R24" s="221"/>
      <c r="S24" s="221"/>
      <c r="T24" s="222">
        <v>0</v>
      </c>
      <c r="U24" s="221">
        <f>ROUND(E24*T24,2)</f>
        <v>0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100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">
      <c r="A25" s="212">
        <v>15</v>
      </c>
      <c r="B25" s="218" t="s">
        <v>130</v>
      </c>
      <c r="C25" s="261" t="s">
        <v>131</v>
      </c>
      <c r="D25" s="220" t="s">
        <v>108</v>
      </c>
      <c r="E25" s="226">
        <v>1</v>
      </c>
      <c r="F25" s="228">
        <f>H25+J25</f>
        <v>0</v>
      </c>
      <c r="G25" s="229">
        <f>ROUND(E25*F25,2)</f>
        <v>0</v>
      </c>
      <c r="H25" s="229"/>
      <c r="I25" s="229">
        <f>ROUND(E25*H25,2)</f>
        <v>0</v>
      </c>
      <c r="J25" s="229"/>
      <c r="K25" s="229">
        <f>ROUND(E25*J25,2)</f>
        <v>0</v>
      </c>
      <c r="L25" s="229">
        <v>21</v>
      </c>
      <c r="M25" s="229">
        <f>G25*(1+L25/100)</f>
        <v>0</v>
      </c>
      <c r="N25" s="221">
        <v>0</v>
      </c>
      <c r="O25" s="221">
        <f>ROUND(E25*N25,5)</f>
        <v>0</v>
      </c>
      <c r="P25" s="221">
        <v>0</v>
      </c>
      <c r="Q25" s="221">
        <f>ROUND(E25*P25,5)</f>
        <v>0</v>
      </c>
      <c r="R25" s="221"/>
      <c r="S25" s="221"/>
      <c r="T25" s="222">
        <v>0</v>
      </c>
      <c r="U25" s="221">
        <f>ROUND(E25*T25,2)</f>
        <v>0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100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ht="22.5" outlineLevel="1" x14ac:dyDescent="0.2">
      <c r="A26" s="212">
        <v>16</v>
      </c>
      <c r="B26" s="218" t="s">
        <v>132</v>
      </c>
      <c r="C26" s="261" t="s">
        <v>133</v>
      </c>
      <c r="D26" s="220" t="s">
        <v>99</v>
      </c>
      <c r="E26" s="226">
        <v>360</v>
      </c>
      <c r="F26" s="228">
        <f>H26+J26</f>
        <v>0</v>
      </c>
      <c r="G26" s="229">
        <f>ROUND(E26*F26,2)</f>
        <v>0</v>
      </c>
      <c r="H26" s="229"/>
      <c r="I26" s="229">
        <f>ROUND(E26*H26,2)</f>
        <v>0</v>
      </c>
      <c r="J26" s="229"/>
      <c r="K26" s="229">
        <f>ROUND(E26*J26,2)</f>
        <v>0</v>
      </c>
      <c r="L26" s="229">
        <v>21</v>
      </c>
      <c r="M26" s="229">
        <f>G26*(1+L26/100)</f>
        <v>0</v>
      </c>
      <c r="N26" s="221">
        <v>2.6800000000000001E-3</v>
      </c>
      <c r="O26" s="221">
        <f>ROUND(E26*N26,5)</f>
        <v>0.96479999999999999</v>
      </c>
      <c r="P26" s="221">
        <v>0</v>
      </c>
      <c r="Q26" s="221">
        <f>ROUND(E26*P26,5)</f>
        <v>0</v>
      </c>
      <c r="R26" s="221"/>
      <c r="S26" s="221"/>
      <c r="T26" s="222">
        <v>0</v>
      </c>
      <c r="U26" s="221">
        <f>ROUND(E26*T26,2)</f>
        <v>0</v>
      </c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134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ht="22.5" outlineLevel="1" x14ac:dyDescent="0.2">
      <c r="A27" s="212">
        <v>17</v>
      </c>
      <c r="B27" s="218" t="s">
        <v>132</v>
      </c>
      <c r="C27" s="261" t="s">
        <v>135</v>
      </c>
      <c r="D27" s="220" t="s">
        <v>99</v>
      </c>
      <c r="E27" s="226">
        <v>24</v>
      </c>
      <c r="F27" s="228">
        <f>H27+J27</f>
        <v>0</v>
      </c>
      <c r="G27" s="229">
        <f>ROUND(E27*F27,2)</f>
        <v>0</v>
      </c>
      <c r="H27" s="229"/>
      <c r="I27" s="229">
        <f>ROUND(E27*H27,2)</f>
        <v>0</v>
      </c>
      <c r="J27" s="229"/>
      <c r="K27" s="229">
        <f>ROUND(E27*J27,2)</f>
        <v>0</v>
      </c>
      <c r="L27" s="229">
        <v>21</v>
      </c>
      <c r="M27" s="229">
        <f>G27*(1+L27/100)</f>
        <v>0</v>
      </c>
      <c r="N27" s="221">
        <v>2.6800000000000001E-3</v>
      </c>
      <c r="O27" s="221">
        <f>ROUND(E27*N27,5)</f>
        <v>6.4320000000000002E-2</v>
      </c>
      <c r="P27" s="221">
        <v>0</v>
      </c>
      <c r="Q27" s="221">
        <f>ROUND(E27*P27,5)</f>
        <v>0</v>
      </c>
      <c r="R27" s="221"/>
      <c r="S27" s="221"/>
      <c r="T27" s="222">
        <v>0</v>
      </c>
      <c r="U27" s="221">
        <f>ROUND(E27*T27,2)</f>
        <v>0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134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ht="22.5" outlineLevel="1" x14ac:dyDescent="0.2">
      <c r="A28" s="212">
        <v>18</v>
      </c>
      <c r="B28" s="218" t="s">
        <v>136</v>
      </c>
      <c r="C28" s="261" t="s">
        <v>137</v>
      </c>
      <c r="D28" s="220" t="s">
        <v>127</v>
      </c>
      <c r="E28" s="226">
        <v>400</v>
      </c>
      <c r="F28" s="228">
        <f>H28+J28</f>
        <v>0</v>
      </c>
      <c r="G28" s="229">
        <f>ROUND(E28*F28,2)</f>
        <v>0</v>
      </c>
      <c r="H28" s="229"/>
      <c r="I28" s="229">
        <f>ROUND(E28*H28,2)</f>
        <v>0</v>
      </c>
      <c r="J28" s="229"/>
      <c r="K28" s="229">
        <f>ROUND(E28*J28,2)</f>
        <v>0</v>
      </c>
      <c r="L28" s="229">
        <v>21</v>
      </c>
      <c r="M28" s="229">
        <f>G28*(1+L28/100)</f>
        <v>0</v>
      </c>
      <c r="N28" s="221">
        <v>2.14E-3</v>
      </c>
      <c r="O28" s="221">
        <f>ROUND(E28*N28,5)</f>
        <v>0.85599999999999998</v>
      </c>
      <c r="P28" s="221">
        <v>0</v>
      </c>
      <c r="Q28" s="221">
        <f>ROUND(E28*P28,5)</f>
        <v>0</v>
      </c>
      <c r="R28" s="221"/>
      <c r="S28" s="221"/>
      <c r="T28" s="222">
        <v>0</v>
      </c>
      <c r="U28" s="221">
        <f>ROUND(E28*T28,2)</f>
        <v>0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134</v>
      </c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">
      <c r="A29" s="212">
        <v>19</v>
      </c>
      <c r="B29" s="218" t="s">
        <v>138</v>
      </c>
      <c r="C29" s="261" t="s">
        <v>139</v>
      </c>
      <c r="D29" s="220" t="s">
        <v>140</v>
      </c>
      <c r="E29" s="226">
        <v>6</v>
      </c>
      <c r="F29" s="228">
        <f>H29+J29</f>
        <v>0</v>
      </c>
      <c r="G29" s="229">
        <f>ROUND(E29*F29,2)</f>
        <v>0</v>
      </c>
      <c r="H29" s="229"/>
      <c r="I29" s="229">
        <f>ROUND(E29*H29,2)</f>
        <v>0</v>
      </c>
      <c r="J29" s="229"/>
      <c r="K29" s="229">
        <f>ROUND(E29*J29,2)</f>
        <v>0</v>
      </c>
      <c r="L29" s="229">
        <v>21</v>
      </c>
      <c r="M29" s="229">
        <f>G29*(1+L29/100)</f>
        <v>0</v>
      </c>
      <c r="N29" s="221">
        <v>0</v>
      </c>
      <c r="O29" s="221">
        <f>ROUND(E29*N29,5)</f>
        <v>0</v>
      </c>
      <c r="P29" s="221">
        <v>0</v>
      </c>
      <c r="Q29" s="221">
        <f>ROUND(E29*P29,5)</f>
        <v>0</v>
      </c>
      <c r="R29" s="221"/>
      <c r="S29" s="221"/>
      <c r="T29" s="222">
        <v>0</v>
      </c>
      <c r="U29" s="221">
        <f>ROUND(E29*T29,2)</f>
        <v>0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100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ht="22.5" outlineLevel="1" x14ac:dyDescent="0.2">
      <c r="A30" s="212">
        <v>20</v>
      </c>
      <c r="B30" s="218" t="s">
        <v>141</v>
      </c>
      <c r="C30" s="261" t="s">
        <v>142</v>
      </c>
      <c r="D30" s="220" t="s">
        <v>140</v>
      </c>
      <c r="E30" s="226">
        <v>1</v>
      </c>
      <c r="F30" s="228">
        <f>H30+J30</f>
        <v>0</v>
      </c>
      <c r="G30" s="229">
        <f>ROUND(E30*F30,2)</f>
        <v>0</v>
      </c>
      <c r="H30" s="229"/>
      <c r="I30" s="229">
        <f>ROUND(E30*H30,2)</f>
        <v>0</v>
      </c>
      <c r="J30" s="229"/>
      <c r="K30" s="229">
        <f>ROUND(E30*J30,2)</f>
        <v>0</v>
      </c>
      <c r="L30" s="229">
        <v>21</v>
      </c>
      <c r="M30" s="229">
        <f>G30*(1+L30/100)</f>
        <v>0</v>
      </c>
      <c r="N30" s="221">
        <v>0</v>
      </c>
      <c r="O30" s="221">
        <f>ROUND(E30*N30,5)</f>
        <v>0</v>
      </c>
      <c r="P30" s="221">
        <v>0</v>
      </c>
      <c r="Q30" s="221">
        <f>ROUND(E30*P30,5)</f>
        <v>0</v>
      </c>
      <c r="R30" s="221"/>
      <c r="S30" s="221"/>
      <c r="T30" s="222">
        <v>0</v>
      </c>
      <c r="U30" s="221">
        <f>ROUND(E30*T30,2)</f>
        <v>0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100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ht="22.5" outlineLevel="1" x14ac:dyDescent="0.2">
      <c r="A31" s="212">
        <v>21</v>
      </c>
      <c r="B31" s="218" t="s">
        <v>143</v>
      </c>
      <c r="C31" s="261" t="s">
        <v>144</v>
      </c>
      <c r="D31" s="220" t="s">
        <v>140</v>
      </c>
      <c r="E31" s="226">
        <v>3</v>
      </c>
      <c r="F31" s="228">
        <f>H31+J31</f>
        <v>0</v>
      </c>
      <c r="G31" s="229">
        <f>ROUND(E31*F31,2)</f>
        <v>0</v>
      </c>
      <c r="H31" s="229"/>
      <c r="I31" s="229">
        <f>ROUND(E31*H31,2)</f>
        <v>0</v>
      </c>
      <c r="J31" s="229"/>
      <c r="K31" s="229">
        <f>ROUND(E31*J31,2)</f>
        <v>0</v>
      </c>
      <c r="L31" s="229">
        <v>21</v>
      </c>
      <c r="M31" s="229">
        <f>G31*(1+L31/100)</f>
        <v>0</v>
      </c>
      <c r="N31" s="221">
        <v>0</v>
      </c>
      <c r="O31" s="221">
        <f>ROUND(E31*N31,5)</f>
        <v>0</v>
      </c>
      <c r="P31" s="221">
        <v>0</v>
      </c>
      <c r="Q31" s="221">
        <f>ROUND(E31*P31,5)</f>
        <v>0</v>
      </c>
      <c r="R31" s="221"/>
      <c r="S31" s="221"/>
      <c r="T31" s="222">
        <v>0</v>
      </c>
      <c r="U31" s="221">
        <f>ROUND(E31*T31,2)</f>
        <v>0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100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">
      <c r="A32" s="212">
        <v>22</v>
      </c>
      <c r="B32" s="218" t="s">
        <v>145</v>
      </c>
      <c r="C32" s="261" t="s">
        <v>146</v>
      </c>
      <c r="D32" s="220" t="s">
        <v>147</v>
      </c>
      <c r="E32" s="226">
        <v>3</v>
      </c>
      <c r="F32" s="228">
        <f>H32+J32</f>
        <v>0</v>
      </c>
      <c r="G32" s="229">
        <f>ROUND(E32*F32,2)</f>
        <v>0</v>
      </c>
      <c r="H32" s="229"/>
      <c r="I32" s="229">
        <f>ROUND(E32*H32,2)</f>
        <v>0</v>
      </c>
      <c r="J32" s="229"/>
      <c r="K32" s="229">
        <f>ROUND(E32*J32,2)</f>
        <v>0</v>
      </c>
      <c r="L32" s="229">
        <v>21</v>
      </c>
      <c r="M32" s="229">
        <f>G32*(1+L32/100)</f>
        <v>0</v>
      </c>
      <c r="N32" s="221">
        <v>2.2000000000000001E-4</v>
      </c>
      <c r="O32" s="221">
        <f>ROUND(E32*N32,5)</f>
        <v>6.6E-4</v>
      </c>
      <c r="P32" s="221">
        <v>0</v>
      </c>
      <c r="Q32" s="221">
        <f>ROUND(E32*P32,5)</f>
        <v>0</v>
      </c>
      <c r="R32" s="221"/>
      <c r="S32" s="221"/>
      <c r="T32" s="222">
        <v>0.75900000000000001</v>
      </c>
      <c r="U32" s="221">
        <f>ROUND(E32*T32,2)</f>
        <v>2.2799999999999998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100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ht="22.5" outlineLevel="1" x14ac:dyDescent="0.2">
      <c r="A33" s="212">
        <v>23</v>
      </c>
      <c r="B33" s="218" t="s">
        <v>148</v>
      </c>
      <c r="C33" s="261" t="s">
        <v>149</v>
      </c>
      <c r="D33" s="220" t="s">
        <v>140</v>
      </c>
      <c r="E33" s="226">
        <v>1</v>
      </c>
      <c r="F33" s="228">
        <f>H33+J33</f>
        <v>0</v>
      </c>
      <c r="G33" s="229">
        <f>ROUND(E33*F33,2)</f>
        <v>0</v>
      </c>
      <c r="H33" s="229"/>
      <c r="I33" s="229">
        <f>ROUND(E33*H33,2)</f>
        <v>0</v>
      </c>
      <c r="J33" s="229"/>
      <c r="K33" s="229">
        <f>ROUND(E33*J33,2)</f>
        <v>0</v>
      </c>
      <c r="L33" s="229">
        <v>21</v>
      </c>
      <c r="M33" s="229">
        <f>G33*(1+L33/100)</f>
        <v>0</v>
      </c>
      <c r="N33" s="221">
        <v>0</v>
      </c>
      <c r="O33" s="221">
        <f>ROUND(E33*N33,5)</f>
        <v>0</v>
      </c>
      <c r="P33" s="221">
        <v>0</v>
      </c>
      <c r="Q33" s="221">
        <f>ROUND(E33*P33,5)</f>
        <v>0</v>
      </c>
      <c r="R33" s="221"/>
      <c r="S33" s="221"/>
      <c r="T33" s="222">
        <v>0</v>
      </c>
      <c r="U33" s="221">
        <f>ROUND(E33*T33,2)</f>
        <v>0</v>
      </c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100</v>
      </c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">
      <c r="A34" s="212">
        <v>24</v>
      </c>
      <c r="B34" s="218" t="s">
        <v>150</v>
      </c>
      <c r="C34" s="261" t="s">
        <v>151</v>
      </c>
      <c r="D34" s="220" t="s">
        <v>140</v>
      </c>
      <c r="E34" s="226">
        <v>2</v>
      </c>
      <c r="F34" s="228">
        <f>H34+J34</f>
        <v>0</v>
      </c>
      <c r="G34" s="229">
        <f>ROUND(E34*F34,2)</f>
        <v>0</v>
      </c>
      <c r="H34" s="229"/>
      <c r="I34" s="229">
        <f>ROUND(E34*H34,2)</f>
        <v>0</v>
      </c>
      <c r="J34" s="229"/>
      <c r="K34" s="229">
        <f>ROUND(E34*J34,2)</f>
        <v>0</v>
      </c>
      <c r="L34" s="229">
        <v>21</v>
      </c>
      <c r="M34" s="229">
        <f>G34*(1+L34/100)</f>
        <v>0</v>
      </c>
      <c r="N34" s="221">
        <v>0</v>
      </c>
      <c r="O34" s="221">
        <f>ROUND(E34*N34,5)</f>
        <v>0</v>
      </c>
      <c r="P34" s="221">
        <v>0</v>
      </c>
      <c r="Q34" s="221">
        <f>ROUND(E34*P34,5)</f>
        <v>0</v>
      </c>
      <c r="R34" s="221"/>
      <c r="S34" s="221"/>
      <c r="T34" s="222">
        <v>0</v>
      </c>
      <c r="U34" s="221">
        <f>ROUND(E34*T34,2)</f>
        <v>0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100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">
      <c r="A35" s="212">
        <v>25</v>
      </c>
      <c r="B35" s="218" t="s">
        <v>152</v>
      </c>
      <c r="C35" s="261" t="s">
        <v>153</v>
      </c>
      <c r="D35" s="220" t="s">
        <v>147</v>
      </c>
      <c r="E35" s="226">
        <v>1</v>
      </c>
      <c r="F35" s="228">
        <f>H35+J35</f>
        <v>0</v>
      </c>
      <c r="G35" s="229">
        <f>ROUND(E35*F35,2)</f>
        <v>0</v>
      </c>
      <c r="H35" s="229"/>
      <c r="I35" s="229">
        <f>ROUND(E35*H35,2)</f>
        <v>0</v>
      </c>
      <c r="J35" s="229"/>
      <c r="K35" s="229">
        <f>ROUND(E35*J35,2)</f>
        <v>0</v>
      </c>
      <c r="L35" s="229">
        <v>21</v>
      </c>
      <c r="M35" s="229">
        <f>G35*(1+L35/100)</f>
        <v>0</v>
      </c>
      <c r="N35" s="221">
        <v>4.0999999999999999E-4</v>
      </c>
      <c r="O35" s="221">
        <f>ROUND(E35*N35,5)</f>
        <v>4.0999999999999999E-4</v>
      </c>
      <c r="P35" s="221">
        <v>0</v>
      </c>
      <c r="Q35" s="221">
        <f>ROUND(E35*P35,5)</f>
        <v>0</v>
      </c>
      <c r="R35" s="221"/>
      <c r="S35" s="221"/>
      <c r="T35" s="222">
        <v>0.85599999999999998</v>
      </c>
      <c r="U35" s="221">
        <f>ROUND(E35*T35,2)</f>
        <v>0.86</v>
      </c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100</v>
      </c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">
      <c r="A36" s="212">
        <v>26</v>
      </c>
      <c r="B36" s="218" t="s">
        <v>154</v>
      </c>
      <c r="C36" s="261" t="s">
        <v>155</v>
      </c>
      <c r="D36" s="220" t="s">
        <v>140</v>
      </c>
      <c r="E36" s="226">
        <v>2</v>
      </c>
      <c r="F36" s="228">
        <f>H36+J36</f>
        <v>0</v>
      </c>
      <c r="G36" s="229">
        <f>ROUND(E36*F36,2)</f>
        <v>0</v>
      </c>
      <c r="H36" s="229"/>
      <c r="I36" s="229">
        <f>ROUND(E36*H36,2)</f>
        <v>0</v>
      </c>
      <c r="J36" s="229"/>
      <c r="K36" s="229">
        <f>ROUND(E36*J36,2)</f>
        <v>0</v>
      </c>
      <c r="L36" s="229">
        <v>21</v>
      </c>
      <c r="M36" s="229">
        <f>G36*(1+L36/100)</f>
        <v>0</v>
      </c>
      <c r="N36" s="221">
        <v>0</v>
      </c>
      <c r="O36" s="221">
        <f>ROUND(E36*N36,5)</f>
        <v>0</v>
      </c>
      <c r="P36" s="221">
        <v>0</v>
      </c>
      <c r="Q36" s="221">
        <f>ROUND(E36*P36,5)</f>
        <v>0</v>
      </c>
      <c r="R36" s="221"/>
      <c r="S36" s="221"/>
      <c r="T36" s="222">
        <v>0</v>
      </c>
      <c r="U36" s="221">
        <f>ROUND(E36*T36,2)</f>
        <v>0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100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">
      <c r="A37" s="212">
        <v>27</v>
      </c>
      <c r="B37" s="218" t="s">
        <v>156</v>
      </c>
      <c r="C37" s="261" t="s">
        <v>157</v>
      </c>
      <c r="D37" s="220" t="s">
        <v>147</v>
      </c>
      <c r="E37" s="226">
        <v>1</v>
      </c>
      <c r="F37" s="228">
        <f>H37+J37</f>
        <v>0</v>
      </c>
      <c r="G37" s="229">
        <f>ROUND(E37*F37,2)</f>
        <v>0</v>
      </c>
      <c r="H37" s="229"/>
      <c r="I37" s="229">
        <f>ROUND(E37*H37,2)</f>
        <v>0</v>
      </c>
      <c r="J37" s="229"/>
      <c r="K37" s="229">
        <f>ROUND(E37*J37,2)</f>
        <v>0</v>
      </c>
      <c r="L37" s="229">
        <v>21</v>
      </c>
      <c r="M37" s="229">
        <f>G37*(1+L37/100)</f>
        <v>0</v>
      </c>
      <c r="N37" s="221">
        <v>6.2E-4</v>
      </c>
      <c r="O37" s="221">
        <f>ROUND(E37*N37,5)</f>
        <v>6.2E-4</v>
      </c>
      <c r="P37" s="221">
        <v>0</v>
      </c>
      <c r="Q37" s="221">
        <f>ROUND(E37*P37,5)</f>
        <v>0</v>
      </c>
      <c r="R37" s="221"/>
      <c r="S37" s="221"/>
      <c r="T37" s="222">
        <v>1.24</v>
      </c>
      <c r="U37" s="221">
        <f>ROUND(E37*T37,2)</f>
        <v>1.24</v>
      </c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100</v>
      </c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12">
        <v>28</v>
      </c>
      <c r="B38" s="218" t="s">
        <v>158</v>
      </c>
      <c r="C38" s="261" t="s">
        <v>159</v>
      </c>
      <c r="D38" s="220" t="s">
        <v>140</v>
      </c>
      <c r="E38" s="226">
        <v>1</v>
      </c>
      <c r="F38" s="228">
        <f>H38+J38</f>
        <v>0</v>
      </c>
      <c r="G38" s="229">
        <f>ROUND(E38*F38,2)</f>
        <v>0</v>
      </c>
      <c r="H38" s="229"/>
      <c r="I38" s="229">
        <f>ROUND(E38*H38,2)</f>
        <v>0</v>
      </c>
      <c r="J38" s="229"/>
      <c r="K38" s="229">
        <f>ROUND(E38*J38,2)</f>
        <v>0</v>
      </c>
      <c r="L38" s="229">
        <v>21</v>
      </c>
      <c r="M38" s="229">
        <f>G38*(1+L38/100)</f>
        <v>0</v>
      </c>
      <c r="N38" s="221">
        <v>0</v>
      </c>
      <c r="O38" s="221">
        <f>ROUND(E38*N38,5)</f>
        <v>0</v>
      </c>
      <c r="P38" s="221">
        <v>0</v>
      </c>
      <c r="Q38" s="221">
        <f>ROUND(E38*P38,5)</f>
        <v>0</v>
      </c>
      <c r="R38" s="221"/>
      <c r="S38" s="221"/>
      <c r="T38" s="222">
        <v>0</v>
      </c>
      <c r="U38" s="221">
        <f>ROUND(E38*T38,2)</f>
        <v>0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100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">
      <c r="A39" s="212">
        <v>29</v>
      </c>
      <c r="B39" s="218" t="s">
        <v>160</v>
      </c>
      <c r="C39" s="261" t="s">
        <v>161</v>
      </c>
      <c r="D39" s="220" t="s">
        <v>147</v>
      </c>
      <c r="E39" s="226">
        <v>2</v>
      </c>
      <c r="F39" s="228">
        <f>H39+J39</f>
        <v>0</v>
      </c>
      <c r="G39" s="229">
        <f>ROUND(E39*F39,2)</f>
        <v>0</v>
      </c>
      <c r="H39" s="229"/>
      <c r="I39" s="229">
        <f>ROUND(E39*H39,2)</f>
        <v>0</v>
      </c>
      <c r="J39" s="229"/>
      <c r="K39" s="229">
        <f>ROUND(E39*J39,2)</f>
        <v>0</v>
      </c>
      <c r="L39" s="229">
        <v>21</v>
      </c>
      <c r="M39" s="229">
        <f>G39*(1+L39/100)</f>
        <v>0</v>
      </c>
      <c r="N39" s="221">
        <v>1.1E-4</v>
      </c>
      <c r="O39" s="221">
        <f>ROUND(E39*N39,5)</f>
        <v>2.2000000000000001E-4</v>
      </c>
      <c r="P39" s="221">
        <v>0</v>
      </c>
      <c r="Q39" s="221">
        <f>ROUND(E39*P39,5)</f>
        <v>0</v>
      </c>
      <c r="R39" s="221"/>
      <c r="S39" s="221"/>
      <c r="T39" s="222">
        <v>0.70799999999999996</v>
      </c>
      <c r="U39" s="221">
        <f>ROUND(E39*T39,2)</f>
        <v>1.42</v>
      </c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100</v>
      </c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 x14ac:dyDescent="0.2">
      <c r="A40" s="212">
        <v>30</v>
      </c>
      <c r="B40" s="218" t="s">
        <v>162</v>
      </c>
      <c r="C40" s="261" t="s">
        <v>163</v>
      </c>
      <c r="D40" s="220" t="s">
        <v>140</v>
      </c>
      <c r="E40" s="226">
        <v>2</v>
      </c>
      <c r="F40" s="228">
        <f>H40+J40</f>
        <v>0</v>
      </c>
      <c r="G40" s="229">
        <f>ROUND(E40*F40,2)</f>
        <v>0</v>
      </c>
      <c r="H40" s="229"/>
      <c r="I40" s="229">
        <f>ROUND(E40*H40,2)</f>
        <v>0</v>
      </c>
      <c r="J40" s="229"/>
      <c r="K40" s="229">
        <f>ROUND(E40*J40,2)</f>
        <v>0</v>
      </c>
      <c r="L40" s="229">
        <v>21</v>
      </c>
      <c r="M40" s="229">
        <f>G40*(1+L40/100)</f>
        <v>0</v>
      </c>
      <c r="N40" s="221">
        <v>0</v>
      </c>
      <c r="O40" s="221">
        <f>ROUND(E40*N40,5)</f>
        <v>0</v>
      </c>
      <c r="P40" s="221">
        <v>0</v>
      </c>
      <c r="Q40" s="221">
        <f>ROUND(E40*P40,5)</f>
        <v>0</v>
      </c>
      <c r="R40" s="221"/>
      <c r="S40" s="221"/>
      <c r="T40" s="222">
        <v>0</v>
      </c>
      <c r="U40" s="221">
        <f>ROUND(E40*T40,2)</f>
        <v>0</v>
      </c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100</v>
      </c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">
      <c r="A41" s="212">
        <v>31</v>
      </c>
      <c r="B41" s="218" t="s">
        <v>164</v>
      </c>
      <c r="C41" s="261" t="s">
        <v>165</v>
      </c>
      <c r="D41" s="220" t="s">
        <v>140</v>
      </c>
      <c r="E41" s="226">
        <v>2</v>
      </c>
      <c r="F41" s="228">
        <f>H41+J41</f>
        <v>0</v>
      </c>
      <c r="G41" s="229">
        <f>ROUND(E41*F41,2)</f>
        <v>0</v>
      </c>
      <c r="H41" s="229"/>
      <c r="I41" s="229">
        <f>ROUND(E41*H41,2)</f>
        <v>0</v>
      </c>
      <c r="J41" s="229"/>
      <c r="K41" s="229">
        <f>ROUND(E41*J41,2)</f>
        <v>0</v>
      </c>
      <c r="L41" s="229">
        <v>21</v>
      </c>
      <c r="M41" s="229">
        <f>G41*(1+L41/100)</f>
        <v>0</v>
      </c>
      <c r="N41" s="221">
        <v>0</v>
      </c>
      <c r="O41" s="221">
        <f>ROUND(E41*N41,5)</f>
        <v>0</v>
      </c>
      <c r="P41" s="221">
        <v>0</v>
      </c>
      <c r="Q41" s="221">
        <f>ROUND(E41*P41,5)</f>
        <v>0</v>
      </c>
      <c r="R41" s="221"/>
      <c r="S41" s="221"/>
      <c r="T41" s="222">
        <v>0</v>
      </c>
      <c r="U41" s="221">
        <f>ROUND(E41*T41,2)</f>
        <v>0</v>
      </c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100</v>
      </c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>
        <v>32</v>
      </c>
      <c r="B42" s="218" t="s">
        <v>166</v>
      </c>
      <c r="C42" s="261" t="s">
        <v>167</v>
      </c>
      <c r="D42" s="220" t="s">
        <v>147</v>
      </c>
      <c r="E42" s="226">
        <v>2</v>
      </c>
      <c r="F42" s="228">
        <f>H42+J42</f>
        <v>0</v>
      </c>
      <c r="G42" s="229">
        <f>ROUND(E42*F42,2)</f>
        <v>0</v>
      </c>
      <c r="H42" s="229"/>
      <c r="I42" s="229">
        <f>ROUND(E42*H42,2)</f>
        <v>0</v>
      </c>
      <c r="J42" s="229"/>
      <c r="K42" s="229">
        <f>ROUND(E42*J42,2)</f>
        <v>0</v>
      </c>
      <c r="L42" s="229">
        <v>21</v>
      </c>
      <c r="M42" s="229">
        <f>G42*(1+L42/100)</f>
        <v>0</v>
      </c>
      <c r="N42" s="221">
        <v>0.32906000000000002</v>
      </c>
      <c r="O42" s="221">
        <f>ROUND(E42*N42,5)</f>
        <v>0.65812000000000004</v>
      </c>
      <c r="P42" s="221">
        <v>0</v>
      </c>
      <c r="Q42" s="221">
        <f>ROUND(E42*P42,5)</f>
        <v>0</v>
      </c>
      <c r="R42" s="221"/>
      <c r="S42" s="221"/>
      <c r="T42" s="222">
        <v>1.1819999999999999</v>
      </c>
      <c r="U42" s="221">
        <f>ROUND(E42*T42,2)</f>
        <v>2.36</v>
      </c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100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">
      <c r="A43" s="212">
        <v>33</v>
      </c>
      <c r="B43" s="218" t="s">
        <v>168</v>
      </c>
      <c r="C43" s="261" t="s">
        <v>169</v>
      </c>
      <c r="D43" s="220" t="s">
        <v>140</v>
      </c>
      <c r="E43" s="226">
        <v>2</v>
      </c>
      <c r="F43" s="228">
        <f>H43+J43</f>
        <v>0</v>
      </c>
      <c r="G43" s="229">
        <f>ROUND(E43*F43,2)</f>
        <v>0</v>
      </c>
      <c r="H43" s="229"/>
      <c r="I43" s="229">
        <f>ROUND(E43*H43,2)</f>
        <v>0</v>
      </c>
      <c r="J43" s="229"/>
      <c r="K43" s="229">
        <f>ROUND(E43*J43,2)</f>
        <v>0</v>
      </c>
      <c r="L43" s="229">
        <v>21</v>
      </c>
      <c r="M43" s="229">
        <f>G43*(1+L43/100)</f>
        <v>0</v>
      </c>
      <c r="N43" s="221">
        <v>0</v>
      </c>
      <c r="O43" s="221">
        <f>ROUND(E43*N43,5)</f>
        <v>0</v>
      </c>
      <c r="P43" s="221">
        <v>0</v>
      </c>
      <c r="Q43" s="221">
        <f>ROUND(E43*P43,5)</f>
        <v>0</v>
      </c>
      <c r="R43" s="221"/>
      <c r="S43" s="221"/>
      <c r="T43" s="222">
        <v>0</v>
      </c>
      <c r="U43" s="221">
        <f>ROUND(E43*T43,2)</f>
        <v>0</v>
      </c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100</v>
      </c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">
      <c r="A44" s="212">
        <v>34</v>
      </c>
      <c r="B44" s="218" t="s">
        <v>170</v>
      </c>
      <c r="C44" s="261" t="s">
        <v>171</v>
      </c>
      <c r="D44" s="220" t="s">
        <v>140</v>
      </c>
      <c r="E44" s="226">
        <v>2</v>
      </c>
      <c r="F44" s="228">
        <f>H44+J44</f>
        <v>0</v>
      </c>
      <c r="G44" s="229">
        <f>ROUND(E44*F44,2)</f>
        <v>0</v>
      </c>
      <c r="H44" s="229"/>
      <c r="I44" s="229">
        <f>ROUND(E44*H44,2)</f>
        <v>0</v>
      </c>
      <c r="J44" s="229"/>
      <c r="K44" s="229">
        <f>ROUND(E44*J44,2)</f>
        <v>0</v>
      </c>
      <c r="L44" s="229">
        <v>21</v>
      </c>
      <c r="M44" s="229">
        <f>G44*(1+L44/100)</f>
        <v>0</v>
      </c>
      <c r="N44" s="221">
        <v>0</v>
      </c>
      <c r="O44" s="221">
        <f>ROUND(E44*N44,5)</f>
        <v>0</v>
      </c>
      <c r="P44" s="221">
        <v>0</v>
      </c>
      <c r="Q44" s="221">
        <f>ROUND(E44*P44,5)</f>
        <v>0</v>
      </c>
      <c r="R44" s="221"/>
      <c r="S44" s="221"/>
      <c r="T44" s="222">
        <v>0</v>
      </c>
      <c r="U44" s="221">
        <f>ROUND(E44*T44,2)</f>
        <v>0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100</v>
      </c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">
      <c r="A45" s="212">
        <v>35</v>
      </c>
      <c r="B45" s="218" t="s">
        <v>172</v>
      </c>
      <c r="C45" s="261" t="s">
        <v>173</v>
      </c>
      <c r="D45" s="220" t="s">
        <v>99</v>
      </c>
      <c r="E45" s="226">
        <v>380</v>
      </c>
      <c r="F45" s="228">
        <f>H45+J45</f>
        <v>0</v>
      </c>
      <c r="G45" s="229">
        <f>ROUND(E45*F45,2)</f>
        <v>0</v>
      </c>
      <c r="H45" s="229"/>
      <c r="I45" s="229">
        <f>ROUND(E45*H45,2)</f>
        <v>0</v>
      </c>
      <c r="J45" s="229"/>
      <c r="K45" s="229">
        <f>ROUND(E45*J45,2)</f>
        <v>0</v>
      </c>
      <c r="L45" s="229">
        <v>21</v>
      </c>
      <c r="M45" s="229">
        <f>G45*(1+L45/100)</f>
        <v>0</v>
      </c>
      <c r="N45" s="221">
        <v>0</v>
      </c>
      <c r="O45" s="221">
        <f>ROUND(E45*N45,5)</f>
        <v>0</v>
      </c>
      <c r="P45" s="221">
        <v>0</v>
      </c>
      <c r="Q45" s="221">
        <f>ROUND(E45*P45,5)</f>
        <v>0</v>
      </c>
      <c r="R45" s="221"/>
      <c r="S45" s="221"/>
      <c r="T45" s="222">
        <v>0.21</v>
      </c>
      <c r="U45" s="221">
        <f>ROUND(E45*T45,2)</f>
        <v>79.8</v>
      </c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100</v>
      </c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1" x14ac:dyDescent="0.2">
      <c r="A46" s="212">
        <v>36</v>
      </c>
      <c r="B46" s="218" t="s">
        <v>174</v>
      </c>
      <c r="C46" s="261" t="s">
        <v>175</v>
      </c>
      <c r="D46" s="220" t="s">
        <v>99</v>
      </c>
      <c r="E46" s="226">
        <v>380</v>
      </c>
      <c r="F46" s="228">
        <f>H46+J46</f>
        <v>0</v>
      </c>
      <c r="G46" s="229">
        <f>ROUND(E46*F46,2)</f>
        <v>0</v>
      </c>
      <c r="H46" s="229"/>
      <c r="I46" s="229">
        <f>ROUND(E46*H46,2)</f>
        <v>0</v>
      </c>
      <c r="J46" s="229"/>
      <c r="K46" s="229">
        <f>ROUND(E46*J46,2)</f>
        <v>0</v>
      </c>
      <c r="L46" s="229">
        <v>21</v>
      </c>
      <c r="M46" s="229">
        <f>G46*(1+L46/100)</f>
        <v>0</v>
      </c>
      <c r="N46" s="221">
        <v>0</v>
      </c>
      <c r="O46" s="221">
        <f>ROUND(E46*N46,5)</f>
        <v>0</v>
      </c>
      <c r="P46" s="221">
        <v>0</v>
      </c>
      <c r="Q46" s="221">
        <f>ROUND(E46*P46,5)</f>
        <v>0</v>
      </c>
      <c r="R46" s="221"/>
      <c r="S46" s="221"/>
      <c r="T46" s="222">
        <v>4.3999999999999997E-2</v>
      </c>
      <c r="U46" s="221">
        <f>ROUND(E46*T46,2)</f>
        <v>16.72</v>
      </c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100</v>
      </c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1" x14ac:dyDescent="0.2">
      <c r="A47" s="212">
        <v>37</v>
      </c>
      <c r="B47" s="218" t="s">
        <v>176</v>
      </c>
      <c r="C47" s="261" t="s">
        <v>177</v>
      </c>
      <c r="D47" s="220" t="s">
        <v>108</v>
      </c>
      <c r="E47" s="226">
        <v>2</v>
      </c>
      <c r="F47" s="228">
        <f>H47+J47</f>
        <v>0</v>
      </c>
      <c r="G47" s="229">
        <f>ROUND(E47*F47,2)</f>
        <v>0</v>
      </c>
      <c r="H47" s="229"/>
      <c r="I47" s="229">
        <f>ROUND(E47*H47,2)</f>
        <v>0</v>
      </c>
      <c r="J47" s="229"/>
      <c r="K47" s="229">
        <f>ROUND(E47*J47,2)</f>
        <v>0</v>
      </c>
      <c r="L47" s="229">
        <v>21</v>
      </c>
      <c r="M47" s="229">
        <f>G47*(1+L47/100)</f>
        <v>0</v>
      </c>
      <c r="N47" s="221">
        <v>0</v>
      </c>
      <c r="O47" s="221">
        <f>ROUND(E47*N47,5)</f>
        <v>0</v>
      </c>
      <c r="P47" s="221">
        <v>0</v>
      </c>
      <c r="Q47" s="221">
        <f>ROUND(E47*P47,5)</f>
        <v>0</v>
      </c>
      <c r="R47" s="221"/>
      <c r="S47" s="221"/>
      <c r="T47" s="222">
        <v>0</v>
      </c>
      <c r="U47" s="221">
        <f>ROUND(E47*T47,2)</f>
        <v>0</v>
      </c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100</v>
      </c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 x14ac:dyDescent="0.2">
      <c r="A48" s="212">
        <v>38</v>
      </c>
      <c r="B48" s="218" t="s">
        <v>178</v>
      </c>
      <c r="C48" s="261" t="s">
        <v>179</v>
      </c>
      <c r="D48" s="220" t="s">
        <v>147</v>
      </c>
      <c r="E48" s="226">
        <v>1</v>
      </c>
      <c r="F48" s="228">
        <f>H48+J48</f>
        <v>0</v>
      </c>
      <c r="G48" s="229">
        <f>ROUND(E48*F48,2)</f>
        <v>0</v>
      </c>
      <c r="H48" s="229"/>
      <c r="I48" s="229">
        <f>ROUND(E48*H48,2)</f>
        <v>0</v>
      </c>
      <c r="J48" s="229"/>
      <c r="K48" s="229">
        <f>ROUND(E48*J48,2)</f>
        <v>0</v>
      </c>
      <c r="L48" s="229">
        <v>21</v>
      </c>
      <c r="M48" s="229">
        <f>G48*(1+L48/100)</f>
        <v>0</v>
      </c>
      <c r="N48" s="221">
        <v>2.2000000000000001E-4</v>
      </c>
      <c r="O48" s="221">
        <f>ROUND(E48*N48,5)</f>
        <v>2.2000000000000001E-4</v>
      </c>
      <c r="P48" s="221">
        <v>0</v>
      </c>
      <c r="Q48" s="221">
        <f>ROUND(E48*P48,5)</f>
        <v>0</v>
      </c>
      <c r="R48" s="221"/>
      <c r="S48" s="221"/>
      <c r="T48" s="222">
        <v>1.554</v>
      </c>
      <c r="U48" s="221">
        <f>ROUND(E48*T48,2)</f>
        <v>1.55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100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">
      <c r="A49" s="212">
        <v>39</v>
      </c>
      <c r="B49" s="218" t="s">
        <v>180</v>
      </c>
      <c r="C49" s="261" t="s">
        <v>181</v>
      </c>
      <c r="D49" s="220" t="s">
        <v>140</v>
      </c>
      <c r="E49" s="226">
        <v>1</v>
      </c>
      <c r="F49" s="228">
        <f>H49+J49</f>
        <v>0</v>
      </c>
      <c r="G49" s="229">
        <f>ROUND(E49*F49,2)</f>
        <v>0</v>
      </c>
      <c r="H49" s="229"/>
      <c r="I49" s="229">
        <f>ROUND(E49*H49,2)</f>
        <v>0</v>
      </c>
      <c r="J49" s="229"/>
      <c r="K49" s="229">
        <f>ROUND(E49*J49,2)</f>
        <v>0</v>
      </c>
      <c r="L49" s="229">
        <v>21</v>
      </c>
      <c r="M49" s="229">
        <f>G49*(1+L49/100)</f>
        <v>0</v>
      </c>
      <c r="N49" s="221">
        <v>0</v>
      </c>
      <c r="O49" s="221">
        <f>ROUND(E49*N49,5)</f>
        <v>0</v>
      </c>
      <c r="P49" s="221">
        <v>0</v>
      </c>
      <c r="Q49" s="221">
        <f>ROUND(E49*P49,5)</f>
        <v>0</v>
      </c>
      <c r="R49" s="221"/>
      <c r="S49" s="221"/>
      <c r="T49" s="222">
        <v>0</v>
      </c>
      <c r="U49" s="221">
        <f>ROUND(E49*T49,2)</f>
        <v>0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100</v>
      </c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">
      <c r="A50" s="212">
        <v>40</v>
      </c>
      <c r="B50" s="218" t="s">
        <v>182</v>
      </c>
      <c r="C50" s="261" t="s">
        <v>183</v>
      </c>
      <c r="D50" s="220" t="s">
        <v>140</v>
      </c>
      <c r="E50" s="226">
        <v>1</v>
      </c>
      <c r="F50" s="228">
        <f>H50+J50</f>
        <v>0</v>
      </c>
      <c r="G50" s="229">
        <f>ROUND(E50*F50,2)</f>
        <v>0</v>
      </c>
      <c r="H50" s="229"/>
      <c r="I50" s="229">
        <f>ROUND(E50*H50,2)</f>
        <v>0</v>
      </c>
      <c r="J50" s="229"/>
      <c r="K50" s="229">
        <f>ROUND(E50*J50,2)</f>
        <v>0</v>
      </c>
      <c r="L50" s="229">
        <v>21</v>
      </c>
      <c r="M50" s="229">
        <f>G50*(1+L50/100)</f>
        <v>0</v>
      </c>
      <c r="N50" s="221">
        <v>0</v>
      </c>
      <c r="O50" s="221">
        <f>ROUND(E50*N50,5)</f>
        <v>0</v>
      </c>
      <c r="P50" s="221">
        <v>0</v>
      </c>
      <c r="Q50" s="221">
        <f>ROUND(E50*P50,5)</f>
        <v>0</v>
      </c>
      <c r="R50" s="221"/>
      <c r="S50" s="221"/>
      <c r="T50" s="222">
        <v>0</v>
      </c>
      <c r="U50" s="221">
        <f>ROUND(E50*T50,2)</f>
        <v>0</v>
      </c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100</v>
      </c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 x14ac:dyDescent="0.2">
      <c r="A51" s="212">
        <v>41</v>
      </c>
      <c r="B51" s="218" t="s">
        <v>184</v>
      </c>
      <c r="C51" s="261" t="s">
        <v>185</v>
      </c>
      <c r="D51" s="220" t="s">
        <v>147</v>
      </c>
      <c r="E51" s="226">
        <v>1</v>
      </c>
      <c r="F51" s="228">
        <f>H51+J51</f>
        <v>0</v>
      </c>
      <c r="G51" s="229">
        <f>ROUND(E51*F51,2)</f>
        <v>0</v>
      </c>
      <c r="H51" s="229"/>
      <c r="I51" s="229">
        <f>ROUND(E51*H51,2)</f>
        <v>0</v>
      </c>
      <c r="J51" s="229"/>
      <c r="K51" s="229">
        <f>ROUND(E51*J51,2)</f>
        <v>0</v>
      </c>
      <c r="L51" s="229">
        <v>21</v>
      </c>
      <c r="M51" s="229">
        <f>G51*(1+L51/100)</f>
        <v>0</v>
      </c>
      <c r="N51" s="221">
        <v>0.12303</v>
      </c>
      <c r="O51" s="221">
        <f>ROUND(E51*N51,5)</f>
        <v>0.12303</v>
      </c>
      <c r="P51" s="221">
        <v>0</v>
      </c>
      <c r="Q51" s="221">
        <f>ROUND(E51*P51,5)</f>
        <v>0</v>
      </c>
      <c r="R51" s="221"/>
      <c r="S51" s="221"/>
      <c r="T51" s="222">
        <v>0.86299999999999999</v>
      </c>
      <c r="U51" s="221">
        <f>ROUND(E51*T51,2)</f>
        <v>0.86</v>
      </c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100</v>
      </c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outlineLevel="1" x14ac:dyDescent="0.2">
      <c r="A52" s="212">
        <v>42</v>
      </c>
      <c r="B52" s="218" t="s">
        <v>186</v>
      </c>
      <c r="C52" s="261" t="s">
        <v>187</v>
      </c>
      <c r="D52" s="220" t="s">
        <v>140</v>
      </c>
      <c r="E52" s="226">
        <v>1</v>
      </c>
      <c r="F52" s="228">
        <f>H52+J52</f>
        <v>0</v>
      </c>
      <c r="G52" s="229">
        <f>ROUND(E52*F52,2)</f>
        <v>0</v>
      </c>
      <c r="H52" s="229"/>
      <c r="I52" s="229">
        <f>ROUND(E52*H52,2)</f>
        <v>0</v>
      </c>
      <c r="J52" s="229"/>
      <c r="K52" s="229">
        <f>ROUND(E52*J52,2)</f>
        <v>0</v>
      </c>
      <c r="L52" s="229">
        <v>21</v>
      </c>
      <c r="M52" s="229">
        <f>G52*(1+L52/100)</f>
        <v>0</v>
      </c>
      <c r="N52" s="221">
        <v>0</v>
      </c>
      <c r="O52" s="221">
        <f>ROUND(E52*N52,5)</f>
        <v>0</v>
      </c>
      <c r="P52" s="221">
        <v>0</v>
      </c>
      <c r="Q52" s="221">
        <f>ROUND(E52*P52,5)</f>
        <v>0</v>
      </c>
      <c r="R52" s="221"/>
      <c r="S52" s="221"/>
      <c r="T52" s="222">
        <v>0</v>
      </c>
      <c r="U52" s="221">
        <f>ROUND(E52*T52,2)</f>
        <v>0</v>
      </c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100</v>
      </c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1" x14ac:dyDescent="0.2">
      <c r="A53" s="212">
        <v>43</v>
      </c>
      <c r="B53" s="218" t="s">
        <v>188</v>
      </c>
      <c r="C53" s="261" t="s">
        <v>189</v>
      </c>
      <c r="D53" s="220" t="s">
        <v>140</v>
      </c>
      <c r="E53" s="226">
        <v>1</v>
      </c>
      <c r="F53" s="228">
        <f>H53+J53</f>
        <v>0</v>
      </c>
      <c r="G53" s="229">
        <f>ROUND(E53*F53,2)</f>
        <v>0</v>
      </c>
      <c r="H53" s="229"/>
      <c r="I53" s="229">
        <f>ROUND(E53*H53,2)</f>
        <v>0</v>
      </c>
      <c r="J53" s="229"/>
      <c r="K53" s="229">
        <f>ROUND(E53*J53,2)</f>
        <v>0</v>
      </c>
      <c r="L53" s="229">
        <v>21</v>
      </c>
      <c r="M53" s="229">
        <f>G53*(1+L53/100)</f>
        <v>0</v>
      </c>
      <c r="N53" s="221">
        <v>0</v>
      </c>
      <c r="O53" s="221">
        <f>ROUND(E53*N53,5)</f>
        <v>0</v>
      </c>
      <c r="P53" s="221">
        <v>0</v>
      </c>
      <c r="Q53" s="221">
        <f>ROUND(E53*P53,5)</f>
        <v>0</v>
      </c>
      <c r="R53" s="221"/>
      <c r="S53" s="221"/>
      <c r="T53" s="222">
        <v>0</v>
      </c>
      <c r="U53" s="221">
        <f>ROUND(E53*T53,2)</f>
        <v>0</v>
      </c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100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1" x14ac:dyDescent="0.2">
      <c r="A54" s="212">
        <v>44</v>
      </c>
      <c r="B54" s="218" t="s">
        <v>190</v>
      </c>
      <c r="C54" s="261" t="s">
        <v>191</v>
      </c>
      <c r="D54" s="220" t="s">
        <v>147</v>
      </c>
      <c r="E54" s="226">
        <v>1</v>
      </c>
      <c r="F54" s="228">
        <f>H54+J54</f>
        <v>0</v>
      </c>
      <c r="G54" s="229">
        <f>ROUND(E54*F54,2)</f>
        <v>0</v>
      </c>
      <c r="H54" s="229"/>
      <c r="I54" s="229">
        <f>ROUND(E54*H54,2)</f>
        <v>0</v>
      </c>
      <c r="J54" s="229"/>
      <c r="K54" s="229">
        <f>ROUND(E54*J54,2)</f>
        <v>0</v>
      </c>
      <c r="L54" s="229">
        <v>21</v>
      </c>
      <c r="M54" s="229">
        <f>G54*(1+L54/100)</f>
        <v>0</v>
      </c>
      <c r="N54" s="221">
        <v>0</v>
      </c>
      <c r="O54" s="221">
        <f>ROUND(E54*N54,5)</f>
        <v>0</v>
      </c>
      <c r="P54" s="221">
        <v>0</v>
      </c>
      <c r="Q54" s="221">
        <f>ROUND(E54*P54,5)</f>
        <v>0</v>
      </c>
      <c r="R54" s="221"/>
      <c r="S54" s="221"/>
      <c r="T54" s="222">
        <v>9.2829999999999995</v>
      </c>
      <c r="U54" s="221">
        <f>ROUND(E54*T54,2)</f>
        <v>9.2799999999999994</v>
      </c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100</v>
      </c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x14ac:dyDescent="0.2">
      <c r="A55" s="213" t="s">
        <v>95</v>
      </c>
      <c r="B55" s="219" t="s">
        <v>62</v>
      </c>
      <c r="C55" s="262" t="s">
        <v>63</v>
      </c>
      <c r="D55" s="223"/>
      <c r="E55" s="227"/>
      <c r="F55" s="230"/>
      <c r="G55" s="230">
        <f>SUMIF(AE56:AE76,"&lt;&gt;NOR",G56:G76)</f>
        <v>0</v>
      </c>
      <c r="H55" s="230"/>
      <c r="I55" s="230">
        <f>SUM(I56:I76)</f>
        <v>0</v>
      </c>
      <c r="J55" s="230"/>
      <c r="K55" s="230">
        <f>SUM(K56:K76)</f>
        <v>0</v>
      </c>
      <c r="L55" s="230"/>
      <c r="M55" s="230">
        <f>SUM(M56:M76)</f>
        <v>0</v>
      </c>
      <c r="N55" s="224"/>
      <c r="O55" s="224">
        <f>SUM(O56:O76)</f>
        <v>0</v>
      </c>
      <c r="P55" s="224"/>
      <c r="Q55" s="224">
        <f>SUM(Q56:Q76)</f>
        <v>0</v>
      </c>
      <c r="R55" s="224"/>
      <c r="S55" s="224"/>
      <c r="T55" s="225"/>
      <c r="U55" s="224">
        <f>SUM(U56:U76)</f>
        <v>0</v>
      </c>
      <c r="AE55" t="s">
        <v>96</v>
      </c>
    </row>
    <row r="56" spans="1:60" outlineLevel="1" x14ac:dyDescent="0.2">
      <c r="A56" s="212">
        <v>45</v>
      </c>
      <c r="B56" s="218" t="s">
        <v>192</v>
      </c>
      <c r="C56" s="261" t="s">
        <v>193</v>
      </c>
      <c r="D56" s="220" t="s">
        <v>194</v>
      </c>
      <c r="E56" s="226">
        <v>4</v>
      </c>
      <c r="F56" s="228">
        <f>H56+J56</f>
        <v>0</v>
      </c>
      <c r="G56" s="229">
        <f>ROUND(E56*F56,2)</f>
        <v>0</v>
      </c>
      <c r="H56" s="229"/>
      <c r="I56" s="229">
        <f>ROUND(E56*H56,2)</f>
        <v>0</v>
      </c>
      <c r="J56" s="229"/>
      <c r="K56" s="229">
        <f>ROUND(E56*J56,2)</f>
        <v>0</v>
      </c>
      <c r="L56" s="229">
        <v>21</v>
      </c>
      <c r="M56" s="229">
        <f>G56*(1+L56/100)</f>
        <v>0</v>
      </c>
      <c r="N56" s="221">
        <v>0</v>
      </c>
      <c r="O56" s="221">
        <f>ROUND(E56*N56,5)</f>
        <v>0</v>
      </c>
      <c r="P56" s="221">
        <v>0</v>
      </c>
      <c r="Q56" s="221">
        <f>ROUND(E56*P56,5)</f>
        <v>0</v>
      </c>
      <c r="R56" s="221"/>
      <c r="S56" s="221"/>
      <c r="T56" s="222">
        <v>0</v>
      </c>
      <c r="U56" s="221">
        <f>ROUND(E56*T56,2)</f>
        <v>0</v>
      </c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100</v>
      </c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 x14ac:dyDescent="0.2">
      <c r="A57" s="212">
        <v>46</v>
      </c>
      <c r="B57" s="218" t="s">
        <v>195</v>
      </c>
      <c r="C57" s="261" t="s">
        <v>196</v>
      </c>
      <c r="D57" s="220" t="s">
        <v>194</v>
      </c>
      <c r="E57" s="226">
        <v>4</v>
      </c>
      <c r="F57" s="228">
        <f>H57+J57</f>
        <v>0</v>
      </c>
      <c r="G57" s="229">
        <f>ROUND(E57*F57,2)</f>
        <v>0</v>
      </c>
      <c r="H57" s="229"/>
      <c r="I57" s="229">
        <f>ROUND(E57*H57,2)</f>
        <v>0</v>
      </c>
      <c r="J57" s="229"/>
      <c r="K57" s="229">
        <f>ROUND(E57*J57,2)</f>
        <v>0</v>
      </c>
      <c r="L57" s="229">
        <v>21</v>
      </c>
      <c r="M57" s="229">
        <f>G57*(1+L57/100)</f>
        <v>0</v>
      </c>
      <c r="N57" s="221">
        <v>0</v>
      </c>
      <c r="O57" s="221">
        <f>ROUND(E57*N57,5)</f>
        <v>0</v>
      </c>
      <c r="P57" s="221">
        <v>0</v>
      </c>
      <c r="Q57" s="221">
        <f>ROUND(E57*P57,5)</f>
        <v>0</v>
      </c>
      <c r="R57" s="221"/>
      <c r="S57" s="221"/>
      <c r="T57" s="222">
        <v>0</v>
      </c>
      <c r="U57" s="221">
        <f>ROUND(E57*T57,2)</f>
        <v>0</v>
      </c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100</v>
      </c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ht="22.5" outlineLevel="1" x14ac:dyDescent="0.2">
      <c r="A58" s="212">
        <v>47</v>
      </c>
      <c r="B58" s="218" t="s">
        <v>197</v>
      </c>
      <c r="C58" s="261" t="s">
        <v>198</v>
      </c>
      <c r="D58" s="220" t="s">
        <v>127</v>
      </c>
      <c r="E58" s="226">
        <v>380</v>
      </c>
      <c r="F58" s="228">
        <f>H58+J58</f>
        <v>0</v>
      </c>
      <c r="G58" s="229">
        <f>ROUND(E58*F58,2)</f>
        <v>0</v>
      </c>
      <c r="H58" s="229"/>
      <c r="I58" s="229">
        <f>ROUND(E58*H58,2)</f>
        <v>0</v>
      </c>
      <c r="J58" s="229"/>
      <c r="K58" s="229">
        <f>ROUND(E58*J58,2)</f>
        <v>0</v>
      </c>
      <c r="L58" s="229">
        <v>21</v>
      </c>
      <c r="M58" s="229">
        <f>G58*(1+L58/100)</f>
        <v>0</v>
      </c>
      <c r="N58" s="221">
        <v>0</v>
      </c>
      <c r="O58" s="221">
        <f>ROUND(E58*N58,5)</f>
        <v>0</v>
      </c>
      <c r="P58" s="221">
        <v>0</v>
      </c>
      <c r="Q58" s="221">
        <f>ROUND(E58*P58,5)</f>
        <v>0</v>
      </c>
      <c r="R58" s="221"/>
      <c r="S58" s="221"/>
      <c r="T58" s="222">
        <v>0</v>
      </c>
      <c r="U58" s="221">
        <f>ROUND(E58*T58,2)</f>
        <v>0</v>
      </c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100</v>
      </c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ht="22.5" outlineLevel="1" x14ac:dyDescent="0.2">
      <c r="A59" s="212">
        <v>48</v>
      </c>
      <c r="B59" s="218" t="s">
        <v>199</v>
      </c>
      <c r="C59" s="261" t="s">
        <v>200</v>
      </c>
      <c r="D59" s="220" t="s">
        <v>108</v>
      </c>
      <c r="E59" s="226">
        <v>1</v>
      </c>
      <c r="F59" s="228">
        <f>H59+J59</f>
        <v>0</v>
      </c>
      <c r="G59" s="229">
        <f>ROUND(E59*F59,2)</f>
        <v>0</v>
      </c>
      <c r="H59" s="229"/>
      <c r="I59" s="229">
        <f>ROUND(E59*H59,2)</f>
        <v>0</v>
      </c>
      <c r="J59" s="229"/>
      <c r="K59" s="229">
        <f>ROUND(E59*J59,2)</f>
        <v>0</v>
      </c>
      <c r="L59" s="229">
        <v>21</v>
      </c>
      <c r="M59" s="229">
        <f>G59*(1+L59/100)</f>
        <v>0</v>
      </c>
      <c r="N59" s="221">
        <v>0</v>
      </c>
      <c r="O59" s="221">
        <f>ROUND(E59*N59,5)</f>
        <v>0</v>
      </c>
      <c r="P59" s="221">
        <v>0</v>
      </c>
      <c r="Q59" s="221">
        <f>ROUND(E59*P59,5)</f>
        <v>0</v>
      </c>
      <c r="R59" s="221"/>
      <c r="S59" s="221"/>
      <c r="T59" s="222">
        <v>0</v>
      </c>
      <c r="U59" s="221">
        <f>ROUND(E59*T59,2)</f>
        <v>0</v>
      </c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100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1" x14ac:dyDescent="0.2">
      <c r="A60" s="212">
        <v>49</v>
      </c>
      <c r="B60" s="218" t="s">
        <v>201</v>
      </c>
      <c r="C60" s="261" t="s">
        <v>202</v>
      </c>
      <c r="D60" s="220" t="s">
        <v>108</v>
      </c>
      <c r="E60" s="226">
        <v>1</v>
      </c>
      <c r="F60" s="228">
        <f>H60+J60</f>
        <v>0</v>
      </c>
      <c r="G60" s="229">
        <f>ROUND(E60*F60,2)</f>
        <v>0</v>
      </c>
      <c r="H60" s="229"/>
      <c r="I60" s="229">
        <f>ROUND(E60*H60,2)</f>
        <v>0</v>
      </c>
      <c r="J60" s="229"/>
      <c r="K60" s="229">
        <f>ROUND(E60*J60,2)</f>
        <v>0</v>
      </c>
      <c r="L60" s="229">
        <v>21</v>
      </c>
      <c r="M60" s="229">
        <f>G60*(1+L60/100)</f>
        <v>0</v>
      </c>
      <c r="N60" s="221">
        <v>0</v>
      </c>
      <c r="O60" s="221">
        <f>ROUND(E60*N60,5)</f>
        <v>0</v>
      </c>
      <c r="P60" s="221">
        <v>0</v>
      </c>
      <c r="Q60" s="221">
        <f>ROUND(E60*P60,5)</f>
        <v>0</v>
      </c>
      <c r="R60" s="221"/>
      <c r="S60" s="221"/>
      <c r="T60" s="222">
        <v>0</v>
      </c>
      <c r="U60" s="221">
        <f>ROUND(E60*T60,2)</f>
        <v>0</v>
      </c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100</v>
      </c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ht="22.5" outlineLevel="1" x14ac:dyDescent="0.2">
      <c r="A61" s="212">
        <v>50</v>
      </c>
      <c r="B61" s="218" t="s">
        <v>203</v>
      </c>
      <c r="C61" s="261" t="s">
        <v>204</v>
      </c>
      <c r="D61" s="220" t="s">
        <v>108</v>
      </c>
      <c r="E61" s="226">
        <v>1</v>
      </c>
      <c r="F61" s="228">
        <f>H61+J61</f>
        <v>0</v>
      </c>
      <c r="G61" s="229">
        <f>ROUND(E61*F61,2)</f>
        <v>0</v>
      </c>
      <c r="H61" s="229"/>
      <c r="I61" s="229">
        <f>ROUND(E61*H61,2)</f>
        <v>0</v>
      </c>
      <c r="J61" s="229"/>
      <c r="K61" s="229">
        <f>ROUND(E61*J61,2)</f>
        <v>0</v>
      </c>
      <c r="L61" s="229">
        <v>21</v>
      </c>
      <c r="M61" s="229">
        <f>G61*(1+L61/100)</f>
        <v>0</v>
      </c>
      <c r="N61" s="221">
        <v>0</v>
      </c>
      <c r="O61" s="221">
        <f>ROUND(E61*N61,5)</f>
        <v>0</v>
      </c>
      <c r="P61" s="221">
        <v>0</v>
      </c>
      <c r="Q61" s="221">
        <f>ROUND(E61*P61,5)</f>
        <v>0</v>
      </c>
      <c r="R61" s="221"/>
      <c r="S61" s="221"/>
      <c r="T61" s="222">
        <v>0</v>
      </c>
      <c r="U61" s="221">
        <f>ROUND(E61*T61,2)</f>
        <v>0</v>
      </c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100</v>
      </c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">
      <c r="A62" s="212">
        <v>51</v>
      </c>
      <c r="B62" s="218" t="s">
        <v>205</v>
      </c>
      <c r="C62" s="261" t="s">
        <v>206</v>
      </c>
      <c r="D62" s="220" t="s">
        <v>108</v>
      </c>
      <c r="E62" s="226">
        <v>1</v>
      </c>
      <c r="F62" s="228">
        <f>H62+J62</f>
        <v>0</v>
      </c>
      <c r="G62" s="229">
        <f>ROUND(E62*F62,2)</f>
        <v>0</v>
      </c>
      <c r="H62" s="229"/>
      <c r="I62" s="229">
        <f>ROUND(E62*H62,2)</f>
        <v>0</v>
      </c>
      <c r="J62" s="229"/>
      <c r="K62" s="229">
        <f>ROUND(E62*J62,2)</f>
        <v>0</v>
      </c>
      <c r="L62" s="229">
        <v>21</v>
      </c>
      <c r="M62" s="229">
        <f>G62*(1+L62/100)</f>
        <v>0</v>
      </c>
      <c r="N62" s="221">
        <v>0</v>
      </c>
      <c r="O62" s="221">
        <f>ROUND(E62*N62,5)</f>
        <v>0</v>
      </c>
      <c r="P62" s="221">
        <v>0</v>
      </c>
      <c r="Q62" s="221">
        <f>ROUND(E62*P62,5)</f>
        <v>0</v>
      </c>
      <c r="R62" s="221"/>
      <c r="S62" s="221"/>
      <c r="T62" s="222">
        <v>0</v>
      </c>
      <c r="U62" s="221">
        <f>ROUND(E62*T62,2)</f>
        <v>0</v>
      </c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100</v>
      </c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ht="22.5" outlineLevel="1" x14ac:dyDescent="0.2">
      <c r="A63" s="212">
        <v>52</v>
      </c>
      <c r="B63" s="218" t="s">
        <v>207</v>
      </c>
      <c r="C63" s="261" t="s">
        <v>208</v>
      </c>
      <c r="D63" s="220" t="s">
        <v>108</v>
      </c>
      <c r="E63" s="226">
        <v>1</v>
      </c>
      <c r="F63" s="228">
        <f>H63+J63</f>
        <v>0</v>
      </c>
      <c r="G63" s="229">
        <f>ROUND(E63*F63,2)</f>
        <v>0</v>
      </c>
      <c r="H63" s="229"/>
      <c r="I63" s="229">
        <f>ROUND(E63*H63,2)</f>
        <v>0</v>
      </c>
      <c r="J63" s="229"/>
      <c r="K63" s="229">
        <f>ROUND(E63*J63,2)</f>
        <v>0</v>
      </c>
      <c r="L63" s="229">
        <v>21</v>
      </c>
      <c r="M63" s="229">
        <f>G63*(1+L63/100)</f>
        <v>0</v>
      </c>
      <c r="N63" s="221">
        <v>0</v>
      </c>
      <c r="O63" s="221">
        <f>ROUND(E63*N63,5)</f>
        <v>0</v>
      </c>
      <c r="P63" s="221">
        <v>0</v>
      </c>
      <c r="Q63" s="221">
        <f>ROUND(E63*P63,5)</f>
        <v>0</v>
      </c>
      <c r="R63" s="221"/>
      <c r="S63" s="221"/>
      <c r="T63" s="222">
        <v>0</v>
      </c>
      <c r="U63" s="221">
        <f>ROUND(E63*T63,2)</f>
        <v>0</v>
      </c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100</v>
      </c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ht="22.5" outlineLevel="1" x14ac:dyDescent="0.2">
      <c r="A64" s="212">
        <v>53</v>
      </c>
      <c r="B64" s="218" t="s">
        <v>209</v>
      </c>
      <c r="C64" s="261" t="s">
        <v>210</v>
      </c>
      <c r="D64" s="220" t="s">
        <v>108</v>
      </c>
      <c r="E64" s="226">
        <v>1</v>
      </c>
      <c r="F64" s="228">
        <f>H64+J64</f>
        <v>0</v>
      </c>
      <c r="G64" s="229">
        <f>ROUND(E64*F64,2)</f>
        <v>0</v>
      </c>
      <c r="H64" s="229"/>
      <c r="I64" s="229">
        <f>ROUND(E64*H64,2)</f>
        <v>0</v>
      </c>
      <c r="J64" s="229"/>
      <c r="K64" s="229">
        <f>ROUND(E64*J64,2)</f>
        <v>0</v>
      </c>
      <c r="L64" s="229">
        <v>21</v>
      </c>
      <c r="M64" s="229">
        <f>G64*(1+L64/100)</f>
        <v>0</v>
      </c>
      <c r="N64" s="221">
        <v>0</v>
      </c>
      <c r="O64" s="221">
        <f>ROUND(E64*N64,5)</f>
        <v>0</v>
      </c>
      <c r="P64" s="221">
        <v>0</v>
      </c>
      <c r="Q64" s="221">
        <f>ROUND(E64*P64,5)</f>
        <v>0</v>
      </c>
      <c r="R64" s="221"/>
      <c r="S64" s="221"/>
      <c r="T64" s="222">
        <v>0</v>
      </c>
      <c r="U64" s="221">
        <f>ROUND(E64*T64,2)</f>
        <v>0</v>
      </c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100</v>
      </c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">
      <c r="A65" s="212">
        <v>54</v>
      </c>
      <c r="B65" s="218" t="s">
        <v>211</v>
      </c>
      <c r="C65" s="261" t="s">
        <v>212</v>
      </c>
      <c r="D65" s="220" t="s">
        <v>108</v>
      </c>
      <c r="E65" s="226">
        <v>1</v>
      </c>
      <c r="F65" s="228">
        <f>H65+J65</f>
        <v>0</v>
      </c>
      <c r="G65" s="229">
        <f>ROUND(E65*F65,2)</f>
        <v>0</v>
      </c>
      <c r="H65" s="229"/>
      <c r="I65" s="229">
        <f>ROUND(E65*H65,2)</f>
        <v>0</v>
      </c>
      <c r="J65" s="229"/>
      <c r="K65" s="229">
        <f>ROUND(E65*J65,2)</f>
        <v>0</v>
      </c>
      <c r="L65" s="229">
        <v>21</v>
      </c>
      <c r="M65" s="229">
        <f>G65*(1+L65/100)</f>
        <v>0</v>
      </c>
      <c r="N65" s="221">
        <v>0</v>
      </c>
      <c r="O65" s="221">
        <f>ROUND(E65*N65,5)</f>
        <v>0</v>
      </c>
      <c r="P65" s="221">
        <v>0</v>
      </c>
      <c r="Q65" s="221">
        <f>ROUND(E65*P65,5)</f>
        <v>0</v>
      </c>
      <c r="R65" s="221"/>
      <c r="S65" s="221"/>
      <c r="T65" s="222">
        <v>0</v>
      </c>
      <c r="U65" s="221">
        <f>ROUND(E65*T65,2)</f>
        <v>0</v>
      </c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100</v>
      </c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1" x14ac:dyDescent="0.2">
      <c r="A66" s="212">
        <v>55</v>
      </c>
      <c r="B66" s="218" t="s">
        <v>213</v>
      </c>
      <c r="C66" s="261" t="s">
        <v>214</v>
      </c>
      <c r="D66" s="220" t="s">
        <v>108</v>
      </c>
      <c r="E66" s="226">
        <v>1</v>
      </c>
      <c r="F66" s="228">
        <f>H66+J66</f>
        <v>0</v>
      </c>
      <c r="G66" s="229">
        <f>ROUND(E66*F66,2)</f>
        <v>0</v>
      </c>
      <c r="H66" s="229"/>
      <c r="I66" s="229">
        <f>ROUND(E66*H66,2)</f>
        <v>0</v>
      </c>
      <c r="J66" s="229"/>
      <c r="K66" s="229">
        <f>ROUND(E66*J66,2)</f>
        <v>0</v>
      </c>
      <c r="L66" s="229">
        <v>21</v>
      </c>
      <c r="M66" s="229">
        <f>G66*(1+L66/100)</f>
        <v>0</v>
      </c>
      <c r="N66" s="221">
        <v>0</v>
      </c>
      <c r="O66" s="221">
        <f>ROUND(E66*N66,5)</f>
        <v>0</v>
      </c>
      <c r="P66" s="221">
        <v>0</v>
      </c>
      <c r="Q66" s="221">
        <f>ROUND(E66*P66,5)</f>
        <v>0</v>
      </c>
      <c r="R66" s="221"/>
      <c r="S66" s="221"/>
      <c r="T66" s="222">
        <v>0</v>
      </c>
      <c r="U66" s="221">
        <f>ROUND(E66*T66,2)</f>
        <v>0</v>
      </c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100</v>
      </c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">
      <c r="A67" s="212">
        <v>56</v>
      </c>
      <c r="B67" s="218" t="s">
        <v>215</v>
      </c>
      <c r="C67" s="261" t="s">
        <v>216</v>
      </c>
      <c r="D67" s="220" t="s">
        <v>108</v>
      </c>
      <c r="E67" s="226">
        <v>1</v>
      </c>
      <c r="F67" s="228">
        <f>H67+J67</f>
        <v>0</v>
      </c>
      <c r="G67" s="229">
        <f>ROUND(E67*F67,2)</f>
        <v>0</v>
      </c>
      <c r="H67" s="229"/>
      <c r="I67" s="229">
        <f>ROUND(E67*H67,2)</f>
        <v>0</v>
      </c>
      <c r="J67" s="229"/>
      <c r="K67" s="229">
        <f>ROUND(E67*J67,2)</f>
        <v>0</v>
      </c>
      <c r="L67" s="229">
        <v>21</v>
      </c>
      <c r="M67" s="229">
        <f>G67*(1+L67/100)</f>
        <v>0</v>
      </c>
      <c r="N67" s="221">
        <v>0</v>
      </c>
      <c r="O67" s="221">
        <f>ROUND(E67*N67,5)</f>
        <v>0</v>
      </c>
      <c r="P67" s="221">
        <v>0</v>
      </c>
      <c r="Q67" s="221">
        <f>ROUND(E67*P67,5)</f>
        <v>0</v>
      </c>
      <c r="R67" s="221"/>
      <c r="S67" s="221"/>
      <c r="T67" s="222">
        <v>0</v>
      </c>
      <c r="U67" s="221">
        <f>ROUND(E67*T67,2)</f>
        <v>0</v>
      </c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100</v>
      </c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ht="22.5" outlineLevel="1" x14ac:dyDescent="0.2">
      <c r="A68" s="212">
        <v>57</v>
      </c>
      <c r="B68" s="218" t="s">
        <v>217</v>
      </c>
      <c r="C68" s="261" t="s">
        <v>218</v>
      </c>
      <c r="D68" s="220" t="s">
        <v>127</v>
      </c>
      <c r="E68" s="226">
        <v>380</v>
      </c>
      <c r="F68" s="228">
        <f>H68+J68</f>
        <v>0</v>
      </c>
      <c r="G68" s="229">
        <f>ROUND(E68*F68,2)</f>
        <v>0</v>
      </c>
      <c r="H68" s="229"/>
      <c r="I68" s="229">
        <f>ROUND(E68*H68,2)</f>
        <v>0</v>
      </c>
      <c r="J68" s="229"/>
      <c r="K68" s="229">
        <f>ROUND(E68*J68,2)</f>
        <v>0</v>
      </c>
      <c r="L68" s="229">
        <v>21</v>
      </c>
      <c r="M68" s="229">
        <f>G68*(1+L68/100)</f>
        <v>0</v>
      </c>
      <c r="N68" s="221">
        <v>0</v>
      </c>
      <c r="O68" s="221">
        <f>ROUND(E68*N68,5)</f>
        <v>0</v>
      </c>
      <c r="P68" s="221">
        <v>0</v>
      </c>
      <c r="Q68" s="221">
        <f>ROUND(E68*P68,5)</f>
        <v>0</v>
      </c>
      <c r="R68" s="221"/>
      <c r="S68" s="221"/>
      <c r="T68" s="222">
        <v>0</v>
      </c>
      <c r="U68" s="221">
        <f>ROUND(E68*T68,2)</f>
        <v>0</v>
      </c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100</v>
      </c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outlineLevel="1" x14ac:dyDescent="0.2">
      <c r="A69" s="212">
        <v>58</v>
      </c>
      <c r="B69" s="218" t="s">
        <v>219</v>
      </c>
      <c r="C69" s="261" t="s">
        <v>220</v>
      </c>
      <c r="D69" s="220" t="s">
        <v>108</v>
      </c>
      <c r="E69" s="226">
        <v>1</v>
      </c>
      <c r="F69" s="228">
        <f>H69+J69</f>
        <v>0</v>
      </c>
      <c r="G69" s="229">
        <f>ROUND(E69*F69,2)</f>
        <v>0</v>
      </c>
      <c r="H69" s="229"/>
      <c r="I69" s="229">
        <f>ROUND(E69*H69,2)</f>
        <v>0</v>
      </c>
      <c r="J69" s="229"/>
      <c r="K69" s="229">
        <f>ROUND(E69*J69,2)</f>
        <v>0</v>
      </c>
      <c r="L69" s="229">
        <v>21</v>
      </c>
      <c r="M69" s="229">
        <f>G69*(1+L69/100)</f>
        <v>0</v>
      </c>
      <c r="N69" s="221">
        <v>0</v>
      </c>
      <c r="O69" s="221">
        <f>ROUND(E69*N69,5)</f>
        <v>0</v>
      </c>
      <c r="P69" s="221">
        <v>0</v>
      </c>
      <c r="Q69" s="221">
        <f>ROUND(E69*P69,5)</f>
        <v>0</v>
      </c>
      <c r="R69" s="221"/>
      <c r="S69" s="221"/>
      <c r="T69" s="222">
        <v>0</v>
      </c>
      <c r="U69" s="221">
        <f>ROUND(E69*T69,2)</f>
        <v>0</v>
      </c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100</v>
      </c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">
      <c r="A70" s="212">
        <v>59</v>
      </c>
      <c r="B70" s="218" t="s">
        <v>221</v>
      </c>
      <c r="C70" s="261" t="s">
        <v>222</v>
      </c>
      <c r="D70" s="220" t="s">
        <v>108</v>
      </c>
      <c r="E70" s="226">
        <v>1</v>
      </c>
      <c r="F70" s="228">
        <f>H70+J70</f>
        <v>0</v>
      </c>
      <c r="G70" s="229">
        <f>ROUND(E70*F70,2)</f>
        <v>0</v>
      </c>
      <c r="H70" s="229"/>
      <c r="I70" s="229">
        <f>ROUND(E70*H70,2)</f>
        <v>0</v>
      </c>
      <c r="J70" s="229"/>
      <c r="K70" s="229">
        <f>ROUND(E70*J70,2)</f>
        <v>0</v>
      </c>
      <c r="L70" s="229">
        <v>21</v>
      </c>
      <c r="M70" s="229">
        <f>G70*(1+L70/100)</f>
        <v>0</v>
      </c>
      <c r="N70" s="221">
        <v>0</v>
      </c>
      <c r="O70" s="221">
        <f>ROUND(E70*N70,5)</f>
        <v>0</v>
      </c>
      <c r="P70" s="221">
        <v>0</v>
      </c>
      <c r="Q70" s="221">
        <f>ROUND(E70*P70,5)</f>
        <v>0</v>
      </c>
      <c r="R70" s="221"/>
      <c r="S70" s="221"/>
      <c r="T70" s="222">
        <v>0</v>
      </c>
      <c r="U70" s="221">
        <f>ROUND(E70*T70,2)</f>
        <v>0</v>
      </c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100</v>
      </c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ht="22.5" outlineLevel="1" x14ac:dyDescent="0.2">
      <c r="A71" s="212">
        <v>60</v>
      </c>
      <c r="B71" s="218" t="s">
        <v>223</v>
      </c>
      <c r="C71" s="261" t="s">
        <v>224</v>
      </c>
      <c r="D71" s="220" t="s">
        <v>108</v>
      </c>
      <c r="E71" s="226">
        <v>1</v>
      </c>
      <c r="F71" s="228">
        <f>H71+J71</f>
        <v>0</v>
      </c>
      <c r="G71" s="229">
        <f>ROUND(E71*F71,2)</f>
        <v>0</v>
      </c>
      <c r="H71" s="229"/>
      <c r="I71" s="229">
        <f>ROUND(E71*H71,2)</f>
        <v>0</v>
      </c>
      <c r="J71" s="229"/>
      <c r="K71" s="229">
        <f>ROUND(E71*J71,2)</f>
        <v>0</v>
      </c>
      <c r="L71" s="229">
        <v>21</v>
      </c>
      <c r="M71" s="229">
        <f>G71*(1+L71/100)</f>
        <v>0</v>
      </c>
      <c r="N71" s="221">
        <v>0</v>
      </c>
      <c r="O71" s="221">
        <f>ROUND(E71*N71,5)</f>
        <v>0</v>
      </c>
      <c r="P71" s="221">
        <v>0</v>
      </c>
      <c r="Q71" s="221">
        <f>ROUND(E71*P71,5)</f>
        <v>0</v>
      </c>
      <c r="R71" s="221"/>
      <c r="S71" s="221"/>
      <c r="T71" s="222">
        <v>0</v>
      </c>
      <c r="U71" s="221">
        <f>ROUND(E71*T71,2)</f>
        <v>0</v>
      </c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100</v>
      </c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">
      <c r="A72" s="212">
        <v>61</v>
      </c>
      <c r="B72" s="218" t="s">
        <v>225</v>
      </c>
      <c r="C72" s="261" t="s">
        <v>226</v>
      </c>
      <c r="D72" s="220" t="s">
        <v>108</v>
      </c>
      <c r="E72" s="226">
        <v>1</v>
      </c>
      <c r="F72" s="228">
        <f>H72+J72</f>
        <v>0</v>
      </c>
      <c r="G72" s="229">
        <f>ROUND(E72*F72,2)</f>
        <v>0</v>
      </c>
      <c r="H72" s="229"/>
      <c r="I72" s="229">
        <f>ROUND(E72*H72,2)</f>
        <v>0</v>
      </c>
      <c r="J72" s="229"/>
      <c r="K72" s="229">
        <f>ROUND(E72*J72,2)</f>
        <v>0</v>
      </c>
      <c r="L72" s="229">
        <v>21</v>
      </c>
      <c r="M72" s="229">
        <f>G72*(1+L72/100)</f>
        <v>0</v>
      </c>
      <c r="N72" s="221">
        <v>0</v>
      </c>
      <c r="O72" s="221">
        <f>ROUND(E72*N72,5)</f>
        <v>0</v>
      </c>
      <c r="P72" s="221">
        <v>0</v>
      </c>
      <c r="Q72" s="221">
        <f>ROUND(E72*P72,5)</f>
        <v>0</v>
      </c>
      <c r="R72" s="221"/>
      <c r="S72" s="221"/>
      <c r="T72" s="222">
        <v>0</v>
      </c>
      <c r="U72" s="221">
        <f>ROUND(E72*T72,2)</f>
        <v>0</v>
      </c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100</v>
      </c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">
      <c r="A73" s="212">
        <v>62</v>
      </c>
      <c r="B73" s="218" t="s">
        <v>227</v>
      </c>
      <c r="C73" s="261" t="s">
        <v>228</v>
      </c>
      <c r="D73" s="220" t="s">
        <v>108</v>
      </c>
      <c r="E73" s="226">
        <v>1</v>
      </c>
      <c r="F73" s="228">
        <f>H73+J73</f>
        <v>0</v>
      </c>
      <c r="G73" s="229">
        <f>ROUND(E73*F73,2)</f>
        <v>0</v>
      </c>
      <c r="H73" s="229"/>
      <c r="I73" s="229">
        <f>ROUND(E73*H73,2)</f>
        <v>0</v>
      </c>
      <c r="J73" s="229"/>
      <c r="K73" s="229">
        <f>ROUND(E73*J73,2)</f>
        <v>0</v>
      </c>
      <c r="L73" s="229">
        <v>21</v>
      </c>
      <c r="M73" s="229">
        <f>G73*(1+L73/100)</f>
        <v>0</v>
      </c>
      <c r="N73" s="221">
        <v>0</v>
      </c>
      <c r="O73" s="221">
        <f>ROUND(E73*N73,5)</f>
        <v>0</v>
      </c>
      <c r="P73" s="221">
        <v>0</v>
      </c>
      <c r="Q73" s="221">
        <f>ROUND(E73*P73,5)</f>
        <v>0</v>
      </c>
      <c r="R73" s="221"/>
      <c r="S73" s="221"/>
      <c r="T73" s="222">
        <v>0</v>
      </c>
      <c r="U73" s="221">
        <f>ROUND(E73*T73,2)</f>
        <v>0</v>
      </c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100</v>
      </c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ht="22.5" outlineLevel="1" x14ac:dyDescent="0.2">
      <c r="A74" s="212">
        <v>63</v>
      </c>
      <c r="B74" s="218" t="s">
        <v>229</v>
      </c>
      <c r="C74" s="261" t="s">
        <v>230</v>
      </c>
      <c r="D74" s="220" t="s">
        <v>108</v>
      </c>
      <c r="E74" s="226">
        <v>1</v>
      </c>
      <c r="F74" s="228">
        <f>H74+J74</f>
        <v>0</v>
      </c>
      <c r="G74" s="229">
        <f>ROUND(E74*F74,2)</f>
        <v>0</v>
      </c>
      <c r="H74" s="229"/>
      <c r="I74" s="229">
        <f>ROUND(E74*H74,2)</f>
        <v>0</v>
      </c>
      <c r="J74" s="229"/>
      <c r="K74" s="229">
        <f>ROUND(E74*J74,2)</f>
        <v>0</v>
      </c>
      <c r="L74" s="229">
        <v>21</v>
      </c>
      <c r="M74" s="229">
        <f>G74*(1+L74/100)</f>
        <v>0</v>
      </c>
      <c r="N74" s="221">
        <v>0</v>
      </c>
      <c r="O74" s="221">
        <f>ROUND(E74*N74,5)</f>
        <v>0</v>
      </c>
      <c r="P74" s="221">
        <v>0</v>
      </c>
      <c r="Q74" s="221">
        <f>ROUND(E74*P74,5)</f>
        <v>0</v>
      </c>
      <c r="R74" s="221"/>
      <c r="S74" s="221"/>
      <c r="T74" s="222">
        <v>0</v>
      </c>
      <c r="U74" s="221">
        <f>ROUND(E74*T74,2)</f>
        <v>0</v>
      </c>
      <c r="V74" s="211"/>
      <c r="W74" s="211"/>
      <c r="X74" s="211"/>
      <c r="Y74" s="211"/>
      <c r="Z74" s="211"/>
      <c r="AA74" s="211"/>
      <c r="AB74" s="211"/>
      <c r="AC74" s="211"/>
      <c r="AD74" s="211"/>
      <c r="AE74" s="211" t="s">
        <v>100</v>
      </c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ht="22.5" outlineLevel="1" x14ac:dyDescent="0.2">
      <c r="A75" s="212">
        <v>64</v>
      </c>
      <c r="B75" s="218" t="s">
        <v>231</v>
      </c>
      <c r="C75" s="261" t="s">
        <v>232</v>
      </c>
      <c r="D75" s="220" t="s">
        <v>108</v>
      </c>
      <c r="E75" s="226">
        <v>1</v>
      </c>
      <c r="F75" s="228">
        <f>H75+J75</f>
        <v>0</v>
      </c>
      <c r="G75" s="229">
        <f>ROUND(E75*F75,2)</f>
        <v>0</v>
      </c>
      <c r="H75" s="229"/>
      <c r="I75" s="229">
        <f>ROUND(E75*H75,2)</f>
        <v>0</v>
      </c>
      <c r="J75" s="229"/>
      <c r="K75" s="229">
        <f>ROUND(E75*J75,2)</f>
        <v>0</v>
      </c>
      <c r="L75" s="229">
        <v>21</v>
      </c>
      <c r="M75" s="229">
        <f>G75*(1+L75/100)</f>
        <v>0</v>
      </c>
      <c r="N75" s="221">
        <v>0</v>
      </c>
      <c r="O75" s="221">
        <f>ROUND(E75*N75,5)</f>
        <v>0</v>
      </c>
      <c r="P75" s="221">
        <v>0</v>
      </c>
      <c r="Q75" s="221">
        <f>ROUND(E75*P75,5)</f>
        <v>0</v>
      </c>
      <c r="R75" s="221"/>
      <c r="S75" s="221"/>
      <c r="T75" s="222">
        <v>0</v>
      </c>
      <c r="U75" s="221">
        <f>ROUND(E75*T75,2)</f>
        <v>0</v>
      </c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100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 x14ac:dyDescent="0.2">
      <c r="A76" s="212">
        <v>65</v>
      </c>
      <c r="B76" s="218" t="s">
        <v>233</v>
      </c>
      <c r="C76" s="261" t="s">
        <v>234</v>
      </c>
      <c r="D76" s="220" t="s">
        <v>108</v>
      </c>
      <c r="E76" s="226">
        <v>1</v>
      </c>
      <c r="F76" s="228">
        <f>H76+J76</f>
        <v>0</v>
      </c>
      <c r="G76" s="229">
        <f>ROUND(E76*F76,2)</f>
        <v>0</v>
      </c>
      <c r="H76" s="229"/>
      <c r="I76" s="229">
        <f>ROUND(E76*H76,2)</f>
        <v>0</v>
      </c>
      <c r="J76" s="229"/>
      <c r="K76" s="229">
        <f>ROUND(E76*J76,2)</f>
        <v>0</v>
      </c>
      <c r="L76" s="229">
        <v>21</v>
      </c>
      <c r="M76" s="229">
        <f>G76*(1+L76/100)</f>
        <v>0</v>
      </c>
      <c r="N76" s="221">
        <v>0</v>
      </c>
      <c r="O76" s="221">
        <f>ROUND(E76*N76,5)</f>
        <v>0</v>
      </c>
      <c r="P76" s="221">
        <v>0</v>
      </c>
      <c r="Q76" s="221">
        <f>ROUND(E76*P76,5)</f>
        <v>0</v>
      </c>
      <c r="R76" s="221"/>
      <c r="S76" s="221"/>
      <c r="T76" s="222">
        <v>0</v>
      </c>
      <c r="U76" s="221">
        <f>ROUND(E76*T76,2)</f>
        <v>0</v>
      </c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100</v>
      </c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x14ac:dyDescent="0.2">
      <c r="A77" s="213" t="s">
        <v>95</v>
      </c>
      <c r="B77" s="219" t="s">
        <v>64</v>
      </c>
      <c r="C77" s="262" t="s">
        <v>65</v>
      </c>
      <c r="D77" s="223"/>
      <c r="E77" s="227"/>
      <c r="F77" s="230"/>
      <c r="G77" s="230">
        <f>SUMIF(AE78:AE81,"&lt;&gt;NOR",G78:G81)</f>
        <v>0</v>
      </c>
      <c r="H77" s="230"/>
      <c r="I77" s="230">
        <f>SUM(I78:I81)</f>
        <v>0</v>
      </c>
      <c r="J77" s="230"/>
      <c r="K77" s="230">
        <f>SUM(K78:K81)</f>
        <v>0</v>
      </c>
      <c r="L77" s="230"/>
      <c r="M77" s="230">
        <f>SUM(M78:M81)</f>
        <v>0</v>
      </c>
      <c r="N77" s="224"/>
      <c r="O77" s="224">
        <f>SUM(O78:O81)</f>
        <v>0</v>
      </c>
      <c r="P77" s="224"/>
      <c r="Q77" s="224">
        <f>SUM(Q78:Q81)</f>
        <v>0</v>
      </c>
      <c r="R77" s="224"/>
      <c r="S77" s="224"/>
      <c r="T77" s="225"/>
      <c r="U77" s="224">
        <f>SUM(U78:U81)</f>
        <v>4.5600000000000005</v>
      </c>
      <c r="AE77" t="s">
        <v>96</v>
      </c>
    </row>
    <row r="78" spans="1:60" outlineLevel="1" x14ac:dyDescent="0.2">
      <c r="A78" s="212">
        <v>66</v>
      </c>
      <c r="B78" s="218" t="s">
        <v>235</v>
      </c>
      <c r="C78" s="261" t="s">
        <v>236</v>
      </c>
      <c r="D78" s="220" t="s">
        <v>237</v>
      </c>
      <c r="E78" s="226">
        <v>32.340000000000003</v>
      </c>
      <c r="F78" s="228">
        <f>H78+J78</f>
        <v>0</v>
      </c>
      <c r="G78" s="229">
        <f>ROUND(E78*F78,2)</f>
        <v>0</v>
      </c>
      <c r="H78" s="229"/>
      <c r="I78" s="229">
        <f>ROUND(E78*H78,2)</f>
        <v>0</v>
      </c>
      <c r="J78" s="229"/>
      <c r="K78" s="229">
        <f>ROUND(E78*J78,2)</f>
        <v>0</v>
      </c>
      <c r="L78" s="229">
        <v>21</v>
      </c>
      <c r="M78" s="229">
        <f>G78*(1+L78/100)</f>
        <v>0</v>
      </c>
      <c r="N78" s="221">
        <v>0</v>
      </c>
      <c r="O78" s="221">
        <f>ROUND(E78*N78,5)</f>
        <v>0</v>
      </c>
      <c r="P78" s="221">
        <v>0</v>
      </c>
      <c r="Q78" s="221">
        <f>ROUND(E78*P78,5)</f>
        <v>0</v>
      </c>
      <c r="R78" s="221"/>
      <c r="S78" s="221"/>
      <c r="T78" s="222">
        <v>9.9000000000000005E-2</v>
      </c>
      <c r="U78" s="221">
        <f>ROUND(E78*T78,2)</f>
        <v>3.2</v>
      </c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100</v>
      </c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outlineLevel="1" x14ac:dyDescent="0.2">
      <c r="A79" s="212">
        <v>67</v>
      </c>
      <c r="B79" s="218" t="s">
        <v>238</v>
      </c>
      <c r="C79" s="261" t="s">
        <v>239</v>
      </c>
      <c r="D79" s="220" t="s">
        <v>237</v>
      </c>
      <c r="E79" s="226">
        <v>32.340000000000003</v>
      </c>
      <c r="F79" s="228">
        <f>H79+J79</f>
        <v>0</v>
      </c>
      <c r="G79" s="229">
        <f>ROUND(E79*F79,2)</f>
        <v>0</v>
      </c>
      <c r="H79" s="229"/>
      <c r="I79" s="229">
        <f>ROUND(E79*H79,2)</f>
        <v>0</v>
      </c>
      <c r="J79" s="229"/>
      <c r="K79" s="229">
        <f>ROUND(E79*J79,2)</f>
        <v>0</v>
      </c>
      <c r="L79" s="229">
        <v>21</v>
      </c>
      <c r="M79" s="229">
        <f>G79*(1+L79/100)</f>
        <v>0</v>
      </c>
      <c r="N79" s="221">
        <v>0</v>
      </c>
      <c r="O79" s="221">
        <f>ROUND(E79*N79,5)</f>
        <v>0</v>
      </c>
      <c r="P79" s="221">
        <v>0</v>
      </c>
      <c r="Q79" s="221">
        <f>ROUND(E79*P79,5)</f>
        <v>0</v>
      </c>
      <c r="R79" s="221"/>
      <c r="S79" s="221"/>
      <c r="T79" s="222">
        <v>4.2000000000000003E-2</v>
      </c>
      <c r="U79" s="221">
        <f>ROUND(E79*T79,2)</f>
        <v>1.36</v>
      </c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100</v>
      </c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1" x14ac:dyDescent="0.2">
      <c r="A80" s="212">
        <v>68</v>
      </c>
      <c r="B80" s="218" t="s">
        <v>240</v>
      </c>
      <c r="C80" s="261" t="s">
        <v>241</v>
      </c>
      <c r="D80" s="220" t="s">
        <v>237</v>
      </c>
      <c r="E80" s="226">
        <v>614.46</v>
      </c>
      <c r="F80" s="228">
        <f>H80+J80</f>
        <v>0</v>
      </c>
      <c r="G80" s="229">
        <f>ROUND(E80*F80,2)</f>
        <v>0</v>
      </c>
      <c r="H80" s="229"/>
      <c r="I80" s="229">
        <f>ROUND(E80*H80,2)</f>
        <v>0</v>
      </c>
      <c r="J80" s="229"/>
      <c r="K80" s="229">
        <f>ROUND(E80*J80,2)</f>
        <v>0</v>
      </c>
      <c r="L80" s="229">
        <v>21</v>
      </c>
      <c r="M80" s="229">
        <f>G80*(1+L80/100)</f>
        <v>0</v>
      </c>
      <c r="N80" s="221">
        <v>0</v>
      </c>
      <c r="O80" s="221">
        <f>ROUND(E80*N80,5)</f>
        <v>0</v>
      </c>
      <c r="P80" s="221">
        <v>0</v>
      </c>
      <c r="Q80" s="221">
        <f>ROUND(E80*P80,5)</f>
        <v>0</v>
      </c>
      <c r="R80" s="221"/>
      <c r="S80" s="221"/>
      <c r="T80" s="222">
        <v>0</v>
      </c>
      <c r="U80" s="221">
        <f>ROUND(E80*T80,2)</f>
        <v>0</v>
      </c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100</v>
      </c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1" x14ac:dyDescent="0.2">
      <c r="A81" s="212">
        <v>69</v>
      </c>
      <c r="B81" s="218" t="s">
        <v>242</v>
      </c>
      <c r="C81" s="261" t="s">
        <v>243</v>
      </c>
      <c r="D81" s="220" t="s">
        <v>237</v>
      </c>
      <c r="E81" s="226">
        <v>32.340000000000003</v>
      </c>
      <c r="F81" s="228">
        <f>H81+J81</f>
        <v>0</v>
      </c>
      <c r="G81" s="229">
        <f>ROUND(E81*F81,2)</f>
        <v>0</v>
      </c>
      <c r="H81" s="229"/>
      <c r="I81" s="229">
        <f>ROUND(E81*H81,2)</f>
        <v>0</v>
      </c>
      <c r="J81" s="229"/>
      <c r="K81" s="229">
        <f>ROUND(E81*J81,2)</f>
        <v>0</v>
      </c>
      <c r="L81" s="229">
        <v>21</v>
      </c>
      <c r="M81" s="229">
        <f>G81*(1+L81/100)</f>
        <v>0</v>
      </c>
      <c r="N81" s="221">
        <v>0</v>
      </c>
      <c r="O81" s="221">
        <f>ROUND(E81*N81,5)</f>
        <v>0</v>
      </c>
      <c r="P81" s="221">
        <v>0</v>
      </c>
      <c r="Q81" s="221">
        <f>ROUND(E81*P81,5)</f>
        <v>0</v>
      </c>
      <c r="R81" s="221"/>
      <c r="S81" s="221"/>
      <c r="T81" s="222">
        <v>0</v>
      </c>
      <c r="U81" s="221">
        <f>ROUND(E81*T81,2)</f>
        <v>0</v>
      </c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100</v>
      </c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x14ac:dyDescent="0.2">
      <c r="A82" s="213" t="s">
        <v>95</v>
      </c>
      <c r="B82" s="219" t="s">
        <v>66</v>
      </c>
      <c r="C82" s="262" t="s">
        <v>67</v>
      </c>
      <c r="D82" s="223"/>
      <c r="E82" s="227"/>
      <c r="F82" s="230"/>
      <c r="G82" s="230">
        <f>SUMIF(AE83:AE84,"&lt;&gt;NOR",G83:G84)</f>
        <v>0</v>
      </c>
      <c r="H82" s="230"/>
      <c r="I82" s="230">
        <f>SUM(I83:I84)</f>
        <v>0</v>
      </c>
      <c r="J82" s="230"/>
      <c r="K82" s="230">
        <f>SUM(K83:K84)</f>
        <v>0</v>
      </c>
      <c r="L82" s="230"/>
      <c r="M82" s="230">
        <f>SUM(M83:M84)</f>
        <v>0</v>
      </c>
      <c r="N82" s="224"/>
      <c r="O82" s="224">
        <f>SUM(O83:O84)</f>
        <v>0</v>
      </c>
      <c r="P82" s="224"/>
      <c r="Q82" s="224">
        <f>SUM(Q83:Q84)</f>
        <v>0</v>
      </c>
      <c r="R82" s="224"/>
      <c r="S82" s="224"/>
      <c r="T82" s="225"/>
      <c r="U82" s="224">
        <f>SUM(U83:U84)</f>
        <v>0</v>
      </c>
      <c r="AE82" t="s">
        <v>96</v>
      </c>
    </row>
    <row r="83" spans="1:60" outlineLevel="1" x14ac:dyDescent="0.2">
      <c r="A83" s="212">
        <v>70</v>
      </c>
      <c r="B83" s="218" t="s">
        <v>244</v>
      </c>
      <c r="C83" s="261" t="s">
        <v>245</v>
      </c>
      <c r="D83" s="220" t="s">
        <v>108</v>
      </c>
      <c r="E83" s="226">
        <v>1</v>
      </c>
      <c r="F83" s="228">
        <f>H83+J83</f>
        <v>0</v>
      </c>
      <c r="G83" s="229">
        <f>ROUND(E83*F83,2)</f>
        <v>0</v>
      </c>
      <c r="H83" s="229"/>
      <c r="I83" s="229">
        <f>ROUND(E83*H83,2)</f>
        <v>0</v>
      </c>
      <c r="J83" s="229"/>
      <c r="K83" s="229">
        <f>ROUND(E83*J83,2)</f>
        <v>0</v>
      </c>
      <c r="L83" s="229">
        <v>21</v>
      </c>
      <c r="M83" s="229">
        <f>G83*(1+L83/100)</f>
        <v>0</v>
      </c>
      <c r="N83" s="221">
        <v>0</v>
      </c>
      <c r="O83" s="221">
        <f>ROUND(E83*N83,5)</f>
        <v>0</v>
      </c>
      <c r="P83" s="221">
        <v>0</v>
      </c>
      <c r="Q83" s="221">
        <f>ROUND(E83*P83,5)</f>
        <v>0</v>
      </c>
      <c r="R83" s="221"/>
      <c r="S83" s="221"/>
      <c r="T83" s="222">
        <v>0</v>
      </c>
      <c r="U83" s="221">
        <f>ROUND(E83*T83,2)</f>
        <v>0</v>
      </c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100</v>
      </c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1" x14ac:dyDescent="0.2">
      <c r="A84" s="239">
        <v>71</v>
      </c>
      <c r="B84" s="240" t="s">
        <v>246</v>
      </c>
      <c r="C84" s="263" t="s">
        <v>247</v>
      </c>
      <c r="D84" s="241" t="s">
        <v>108</v>
      </c>
      <c r="E84" s="242">
        <v>1</v>
      </c>
      <c r="F84" s="243">
        <f>H84+J84</f>
        <v>0</v>
      </c>
      <c r="G84" s="244">
        <f>ROUND(E84*F84,2)</f>
        <v>0</v>
      </c>
      <c r="H84" s="244"/>
      <c r="I84" s="244">
        <f>ROUND(E84*H84,2)</f>
        <v>0</v>
      </c>
      <c r="J84" s="244"/>
      <c r="K84" s="244">
        <f>ROUND(E84*J84,2)</f>
        <v>0</v>
      </c>
      <c r="L84" s="244">
        <v>21</v>
      </c>
      <c r="M84" s="244">
        <f>G84*(1+L84/100)</f>
        <v>0</v>
      </c>
      <c r="N84" s="245">
        <v>0</v>
      </c>
      <c r="O84" s="245">
        <f>ROUND(E84*N84,5)</f>
        <v>0</v>
      </c>
      <c r="P84" s="245">
        <v>0</v>
      </c>
      <c r="Q84" s="245">
        <f>ROUND(E84*P84,5)</f>
        <v>0</v>
      </c>
      <c r="R84" s="245"/>
      <c r="S84" s="245"/>
      <c r="T84" s="246">
        <v>0</v>
      </c>
      <c r="U84" s="245">
        <f>ROUND(E84*T84,2)</f>
        <v>0</v>
      </c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100</v>
      </c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x14ac:dyDescent="0.2">
      <c r="A85" s="6"/>
      <c r="B85" s="7" t="s">
        <v>248</v>
      </c>
      <c r="C85" s="264" t="s">
        <v>248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AC85">
        <v>12</v>
      </c>
      <c r="AD85">
        <v>21</v>
      </c>
    </row>
    <row r="86" spans="1:60" x14ac:dyDescent="0.2">
      <c r="A86" s="247"/>
      <c r="B86" s="248" t="s">
        <v>28</v>
      </c>
      <c r="C86" s="265" t="s">
        <v>248</v>
      </c>
      <c r="D86" s="249"/>
      <c r="E86" s="249"/>
      <c r="F86" s="249"/>
      <c r="G86" s="260">
        <f>G8+G15+G23+G55+G77+G82</f>
        <v>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AC86">
        <f>SUMIF(L7:L84,AC85,G7:G84)</f>
        <v>0</v>
      </c>
      <c r="AD86">
        <f>SUMIF(L7:L84,AD85,G7:G84)</f>
        <v>0</v>
      </c>
      <c r="AE86" t="s">
        <v>249</v>
      </c>
    </row>
    <row r="87" spans="1:60" x14ac:dyDescent="0.2">
      <c r="A87" s="6"/>
      <c r="B87" s="7" t="s">
        <v>248</v>
      </c>
      <c r="C87" s="264" t="s">
        <v>248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60" x14ac:dyDescent="0.2">
      <c r="A88" s="6"/>
      <c r="B88" s="7" t="s">
        <v>248</v>
      </c>
      <c r="C88" s="264" t="s">
        <v>248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60" x14ac:dyDescent="0.2">
      <c r="A89" s="250" t="s">
        <v>250</v>
      </c>
      <c r="B89" s="250"/>
      <c r="C89" s="26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60" x14ac:dyDescent="0.2">
      <c r="A90" s="251"/>
      <c r="B90" s="252"/>
      <c r="C90" s="267"/>
      <c r="D90" s="252"/>
      <c r="E90" s="252"/>
      <c r="F90" s="252"/>
      <c r="G90" s="253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AE90" t="s">
        <v>251</v>
      </c>
    </row>
    <row r="91" spans="1:60" x14ac:dyDescent="0.2">
      <c r="A91" s="254"/>
      <c r="B91" s="255"/>
      <c r="C91" s="268"/>
      <c r="D91" s="255"/>
      <c r="E91" s="255"/>
      <c r="F91" s="255"/>
      <c r="G91" s="25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60" x14ac:dyDescent="0.2">
      <c r="A92" s="254"/>
      <c r="B92" s="255"/>
      <c r="C92" s="268"/>
      <c r="D92" s="255"/>
      <c r="E92" s="255"/>
      <c r="F92" s="255"/>
      <c r="G92" s="25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">
      <c r="A93" s="254"/>
      <c r="B93" s="255"/>
      <c r="C93" s="268"/>
      <c r="D93" s="255"/>
      <c r="E93" s="255"/>
      <c r="F93" s="255"/>
      <c r="G93" s="25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">
      <c r="A94" s="257"/>
      <c r="B94" s="258"/>
      <c r="C94" s="269"/>
      <c r="D94" s="258"/>
      <c r="E94" s="258"/>
      <c r="F94" s="258"/>
      <c r="G94" s="259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60" x14ac:dyDescent="0.2">
      <c r="A95" s="6"/>
      <c r="B95" s="7" t="s">
        <v>248</v>
      </c>
      <c r="C95" s="264" t="s">
        <v>248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60" x14ac:dyDescent="0.2">
      <c r="C96" s="270"/>
      <c r="AE96" t="s">
        <v>252</v>
      </c>
    </row>
  </sheetData>
  <sheetProtection algorithmName="SHA-512" hashValue="hsLriRU+EEs+/VD5L17tNjlZ8Tsp735c56813pQL63+yu47wnZLfZw7VyszBTalUQF3EuE3q1DBOCi2dyKR+ow==" saltValue="AY6GC6rf4pTgs5VGnFvZ0A==" spinCount="100000" sheet="1" objects="1" scenarios="1"/>
  <mergeCells count="6">
    <mergeCell ref="A1:G1"/>
    <mergeCell ref="C2:G2"/>
    <mergeCell ref="C3:G3"/>
    <mergeCell ref="C4:G4"/>
    <mergeCell ref="A89:C89"/>
    <mergeCell ref="A90:G9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Strenk</dc:creator>
  <cp:lastModifiedBy>Pavel Strenk</cp:lastModifiedBy>
  <cp:lastPrinted>2014-02-28T09:52:57Z</cp:lastPrinted>
  <dcterms:created xsi:type="dcterms:W3CDTF">2009-04-08T07:15:50Z</dcterms:created>
  <dcterms:modified xsi:type="dcterms:W3CDTF">2025-12-08T12:51:50Z</dcterms:modified>
</cp:coreProperties>
</file>