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loucka\Desktop\Exporty PDF\"/>
    </mc:Choice>
  </mc:AlternateContent>
  <bookViews>
    <workbookView xWindow="0" yWindow="0" windowWidth="0" windowHeight="0"/>
  </bookViews>
  <sheets>
    <sheet name="Rekapitulace" sheetId="9" r:id="rId1"/>
    <sheet name="SO 001" sheetId="2" r:id="rId2"/>
    <sheet name="SO 101" sheetId="3" r:id="rId3"/>
    <sheet name="SO 181" sheetId="4" r:id="rId4"/>
    <sheet name="SO 201" sheetId="5" r:id="rId5"/>
    <sheet name="SO 202" sheetId="6" r:id="rId6"/>
    <sheet name="SO 401" sheetId="7" r:id="rId7"/>
    <sheet name="SO 402" sheetId="8" r:id="rId8"/>
  </sheets>
  <calcPr/>
</workbook>
</file>

<file path=xl/calcChain.xml><?xml version="1.0" encoding="utf-8"?>
<calcChain xmlns="http://schemas.openxmlformats.org/spreadsheetml/2006/main">
  <c i="9" l="1" r="C7"/>
  <c r="C6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i="8" r="I3"/>
  <c r="I84"/>
  <c r="O89"/>
  <c r="I89"/>
  <c r="O85"/>
  <c r="I85"/>
  <c r="I43"/>
  <c r="O80"/>
  <c r="I80"/>
  <c r="O76"/>
  <c r="I76"/>
  <c r="O72"/>
  <c r="I72"/>
  <c r="O68"/>
  <c r="I68"/>
  <c r="O64"/>
  <c r="I64"/>
  <c r="O60"/>
  <c r="I60"/>
  <c r="O56"/>
  <c r="I56"/>
  <c r="O52"/>
  <c r="I52"/>
  <c r="O48"/>
  <c r="I48"/>
  <c r="O44"/>
  <c r="I44"/>
  <c r="I18"/>
  <c r="O39"/>
  <c r="I39"/>
  <c r="O35"/>
  <c r="I35"/>
  <c r="O31"/>
  <c r="I31"/>
  <c r="O27"/>
  <c r="I27"/>
  <c r="O23"/>
  <c r="I23"/>
  <c r="O19"/>
  <c r="I19"/>
  <c r="I17"/>
  <c r="I8"/>
  <c r="O13"/>
  <c r="I13"/>
  <c r="O9"/>
  <c r="I9"/>
  <c i="7" r="I3"/>
  <c r="I75"/>
  <c r="O80"/>
  <c r="I80"/>
  <c r="O76"/>
  <c r="I76"/>
  <c r="I42"/>
  <c r="O71"/>
  <c r="I71"/>
  <c r="O67"/>
  <c r="I67"/>
  <c r="O63"/>
  <c r="I63"/>
  <c r="O59"/>
  <c r="I59"/>
  <c r="O55"/>
  <c r="I55"/>
  <c r="O51"/>
  <c r="I51"/>
  <c r="O47"/>
  <c r="I47"/>
  <c r="O43"/>
  <c r="I43"/>
  <c r="I17"/>
  <c r="O38"/>
  <c r="I38"/>
  <c r="O34"/>
  <c r="I34"/>
  <c r="O30"/>
  <c r="I30"/>
  <c r="O26"/>
  <c r="I26"/>
  <c r="O22"/>
  <c r="I22"/>
  <c r="O18"/>
  <c r="I18"/>
  <c r="I8"/>
  <c r="O13"/>
  <c r="I13"/>
  <c r="O9"/>
  <c r="I9"/>
  <c i="6" r="I3"/>
  <c r="I76"/>
  <c r="O81"/>
  <c r="I81"/>
  <c r="O77"/>
  <c r="I77"/>
  <c r="I63"/>
  <c r="O72"/>
  <c r="I72"/>
  <c r="O68"/>
  <c r="I68"/>
  <c r="O64"/>
  <c r="I64"/>
  <c r="I58"/>
  <c r="O59"/>
  <c r="I59"/>
  <c r="I33"/>
  <c r="O54"/>
  <c r="I54"/>
  <c r="O50"/>
  <c r="I50"/>
  <c r="O46"/>
  <c r="I46"/>
  <c r="O42"/>
  <c r="I42"/>
  <c r="O38"/>
  <c r="I38"/>
  <c r="O34"/>
  <c r="I34"/>
  <c r="I8"/>
  <c r="O29"/>
  <c r="I29"/>
  <c r="O25"/>
  <c r="I25"/>
  <c r="O21"/>
  <c r="I21"/>
  <c r="O17"/>
  <c r="I17"/>
  <c r="O13"/>
  <c r="I13"/>
  <c r="O9"/>
  <c r="I9"/>
  <c i="5" r="I3"/>
  <c r="I308"/>
  <c r="O371"/>
  <c r="I371"/>
  <c r="O367"/>
  <c r="I367"/>
  <c r="O363"/>
  <c r="I363"/>
  <c r="O359"/>
  <c r="I359"/>
  <c r="O355"/>
  <c r="I355"/>
  <c r="O351"/>
  <c r="I351"/>
  <c r="O347"/>
  <c r="I347"/>
  <c r="O343"/>
  <c r="I343"/>
  <c r="O339"/>
  <c r="I339"/>
  <c r="O335"/>
  <c r="I335"/>
  <c r="O331"/>
  <c r="I331"/>
  <c r="O327"/>
  <c r="I327"/>
  <c r="O324"/>
  <c r="I324"/>
  <c r="O321"/>
  <c r="I321"/>
  <c r="O317"/>
  <c r="I317"/>
  <c r="O313"/>
  <c r="I313"/>
  <c r="O309"/>
  <c r="I309"/>
  <c r="I295"/>
  <c r="O304"/>
  <c r="I304"/>
  <c r="O300"/>
  <c r="I300"/>
  <c r="O296"/>
  <c r="I296"/>
  <c r="I262"/>
  <c r="O291"/>
  <c r="I291"/>
  <c r="O287"/>
  <c r="I287"/>
  <c r="O283"/>
  <c r="I283"/>
  <c r="O279"/>
  <c r="I279"/>
  <c r="O275"/>
  <c r="I275"/>
  <c r="O271"/>
  <c r="I271"/>
  <c r="O267"/>
  <c r="I267"/>
  <c r="O263"/>
  <c r="I263"/>
  <c r="I241"/>
  <c r="O258"/>
  <c r="I258"/>
  <c r="O254"/>
  <c r="I254"/>
  <c r="O250"/>
  <c r="I250"/>
  <c r="O246"/>
  <c r="I246"/>
  <c r="O242"/>
  <c r="I242"/>
  <c r="I152"/>
  <c r="O237"/>
  <c r="I237"/>
  <c r="O233"/>
  <c r="I233"/>
  <c r="O229"/>
  <c r="I229"/>
  <c r="O225"/>
  <c r="I225"/>
  <c r="O221"/>
  <c r="I221"/>
  <c r="O217"/>
  <c r="I217"/>
  <c r="O213"/>
  <c r="I213"/>
  <c r="O209"/>
  <c r="I209"/>
  <c r="O205"/>
  <c r="I205"/>
  <c r="O201"/>
  <c r="I201"/>
  <c r="O197"/>
  <c r="I197"/>
  <c r="O193"/>
  <c r="I193"/>
  <c r="O189"/>
  <c r="I189"/>
  <c r="O185"/>
  <c r="I185"/>
  <c r="O181"/>
  <c r="I181"/>
  <c r="O177"/>
  <c r="I177"/>
  <c r="O173"/>
  <c r="I173"/>
  <c r="O169"/>
  <c r="I169"/>
  <c r="O165"/>
  <c r="I165"/>
  <c r="O161"/>
  <c r="I161"/>
  <c r="O157"/>
  <c r="I157"/>
  <c r="O153"/>
  <c r="I153"/>
  <c r="I103"/>
  <c r="O148"/>
  <c r="I148"/>
  <c r="O144"/>
  <c r="I144"/>
  <c r="O140"/>
  <c r="I140"/>
  <c r="O136"/>
  <c r="I136"/>
  <c r="O132"/>
  <c r="I132"/>
  <c r="O128"/>
  <c r="I128"/>
  <c r="O124"/>
  <c r="I124"/>
  <c r="O120"/>
  <c r="I120"/>
  <c r="O116"/>
  <c r="I116"/>
  <c r="O112"/>
  <c r="I112"/>
  <c r="O108"/>
  <c r="I108"/>
  <c r="O104"/>
  <c r="I104"/>
  <c r="I70"/>
  <c r="O99"/>
  <c r="I99"/>
  <c r="O95"/>
  <c r="I95"/>
  <c r="O91"/>
  <c r="I91"/>
  <c r="O87"/>
  <c r="I87"/>
  <c r="O83"/>
  <c r="I83"/>
  <c r="O79"/>
  <c r="I79"/>
  <c r="O75"/>
  <c r="I75"/>
  <c r="O71"/>
  <c r="I71"/>
  <c r="I41"/>
  <c r="O66"/>
  <c r="I66"/>
  <c r="O62"/>
  <c r="I62"/>
  <c r="O58"/>
  <c r="I58"/>
  <c r="O54"/>
  <c r="I54"/>
  <c r="O50"/>
  <c r="I50"/>
  <c r="O46"/>
  <c r="I46"/>
  <c r="O42"/>
  <c r="I42"/>
  <c r="I8"/>
  <c r="O37"/>
  <c r="I37"/>
  <c r="O33"/>
  <c r="I33"/>
  <c r="O29"/>
  <c r="I29"/>
  <c r="O25"/>
  <c r="I25"/>
  <c r="O21"/>
  <c r="I21"/>
  <c r="O17"/>
  <c r="I17"/>
  <c r="O13"/>
  <c r="I13"/>
  <c r="O9"/>
  <c r="I9"/>
  <c i="4" r="I3"/>
  <c r="I8"/>
  <c r="O9"/>
  <c r="I9"/>
  <c i="3" r="I3"/>
  <c r="I112"/>
  <c r="O129"/>
  <c r="I129"/>
  <c r="O126"/>
  <c r="I126"/>
  <c r="O123"/>
  <c r="I123"/>
  <c r="O119"/>
  <c r="I119"/>
  <c r="O116"/>
  <c r="I116"/>
  <c r="O113"/>
  <c r="I113"/>
  <c r="I81"/>
  <c r="O108"/>
  <c r="I108"/>
  <c r="O104"/>
  <c r="I104"/>
  <c r="O101"/>
  <c r="I101"/>
  <c r="O98"/>
  <c r="I98"/>
  <c r="O95"/>
  <c r="I95"/>
  <c r="O92"/>
  <c r="I92"/>
  <c r="O88"/>
  <c r="I88"/>
  <c r="O85"/>
  <c r="I85"/>
  <c r="O82"/>
  <c r="I82"/>
  <c r="I73"/>
  <c r="O78"/>
  <c r="I78"/>
  <c r="O74"/>
  <c r="I74"/>
  <c r="I33"/>
  <c r="O70"/>
  <c r="I70"/>
  <c r="O67"/>
  <c r="I67"/>
  <c r="O64"/>
  <c r="I64"/>
  <c r="O61"/>
  <c r="I61"/>
  <c r="O58"/>
  <c r="I58"/>
  <c r="O54"/>
  <c r="I54"/>
  <c r="O50"/>
  <c r="I50"/>
  <c r="O47"/>
  <c r="I47"/>
  <c r="O43"/>
  <c r="I43"/>
  <c r="O40"/>
  <c r="I40"/>
  <c r="O37"/>
  <c r="I37"/>
  <c r="O34"/>
  <c r="I34"/>
  <c r="I8"/>
  <c r="O29"/>
  <c r="I29"/>
  <c r="O25"/>
  <c r="I25"/>
  <c r="O21"/>
  <c r="I21"/>
  <c r="O17"/>
  <c r="I17"/>
  <c r="O13"/>
  <c r="I13"/>
  <c r="O9"/>
  <c r="I9"/>
  <c i="2" r="I3"/>
  <c r="I22"/>
  <c r="O31"/>
  <c r="I31"/>
  <c r="O27"/>
  <c r="I27"/>
  <c r="O23"/>
  <c r="I23"/>
  <c r="I17"/>
  <c r="O18"/>
  <c r="I18"/>
  <c r="I8"/>
  <c r="O13"/>
  <c r="I13"/>
  <c r="O9"/>
  <c r="I9"/>
</calcChain>
</file>

<file path=xl/sharedStrings.xml><?xml version="1.0" encoding="utf-8"?>
<sst xmlns="http://schemas.openxmlformats.org/spreadsheetml/2006/main">
  <si>
    <t>EstiCon</t>
  </si>
  <si>
    <t xml:space="preserve">Firma: </t>
  </si>
  <si>
    <t>Rekapitulace ceny</t>
  </si>
  <si>
    <t>Stavba: Český Těšín - Most přes potok Hrabinka na ul. Lipová, ev.č. 5b-M2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</si>
  <si>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</si>
  <si>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</si>
  <si>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</si>
  <si>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</si>
  <si>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</si>
  <si>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</si>
  <si>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</si>
  <si>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001</t>
  </si>
  <si>
    <t>Demolice mostu</t>
  </si>
  <si>
    <t>SO 101</t>
  </si>
  <si>
    <t>Komunikace</t>
  </si>
  <si>
    <t>SO 181</t>
  </si>
  <si>
    <t>DIO</t>
  </si>
  <si>
    <t>SO 201</t>
  </si>
  <si>
    <t>Rekonstrukce mostu</t>
  </si>
  <si>
    <t>SO 202</t>
  </si>
  <si>
    <t>Provizorní lávka</t>
  </si>
  <si>
    <t>SO 401</t>
  </si>
  <si>
    <t>Přeložka VO</t>
  </si>
  <si>
    <t>SO 402</t>
  </si>
  <si>
    <t>Přeložka SmVaK</t>
  </si>
  <si>
    <t>Soupis prací objektu</t>
  </si>
  <si>
    <t>S</t>
  </si>
  <si>
    <t>Stavba:</t>
  </si>
  <si>
    <t>Český Těšín</t>
  </si>
  <si>
    <t>Most přes potok Hrabinka na ul. Lipová, ev.č. 5b-M2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</si>
  <si>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</si>
  <si>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</si>
  <si>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</si>
  <si>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</si>
  <si>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</si>
  <si>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</si>
  <si>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</si>
  <si>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</si>
  <si>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</si>
  <si>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</si>
  <si>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</si>
  <si>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</si>
  <si>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</si>
  <si>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</si>
  <si>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</si>
  <si>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</si>
  <si>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</si>
  <si>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014102</t>
  </si>
  <si>
    <t/>
  </si>
  <si>
    <t>POPLATKY ZA SKLÁDKU</t>
  </si>
  <si>
    <t>T</t>
  </si>
  <si>
    <t>OTSKP ~ 2024</t>
  </si>
  <si>
    <t>PP</t>
  </si>
  <si>
    <t>"Bourání dřevěné mostovky - poplatek za skládku. Hustota materiálu 720 kg/m^3.
(kubatura - viz položka 96717)"</t>
  </si>
  <si>
    <t>VV</t>
  </si>
  <si>
    <t>4,867 * 720 * 0,001 = 3,504 [A]</t>
  </si>
  <si>
    <t>TS</t>
  </si>
  <si>
    <t>Položka zahrnuje:
- veškeré poplatky provozovateli skládky související s uložením odpadu na skládce.
Položka nezahrnuje:
- x</t>
  </si>
  <si>
    <t>1</t>
  </si>
  <si>
    <t>"Bourání ŽB panelů - opěry mostu - poplatek za skládku. Hustota materiálu 2500 kg/m^3.
(kubatura - viz položka 967166)"</t>
  </si>
  <si>
    <t>3,6 * 2500 * 0,001 = 9,000 [A]</t>
  </si>
  <si>
    <t>Zemní práce</t>
  </si>
  <si>
    <t>11120</t>
  </si>
  <si>
    <t>ODSTRANĚNÍ KŘOVIN</t>
  </si>
  <si>
    <t>M2</t>
  </si>
  <si>
    <t>Odstranění náletových křovin včetně veškeré manilupace, dopravy a likvidace. Množství odhadnuto na základě plochy nutné pro stavbu.</t>
  </si>
  <si>
    <t>150 = 150,000 [A]</t>
  </si>
  <si>
    <t>Položka zahrnuje:
- odstranění křovin a stromů do průměru 100 mm
- dopravu dřevin bez ohledu na vzdálenost
- spálení na hromadách nebo štěpkování
Položka nezahrnuje:
- x</t>
  </si>
  <si>
    <t>9</t>
  </si>
  <si>
    <t>Ostatní konstrukce a práce</t>
  </si>
  <si>
    <t>96716</t>
  </si>
  <si>
    <t>VYBOURÁNÍ ČÁSTÍ KONSTRUKCÍ ŽELEZOBET</t>
  </si>
  <si>
    <t>M3</t>
  </si>
  <si>
    <t>Vybourání ŽB panelů - opěry mostu včetně manipulace a dopravy na skládku. (Plocha x délka dle "02 Přehledný výkres dig. AutoCAD")</t>
  </si>
  <si>
    <t>2 * 4 * 3 * 1 * 0,15 = 3,600 [A]</t>
  </si>
  <si>
    <t>Položka zahrnuje:
- veškerou manipulaci s vybouranou sutí a hmotami včetně uložení na skládku,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</si>
  <si>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96717</t>
  </si>
  <si>
    <t>VYBOURÁNÍ ČÁSTÍ KONSTRUKCÍ DŘEVĚNÝCH</t>
  </si>
  <si>
    <t>Vybourání dřevěné mostovky včetně manipulace a dopravy na skládku. (Plocha x délka dle "02 Přehledný výkres dig. AutoCAD")</t>
  </si>
  <si>
    <t>15,6 * 0,312 = 4,867 [A]</t>
  </si>
  <si>
    <t>96718</t>
  </si>
  <si>
    <t>VYBOURÁNÍ ČÁSTÍ KONSTRUKCÍ KOVOVÝCH</t>
  </si>
  <si>
    <t>"Demontáž nosné konstrukce provizorního mostu Bailey Bridge včetně ložisek, manipulace, doprava a skládka v režii zhotovitele. 
(""02 Přehledný výkres dig. AutoCAD"")"</t>
  </si>
  <si>
    <t>8,198 = 8,198 [A]</t>
  </si>
  <si>
    <t>t</t>
  </si>
  <si>
    <t>OTSKP ~ 2025</t>
  </si>
  <si>
    <t>Poplatek za skládku části položky 11372. Objemová hmotnost 2,4t/m3.</t>
  </si>
  <si>
    <t>2,4 * 96,85 * 0,5 = 116,220 [A]</t>
  </si>
  <si>
    <t>a</t>
  </si>
  <si>
    <t>Poplatek za skládku položky 12373. Objemová hmotnost 2,0t/m3.</t>
  </si>
  <si>
    <t>2 * 154,55 = 309,100 [A]</t>
  </si>
  <si>
    <t>b</t>
  </si>
  <si>
    <t>Poplatek za skládku položky 12373a. Objemová hmotnost 2t/m3.</t>
  </si>
  <si>
    <t>2 * 154 = 308,000 [A]</t>
  </si>
  <si>
    <t>c</t>
  </si>
  <si>
    <t>Poplatek za skládku položky 12924. Objemová hmotnost 1.9 t/m3.</t>
  </si>
  <si>
    <t>(0,15 * 74,8) * 1,9 = 21,318 [A]</t>
  </si>
  <si>
    <t>d</t>
  </si>
  <si>
    <t>Poplatek za skládku položky 11328. Odhad váhy na m2 = 130 kg.</t>
  </si>
  <si>
    <t>52,68 * 0,130 = 6,848 [A]</t>
  </si>
  <si>
    <t>014132</t>
  </si>
  <si>
    <t>POPLATKY ZA SKLÁDKU TYP S-NO (NEBEZPEČNÝ ODPAD)</t>
  </si>
  <si>
    <t>11201</t>
  </si>
  <si>
    <t>KÁCENÍ STROMŮ D KMENE DO 0,5M S ODSTRANĚNÍM PAŘEZŮ</t>
  </si>
  <si>
    <t>KUS</t>
  </si>
  <si>
    <t>Kácení stromů včetně odstranění pařezů. Likvidace v režii zhotovitele._x000d_
(Počet dle "02 Situace komunikace dig. AutoCAD")</t>
  </si>
  <si>
    <t xml:space="preserve">Položka  zahrnuje:
- poražení stromu a osekání větví
- spálení větví na hromadách nebo štěpkování
- dopravu a uložení kmenů, případné další práce s nimi dle pokynů zadávací dokumentace
- vytrhání nebo vykopání pařezů
- veškeré zemní práce spojené s odstraněním pařezů
- dopravu a uložení pařezů, případně další práce s nimi dle pokynů zadávací dokumentace
- zásyp jam po pařezech
Položka nezahrnuje:
- x
Způsob měření:
- kácení stromů se měří v [ks] poražených stromů (průměr stromů se měří ve výšce 1,3m nad terénem)</t>
  </si>
  <si>
    <t>11202</t>
  </si>
  <si>
    <t>KÁCENÍ STROMŮ D KMENE DO 0,9M S ODSTRANĚNÍM PAŘEZŮ</t>
  </si>
  <si>
    <t>11328</t>
  </si>
  <si>
    <t>ODSTRANĚNÍ PŘÍKOPŮ, ŽLABŮ A RIGOLŮ Z PŘÍKOPOVÝCH TVÁRNIC</t>
  </si>
  <si>
    <t>Odstranění příkopových tvárnic s bet. ložem včetně uložení na skládku. Poplatek za skládku pol. 014102d._x000d_
(Rozměry a plocha dle "02 Situace komunikace dig. AutoCAD" a_x000d_
"04 Vzorové příčné řezy")</t>
  </si>
  <si>
    <t xml:space="preserve">Položka zahrnuje:
-  odstranění tvárnic včetně podkladu
-  veškerou manipulaci s vybouranou sutí a s vybouranými hmotami,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 jednotkové ceny bourání – tento fakt musí být uveden v doplňujícím textu k položce).</t>
  </si>
  <si>
    <t>11372</t>
  </si>
  <si>
    <t>FRÉZOVÁNÍ ZPEVNĚNÝCH PLOCH ASFALTOVÝCH</t>
  </si>
  <si>
    <t>Frézování asfaltových vrstev v tl. 130 mm v rozsahu opravované komunikace._x000d_
Uložení na skládku viz. položky 014102 a 014132._x000d_
(Rozměry a kubatura dle "02 Situace komunikace dig. AutoCAD" ,_x000d_
"05 Charakteristické příčné řezy dig. AutoCAD")</t>
  </si>
  <si>
    <t>745 * 0,13 = 96,850 [A]</t>
  </si>
  <si>
    <t xml:space="preserve"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</si>
  <si>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12110</t>
  </si>
  <si>
    <t>SEJMUTÍ ORNICE NEBO LESNÍ PŮDY</t>
  </si>
  <si>
    <t>Skrývka ornice v tl. 0,1 m._x000d_
(Plocha dle "02 Situace komunikace dig. AutoCAD")</t>
  </si>
  <si>
    <t xml:space="preserve">Položka zahrnuje:
- sejmutí ornice bez ohledu na tloušťku vrstvy
-  její vodorovnou dopravu
Položka nezahrnuje:
- uložení na trvalou skládku</t>
  </si>
  <si>
    <t>12373</t>
  </si>
  <si>
    <t>ODKOP PRO SPOD STAVBU SILNIC A ŽELEZNIC TŘ. I</t>
  </si>
  <si>
    <t>Odkop stávajících vrstev vozovky (ŠD) v tl. 0,35 m resp. 0,2 m v rozsahu opravované komunikace. V případě vhodnosti materiálu lze využít do výměny materiálu v aktivní zóně. Poplatek za skládku viz pol. 014102a._x000d_
(Kubatura dle "02 Situace komunikace dig. AutoCAD" ,_x000d_
"04 Vzorové příčné řezy")</t>
  </si>
  <si>
    <t>385 * 0,35 + 99 * 0,2 = 154,550 [A]</t>
  </si>
  <si>
    <t xml:space="preserve"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 uložení zeminy (na skládku, do násypu) ani poplatky za skládku, vykazují se v položce č.0141**</t>
  </si>
  <si>
    <t>Odkop pro výměnu podloží vozovky v místech sanace na parapláň hl. 0,4 m. Položka bude čerpána dle pokynů TDI. Poplatek za skládku viz pol. 014102b._x000d_
(Kubatura dle "02 Situace komunikace dig. AutoCAD" ,_x000d_
"04 Vzorové příčné řezy")</t>
  </si>
  <si>
    <t>0,4 * 385 = 154,000 [A]</t>
  </si>
  <si>
    <t>12924</t>
  </si>
  <si>
    <t>ČIŠTĚNÍ KRAJNIC OD NÁNOSU TL. DO 200MM</t>
  </si>
  <si>
    <t>Odstranění svrchní vrstvy nezpevněné krajnice š. 500 mm, tl. 150 mm, včetně uložení na skládku. Poplatek za skládku pol. 014102c._x000d_
(Rozměry a plocha dle "02 Situace komunikace dig. AutoCAD" a_x000d_
"04 Vzorové příčné řezy")</t>
  </si>
  <si>
    <t xml:space="preserve">Položka zahrnuje:
- vodorovnou a svislou dopravu, přemístění, přeložení, manipulace s materiálem a uložení na skládku.
Položka nezahrnuje:
-  poplatek za skládku, který se vykazuje v položce 0141** (s výjimkou malého množství  materiálu, kde je možné poplatek zahrnout do jednotkové ceny položky – tento fakt musí být uveden v doplňujícím textu k položce)</t>
  </si>
  <si>
    <t>17380</t>
  </si>
  <si>
    <t>ZEMNÍ KRAJNICE A DOSYPÁVKY Z NAKUPOVANÝCH MATERIÁLŮ</t>
  </si>
  <si>
    <t>Dosypání prostoru pod nezp. krajnicí nakupovaným nenamrzavým materiálem dle ČSN 72 1002 v souladu VL1 proměnné tloušťky se zhutněním - nákup včetně nakládky a dopravy v režii zhotovitele)._x000d_
(Rozměry a plocha dle "02 Situace komunikace dig. AutoCAD" a_x000d_
"04 Vzorové příčné řezy")</t>
  </si>
  <si>
    <t xml:space="preserve"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svahování, hutnění a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</si>
  <si>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18222</t>
  </si>
  <si>
    <t>ROZPROSTŘENÍ ORNICE VE SVAHU V TL DO 0,15M</t>
  </si>
  <si>
    <t>Rozprostření ornice v tl. 0,15 m, na svahy tělesa._x000d_
(Plocha dle "02 Situace komunikace dig. AutoCAD")</t>
  </si>
  <si>
    <t>Položka zahrnuje:
- nutné přemístění ornice z dočasných skládek vzdálených do 50m
- rozprostření ornice v předepsané tloušťce ve svahu přes 1:5
Položka nezahrnuje:
- x</t>
  </si>
  <si>
    <t>18241</t>
  </si>
  <si>
    <t>ZALOŽENÍ TRÁVNÍKU RUČNÍM VÝSEVEM</t>
  </si>
  <si>
    <t>Osetí ohumusovaných ploch.</t>
  </si>
  <si>
    <t>Položka zahrnuje:
- dodání předepsané travní směsi, její výsev na ornici, zalévání, první pokosení, to vše bez ohledu na sklon terénu
Položka nezahrnuje:
- x</t>
  </si>
  <si>
    <t>184B14</t>
  </si>
  <si>
    <t>VYSAZOVÁNÍ STROMŮ LISTNATÝCH S BALEM OBVOD KMENE DO 14CM, PODCHOZÍ VÝŠ MIN 2,2M</t>
  </si>
  <si>
    <t>Náhradní výsadba sadovnicky zapěstované dřeviny libovolného druhu s _x000d_
kořenovým balem či v kontejneru o minimálním obvodu kmínků 12-14 cm, druh domluven s investorem před výsadbou. _x000d_
(Počet dle vyjádření JES)</t>
  </si>
  <si>
    <t xml:space="preserve">Položka zahrnuje:
-  dodávku projektem předepsaných  stromů
- hloubení jamek (min. rozměry pro stromy min. 1,5 násobek balu výpěstku) s event. výměnou půdy, s hnojením anorganickým hnojivem a přídavkem organického hnojiva min. 5kg pro stromy
- zálivku, kůly, chráničky ke stromům nebo ochrana stromů nátěrem a pod.
- položka zahrnuje veškerý materiál, výrobky a polotovary, včetně mimostaveništní a vnitrostaveništní dopravy (rovněž přesuny), včetně naložení a složení, případně s uložením
Položka nezahrnuje:
- x
Způsob měření:
- obvod kmene se měří ve výšce 1,00m nad zemí.</t>
  </si>
  <si>
    <t>2</t>
  </si>
  <si>
    <t>Základy</t>
  </si>
  <si>
    <t>21450</t>
  </si>
  <si>
    <t>SANAČNÍ VRSTVY Z KAMENIVA</t>
  </si>
  <si>
    <t>Vhodný materiál dle ČSN 73 6133 v tl. 400 mm. Položka bude čerpána dle pokynů TDI. Výměna podloží vozovky - upřesněna hutnícím pokusem._x000d_
(Rozměry a kubatura dle "04 Vzorové příčné řezy" a_x000d_
"05 Charakteristické příčné řezy dig. AutoCAD")</t>
  </si>
  <si>
    <t>562,5*0,4 = 225,000 [A]</t>
  </si>
  <si>
    <t>Položka zahrnuje
- dodávku předepsaného kameniva
- mimostaveništní a vnitrostaveništní dopravu a jeho uložení
- není-li v zadávací dokumentaci uvedeno jinak, jedná se o nakupovaný materiál
Položka nezahrnuje:
- x</t>
  </si>
  <si>
    <t>21461C</t>
  </si>
  <si>
    <t>SEPARAČNÍ GEOTEXTILIE DO 300G/M2</t>
  </si>
  <si>
    <t>Separační geotextilie 300g/m2 uložena na parapláni._x000d_
(Rozměry a plocha dle "02 Situace komunikace dig. AutoCAD" a_x000d_
"04 Vzorové příčné řezy")</t>
  </si>
  <si>
    <t>Položka zahrnuje:
- dodávku předepsané geotextilie
- úpravu, očištění a ochranu podkladu
- přichycení k podkladu, případně zatížení
- úpravy spojů a zajištění okrajů
- úpravy pro odvodnění
- nutné přesahy (nezapočítávají se do výměry)
- mimostaveništní a vnitrostaveništní dopravu
Položka nezahrnuje:
- x</t>
  </si>
  <si>
    <t>5</t>
  </si>
  <si>
    <t>56330</t>
  </si>
  <si>
    <t>VOZOVKOVÉ VRSTVY ZE ŠTĚRKODRTI</t>
  </si>
  <si>
    <t>Spodní nestmelená podkladní vrstva ŠDA 0/32 v min. tl. 150 mm. Skladba vozovky 1._x000d_
(Rozměry a plocha dle "02 Situace komunikace dig. AutoCAD" a_x000d_
"04 Vzorové příčné řezy")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</si>
  <si>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</si>
  <si>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Spodní nestmelená podkladní vrstva ŠDA 0/32 v min. tl. 150 mm. Sanace okrajů vozovky. Položka čerpána dle pokynů TDI._x000d_
(Rozměry a plocha dle "02 Situace komunikace dig. AutoCAD" a_x000d_
"04 Vzorové příčné řezy")</t>
  </si>
  <si>
    <t>56334</t>
  </si>
  <si>
    <t>VOZOVKOVÉ VRSTVY ZE ŠTĚRKODRTI TL. DO 200MM</t>
  </si>
  <si>
    <t>Horní nestmelená podkladní vrstva ŠDA 0/32 v tl. 200 mm. Skladba vozovky 1,3._x000d_
(Rozměry a plocha dle "02 Situace komunikace dig. AutoCAD" a_x000d_
"04 Vzorové příčné řezy")</t>
  </si>
  <si>
    <t>416,269 + 107,177 = 523,446 [A]</t>
  </si>
  <si>
    <t>Horní nestmelená podkladní vrstva ŠDA 0/32 v tl. 200 mm. Sanace okrajů vozovky. Položka čerpána dle pokynů TDI._x000d_
(Rozměry a plocha dle "02 Situace komunikace dig. AutoCAD" a_x000d_
"04 Vzorové příčné řezy")</t>
  </si>
  <si>
    <t>56962</t>
  </si>
  <si>
    <t>ZPEVNĚNÍ KRAJNIC Z RECYKLOVANÉHO MATERIÁLU TL DO 100MM</t>
  </si>
  <si>
    <t>Vybudování nezpevněné krajnice tl. 0.15 m z R-Materiálu fr. 0/22. Navrhovaná šířka krajnice 0,75 m._x000d_
(Rozměry a plocha dle "02 Situace komunikace dig. AutoCAD" a_x000d_
"04 Vzorové příčné řezy")</t>
  </si>
  <si>
    <t>Položka zahrnuje:
- dodání recyklátu předepsané kvality a zrnitosti
- očištění podkladu
- uložení recyklátu dle předepsaného technologického předpisu, zhutnění vrstvy v předepsané tloušťce
- zřízení vrstvy bez rozlišení šířky, pokládání vrstvy po etapách,
Položka nezahrnuje:
- postřiky, nátěry</t>
  </si>
  <si>
    <t>572123</t>
  </si>
  <si>
    <t>INFILTRAČNÍ POSTŘIK Z EMULZE DO 1,0KG/M2</t>
  </si>
  <si>
    <t>Infiltrační postřik kationaktivní asfaltovou emulzí (0.80 kg/m2) pod podkladní vrstvou. Skladba vozovky 1,2,3._x000d_
(Rozměry a plocha dle "02 Situace komunikace dig. AutoCAD" a_x000d_
"04 Vzorové příčné řezy")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</si>
  <si>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
Položka nezahrnuje:
- x</t>
  </si>
  <si>
    <t>572213</t>
  </si>
  <si>
    <t>SPOJOVACÍ POSTŘIK Z EMULZE DO 0,5KG/M2</t>
  </si>
  <si>
    <t>Spojovací postřik kationaktivní asfaltovou emulzí (0.25 kg/m2) pod obrusnou vrstvou. Skladba vozovky 1,2,3._x000d_
(Rozměry a plocha dle "02 Situace komunikace dig. AutoCAD" a_x000d_
"04 Vzorové příčné řezy")</t>
  </si>
  <si>
    <t>574A33</t>
  </si>
  <si>
    <t>ASFALTOVÝ BETON PRO OBRUSNÉ VRSTVY ACO 11 TL. 40MM</t>
  </si>
  <si>
    <t>Obrusná vrstva ACO 11 70/100 v tl. 0,04 m. Položka je včetně proříznutí a těsnění technologických spár. Skladba vozovky 1,2,3._x000d_
(Rozměry a plocha dle "02 Situace komunikace dig. AutoCAD" a_x000d_
"04 Vzorové příčné řezy")</t>
  </si>
  <si>
    <t>268,4 + 384,9 + 99,1 = 752,400 [A]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</si>
  <si>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</si>
  <si>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574E88</t>
  </si>
  <si>
    <t>ASFALTOVÝ BETON PRO PODKLADNÍ VRSTVY ACP 22+, 22S TL. 90MM</t>
  </si>
  <si>
    <t>Horní podkladní vrstva ACP 22+ 50/70 v tl. 0,09 m. Skladba vozovky 1,2,3._x000d_
(Rozměry a plocha dle "02 Situace komunikace dig. AutoCAD" a_x000d_
"04 Vzorové příčné řezy")</t>
  </si>
  <si>
    <t>276,452 + 396,447 + 102,073 = 774,972 [A]</t>
  </si>
  <si>
    <t>91228</t>
  </si>
  <si>
    <t>SMĚROVÉ SLOUPKY Z PLAST HMOT VČETNĚ ODRAZNÉHO PÁSKU</t>
  </si>
  <si>
    <t>Dodávka a montáž směrových sloupků Z11g._x000d_
(Počet dle "03 Podélný profil dig. AutoCAD")</t>
  </si>
  <si>
    <t>Položka zahrnuje:
- dodání a osazení sloupku včetně nutných zemních prací
- vnitrostaveništní a mimostaveništní doprava
- odrazky plastové nebo z retroreflexní fólie
Položka nezahrnuje:
- x</t>
  </si>
  <si>
    <t>Dodávka a montáž směrových sloupků Z11a._x000d_
(Počet dle "03 Podélný profil dig. AutoCAD")</t>
  </si>
  <si>
    <t>915111</t>
  </si>
  <si>
    <t>VODOROVNÉ DOPRAVNÍ ZNAČENÍ BARVOU HLADKÉ - DODÁVKA A POKLÁDKA</t>
  </si>
  <si>
    <t>Dodání a pokládka nátěrového systému, barva bíla._x000d_
Čáry - V4 (0,125) a V1a (0,125)._x000d_
(Výměra dle "01 Technická zpráva")</t>
  </si>
  <si>
    <t>100 * 0,125 * 2 + 100 * 0,125 = 37,500 [A]</t>
  </si>
  <si>
    <t>Položka zahrnuje:
- dodání a pokládku nátěrového materiálu
- předznačení a reflexní úpravu
Položka nezahrnuje:
- x
Způsob měření:
- měří se pouze natíraná plocha</t>
  </si>
  <si>
    <t>919111</t>
  </si>
  <si>
    <t>ŘEZÁNÍ ASFALTOVÉHO KRYTU VOZOVEK TL DO 50MM</t>
  </si>
  <si>
    <t>M</t>
  </si>
  <si>
    <t>Proříznutí nové asfaltové vozovky (starý asf. vs. nový asf.) - vytvoření komůrky šířky 10 mm a hloubky 25 mm. _x000d_
(ZÚ, KÚ, návaznosti)._x000d_
(Délka dle "02 Situace komunikace dig. AutoCAD")</t>
  </si>
  <si>
    <t>Položka zahrnuje:
- řezání vozovkové vrstvy v předepsané tloušťce
- spotřeba vody
Položka nezahrnuje:
- x</t>
  </si>
  <si>
    <t>931321</t>
  </si>
  <si>
    <t>TĚSNĚNÍ DILATAČ SPAR ASF ZÁLIVKOU MODIFIK PRŮŘ DO 100MM2</t>
  </si>
  <si>
    <t>Těsnící zálivka k položce č. 919111._x000d_
(Délka dle "02 Situace komunikace dig. AutoCAD")</t>
  </si>
  <si>
    <t>Položka zahrnuje:
- dodávku a osazení předepsaného materiálu
- očištění ploch spáry před úpravou
- očištění okolí spáry po úpravě
Položka nezahrnuje:
- těsnící profil</t>
  </si>
  <si>
    <t>935212</t>
  </si>
  <si>
    <t>PŘÍKOPOVÉ ŽLABY Z BETON TVÁRNIC ŠÍŘ DO 600MM DO BETONU TL 100MM</t>
  </si>
  <si>
    <t>Příkopová tvárnice š. 600 mm do bet. lože C20/25 XF3._x000d_
(Délka dle "02 Situace komunikace dig. AutoCAD")</t>
  </si>
  <si>
    <t>Položka zahrnuje:
- dodávku a uložení příkopových tvárnic předepsaného rozměru a kvality
- dodání a rozprostření lože z předepsaného materiálu v předepsané kvalitěa v předepsané tloušťce
- veškerou manipulaci s materiálem, vnitrostaveništní i mimostaveništní dopravu
- ukončení, patky, spárování
Položka nezahrnuje:
- x
Způsob měření:
- měří se v metrech běžných délky osy žlabu</t>
  </si>
  <si>
    <t>02720</t>
  </si>
  <si>
    <t>POMOC PRÁCE ZŘÍZ NEBO ZAJIŠŤ REGULACI A OCHRANU DOPRAVY</t>
  </si>
  <si>
    <t>KPL</t>
  </si>
  <si>
    <t>Přechodná úprava dopravního značení a objízdných tras, včetně údržby a úprav během stavebích prací v souladu s TP66-II.vydání "Zásady pro označování pracovních míst na PK" a splatnými předpisy pro navrhování DZ na PK, vč. vyhlášky č. 294/2015 Sb._x000d_
Stávající svislé dopravní značky se pro potřeby PDZ zachovají a dle potřeby zakryjí, upraví nebo doplní. Přechodné SDZ (značky, směrovací desky, závory, semaforová souprava, světla) se umístí na nosičích a podkladních deskách včetně nutných přesunů dle jednotlivých fází (etap) výstavby, dodávky, montáže, demontáže._x000d_
Zahrnuje provizorní dopravní značení po celou dobu stavby._x000d_
Vše v režii zhotovitele.</t>
  </si>
  <si>
    <t>Položka zahrnuje:
- veškeré náklady spojené s objednatelem požadovanými zařízeními
Položka nezahrnuje:
- x</t>
  </si>
  <si>
    <t>"Odstranění vyvrtané zeminy - poplatek za skládku. Hustota materiálu 2000 kg/m^3
(Objem vyvrtané zeminy dle položek 264141 a 264241)."</t>
  </si>
  <si>
    <t>0,001 * 2000 * 3,142 * 0,9^2 * 0,25 * (45 + 126) = 217,599 [A]</t>
  </si>
  <si>
    <t>"Bourání ŽB šablony - poplatek za skládku. Hustota materiálu 2500 kg/m^3.
(kubatura - viz položka 96616)."</t>
  </si>
  <si>
    <t>0,001 * 2500 * 7,365 = 18,413 [A]</t>
  </si>
  <si>
    <t>"Bourání technologického přebetonování pilot - poplatek za skládku. Hustota materiálu 2500 kg/m^3.
(kubatura - viz položka 96616a)."</t>
  </si>
  <si>
    <t>0,001 * 2500 * 5,726 = 14,315 [A]</t>
  </si>
  <si>
    <t>3</t>
  </si>
  <si>
    <t>"Přístupová cesta pro vrtnou soupravu - poplatek za skládku. Hustota materiálu 1900 kg/m^3.
(kubatura - viz položka 11332)."</t>
  </si>
  <si>
    <t>0,001 * 1900 * 36 = 68,400 [A]</t>
  </si>
  <si>
    <t>029412</t>
  </si>
  <si>
    <t>OSTATNÍ POŽADAVKY - VYPRACOVÁNÍ MOSTNÍHO LISTU</t>
  </si>
  <si>
    <t>Vypracování mostního listu.</t>
  </si>
  <si>
    <t>1 = 1,000 [A]</t>
  </si>
  <si>
    <t>Položka zahrnuje:
- veškeré náklady spojené s objednatelem požadovanými pracemi
Položka nezahrnuje:
- x</t>
  </si>
  <si>
    <t>02943</t>
  </si>
  <si>
    <t>OSTATNÍ POŽADAVKY - VYPRACOVÁNÍ RDS</t>
  </si>
  <si>
    <t>Vypracování RDS na objekt SO 201.</t>
  </si>
  <si>
    <t>02944</t>
  </si>
  <si>
    <t>OSTAT POŽADAVKY - DOKUMENTACE SKUTEČ PROVEDENÍ V DIGIT FORMĚ</t>
  </si>
  <si>
    <t>Vypracování DSPS po dokončení stavby.</t>
  </si>
  <si>
    <t>02953</t>
  </si>
  <si>
    <t>OSTATNÍ POŽADAVKY - HLAVNÍ MOSTNÍ PROHLÍDKA</t>
  </si>
  <si>
    <t>Provedení první hlavní prohlídky.</t>
  </si>
  <si>
    <t>Položka zahrnuje :
- úkony dle ČSN 73 6221
- provedení hlavní mostní prohlídky oprávněnou fyzickou nebo právnickou osobou
- vyhotovení záznamu (protokolu), který jednoznačně definuje stav mostu
Položka nezahrnuje:
- x</t>
  </si>
  <si>
    <t>11332</t>
  </si>
  <si>
    <t>ODSTRANĚNÍ PODKLADŮ ZPEVNĚNÝCH PLOCH Z KAMENIVA NESTMELENÉHO</t>
  </si>
  <si>
    <t>"Odstranění přístupové cesty ze ŠD pro vrtnou soupravu - odvoz na skládku v režii zhotovitele.
(kubatura u OP1 a OP2 viz položka 56335)"</t>
  </si>
  <si>
    <t>36,00 = 36,000 [A]</t>
  </si>
  <si>
    <t>11511</t>
  </si>
  <si>
    <t>ČERPÁNÍ VODY DO 500 L/MIN</t>
  </si>
  <si>
    <t>HOD</t>
  </si>
  <si>
    <t>Čerpání vody ze stavební jámy během stavby mostu. odhad</t>
  </si>
  <si>
    <t>1000 = 1000,000 [A]</t>
  </si>
  <si>
    <t>Položka zahrnuje:
- čerpání vody na povrchu
- potrubí 
- pohotovost záložní čerpací soupravy
- zřízení čerpací jímky
- následná demontáž a likvidace těchto zařízení
Položka nezahrnuje:
- x</t>
  </si>
  <si>
    <t>12273</t>
  </si>
  <si>
    <t>ODKOPÁVKY A PROKOPÁVKY OBECNÉ TŘ. I</t>
  </si>
  <si>
    <t>"Odkopávky u OP1 a OP2 pro vybudování pilotovací roviny a přístupové cesty pro vrtnou soupravu - odvoz na meziskládku skládku v režii zhotovitele. )
(""02 Půdorys dig. AutoCAD""""03 Podélný řez dig. AutoCAD"""</t>
  </si>
  <si>
    <t>Opěra OP1 3,45 * 12,9 = 44,505 [A]_x000d_
Opěra OP2 3,4 * 12,9 = 43,860 [B]_x000d_
Celkové množství = 88,365</t>
  </si>
  <si>
    <t>"Odkopávky okolo opěr a prostor pro odláždění a kamenný zához - odvoz na skládku v režii zhotovitele.
(Výpočet objemu dle ""02 Půdorys dig. AutoCAD"")"</t>
  </si>
  <si>
    <t>Opěra OP1 10,91 * 15,5 = 169,105 [A]_x000d_
Opěra OP2 10,29 * 15,5 = 159,495 [B]_x000d_
Celkové množství = 328,600</t>
  </si>
  <si>
    <t>17481</t>
  </si>
  <si>
    <t>ZÁSYP JAM A RÝH Z NAKUPOVANÝCH MATERIÁLŮ</t>
  </si>
  <si>
    <t>"Zásyp základu před opěrou vhodnou zeminou (dle ČSN 736244), hutněný na ID 0,9 (včetně nákupu a dovozu).
(Plocha x šířka dle ""02 Půdorys dig. AutoCAD"" a ""03 Podélný řez dig. AutoCAD"")
"</t>
  </si>
  <si>
    <t>OP1+OP2 na líci opěr 1,76 * 12,7 + 1,39 * 12,7 = 40,005 [A]</t>
  </si>
  <si>
    <t xml:space="preserve"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</si>
  <si>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"Zásyp základu za opěrou vhodnou zeminou (dle ČSN 736244), hutněný na ID 0,9 (včetně nákupu a dovozu).
(Plocha x šířka dle ""02 Půdorys dig. AutoCAD"" a ""03 Podélný řez dig. AutoCAD"")
"</t>
  </si>
  <si>
    <t>OP1+OP2 na rubu opěr 2,43 * 11,05 + 2,43 * 11,2 = 54,068 [A]</t>
  </si>
  <si>
    <t>18214</t>
  </si>
  <si>
    <t>ÚPRAVA POVRCHŮ SROVNÁNÍM ÚZEMÍ V TL DO 0,25M</t>
  </si>
  <si>
    <t>"Úprava povrchů srovnáním území v tl. 0,25 m.</t>
  </si>
  <si>
    <t>4 * 10 = 40,000 [A]</t>
  </si>
  <si>
    <t xml:space="preserve">Položka zahrnuje:
-  úpravu pláně včetně vyrovnání výškových rozdílů
Položka nezahrnuje:
- x</t>
  </si>
  <si>
    <t>21331</t>
  </si>
  <si>
    <t>DRENÁŽNÍ VRSTVY Z BETONU MEZEROVITÉHO (DRENÁŽNÍHO)</t>
  </si>
  <si>
    <t xml:space="preserve">"Ochranný obsyp drenáže z drenážního betonu  (včetně nákupu a dovozu).
(Rozměry dle ""06 Spodní stavba dig. AutoCAD"" a ""03 Podélný řez dig. AutoCAD"")
(počet x plocha x délka)"</t>
  </si>
  <si>
    <t>OP1 + OP2 2 * (0,16 * 11,2) = 3,584 [A]</t>
  </si>
  <si>
    <t>Položka zahrnuje:
- dodávku předepsaného materiálu pro drenážní vrstvu, včetně mimostaveništní a vnitrostaveništní dopravy
- provedení drenážní vrstvy předepsaných rozměrů a předepsaného tvaru
Položka nezahrnuje:
- x</t>
  </si>
  <si>
    <t>21341</t>
  </si>
  <si>
    <t>DRENÁŽNÍ VRSTVY Z PLASTBETONU (PLASTMALTY)</t>
  </si>
  <si>
    <t xml:space="preserve">"Drenážní plastbeton šířky 0,15 m dle TKP 18  (včetně nákupu a dovozu)
"</t>
  </si>
  <si>
    <t>Odvodňovače izolace 0,017 * 0,4 * 4 = 0,027 [A]_x000d_
Odvod. proužek v úžlabí 2 * 0,006 * 18,78 = 0,225 [B]_x000d_
Odvodňovače vozovky 6 * 0,00686 * 1,5 = 0,062 [C]_x000d_
Celkové množství = 0,314</t>
  </si>
  <si>
    <t>21361</t>
  </si>
  <si>
    <t>DRENÁŽNÍ VRSTVY Z GEOTEXTILIE</t>
  </si>
  <si>
    <t>Plošná geosyntetická drenáž tl. 6 mm na rubu opěr (viz "03 Podélný řez dig. AutoCAD"). "06 Spodní stavba dig. AutoCAD")</t>
  </si>
  <si>
    <t>OP1 0,77 * 11,04 = 8,501 [A]_x000d_
OP2 0,77 * 11,16 = 8,593 [B]_x000d_
Celkové množství = 17,094</t>
  </si>
  <si>
    <t>Položka zahrnuje:
- dodávku předepsané geotextilie (včetně nutných přesahů) pro drenážní vrstvu, včetně mimostaveništní a vnitrostaveništní dopravy
- provedení drenážní vrstvy předepsaných rozměrů a předepsaného tvaru
Položka nezahrnuje:
- x</t>
  </si>
  <si>
    <t>224325</t>
  </si>
  <si>
    <t>PILOTY ZE ŽELEZOBETONU C30/37</t>
  </si>
  <si>
    <t>"Železobetonové piloty prům. 0,9 m, beton C30/37 XA1.
(plocha piloty x (délka všech pilot + délka tech. přebetonování))"</t>
  </si>
  <si>
    <t xml:space="preserve">3,142 * 0,9 ^2 * 0,25 * (8,5  * 18) = 97,347 [A]</t>
  </si>
  <si>
    <t xml:space="preserve">Položka zahrnuje:
- dodání  čerstvého  betonu  (betonové  směsi)  požadované  kvality,  jeho  uložení  do požadovaného tvaru při jakékoliv hustotě výztuže, konzistenci čerstvého betonu a způsobu hutnění, ošetření a ochranu betonu
- zhotovení nepropustného, mrazuvzdorného betonu a betonu požadované trvanlivosti a vlastností
- zřízení pracovních a dilatačních spar, včetně potřebných úprav, výplně, vložek, opracování, očištění a ošetření
- bednění  požadovaných  konstr. (i ztracené) s úpravou  dle požadované  kvality povrchu betonu, včetně odbedňovacích a odskružovacích prostředků
- podpěrné  konstr. (skruže) a lešení všech druhů pro bednění, uložení čerstvého betonu, výztuže a doplňkových konstr., vč. požadovaných otvorů, ochranných a bezpečnostních opatření a základů těchto konstrukcí a lešení
- vytvoření kotevních čel, kapes, nálitků, sedel, zřízení  všech  požadovaných  otvorů, výklenků, prostupů, dutin, drážek a pod., vč. ztížení práce a úprav  kolem nich
- úpravy pro osazení výztuže, doplňkových konstrukcí a vybavení
- úpravy povrchu pro položení požadované izolace, povlaků a nátěrů, případně vyspravení
- upevnění kotevních prvků a doplňkových konstrukcí
- nátěry zabraňující soudržnost betonu a bednění
- výplň, těsnění  a tmelení spar a spojů
- opatření  povrchů  betonu  izolací  proti zemní vlhkosti v částech, kde přijdou do styku se zeminou nebo kamenivem
- případné zřízení spojovací vrstvy u základů
- úpravy pro osazení zařízení ochrany konstrukce proti vlivu bludných proudů
- ukončení piloty pod ústím vrtu a vyplnění zbývající části sypaninou nebo kamenivem, zřízení výplně piloty pod hladinou vody
- odbourání a odstranění znehodnocené části výplně a úprava hlavy piloty před výstavbou další konstrukční části
- veškerý materiál, výrobky a polotovary, včetně mimostaveništní a vnitrostaveništní dopravy
Položka nezahrnuje:
- dodání a osazení výztuže
- vrty
Způsob měření:
- objem betonu pro přebetonování a nadbetonování se nezapočítává</t>
  </si>
  <si>
    <t>224365</t>
  </si>
  <si>
    <t>VÝZTUŽ PILOT Z OCELI 10505, B500B</t>
  </si>
  <si>
    <t xml:space="preserve">Výztuž ŽB pilot - B500B.  0,07 t/bm</t>
  </si>
  <si>
    <t>0,07 * 8 * 18 = 10,080 [A]</t>
  </si>
  <si>
    <t>Položka zahrnuje:
- veškerý materiál, výrobky a polotovary, včetně mimostaveništní a vnitrostaveništní dopravy
- dodání betonářské výztuže v požadované kvalitě, stříhání, řezání, ohýbání a spojování do všech požadovaných tvarů (vč. armakošů) a uložení s požadovaným zajištěním polohy a krytí výztuže betonem
- veškeré svary nebo jiné spoje výztuže
- pomocné konstrukce a práce pro osazení a upevnění výztuže
- zednické výpomoci pro montáž betonářské výztuže
- úpravy výztuže pro osazení doplňkových konstrukcí
- ochranu výztuže do doby jejího zabetonování
- úpravy výztuže pro zřízení kotevních prvků, závěsných ok a doplňkových konstrukcí
- veškerá opatření pro zajištění soudržnosti výztuže a betonu
- vodivé propojení výztuže, které je součástí ochrany konstrukce proti vlivům bludných proudů, vyvedení do měřících skříní nebo míst pro měření bludných proudů (vlastní měřící skříně se uvádějí položkami SD 74)
- povrchovou antikorozní úpravu výztuže
- separaci výztuže
- osazení měřících zařízení a úpravy pro ně
- osazení měřících skříní nebo míst pro měření bludných proudů
Položka nezahrnuje:
- x</t>
  </si>
  <si>
    <t>264141</t>
  </si>
  <si>
    <t>VRTY PRO PILOTY TŘ. I D DO 1000MM</t>
  </si>
  <si>
    <t>"Pažené vrty pro piloty prům. 0,9 m do zeminy třídy vrtatelnosti I
(délka třídy vrtatelnosti viz TZ, počet pilot viz""06 Spodní stavba dig. AutoCAD"")"</t>
  </si>
  <si>
    <t>9 * 2,5 + 9 * 2,5 = 45,000 [A]</t>
  </si>
  <si>
    <t xml:space="preserve">Položka zahrnuje:
- zřízení vrtu, svislou a vodorovnou dopravu zeminy bez uložení na skládku, vrtací práce zapaž. i nepaž. vrtu
- čerpání vody z vrtu, vyčištění vrtu
- zabezpečení vrtacích prací
- dopravu, nájem, provoz a přemístění, montáž a demontáž vrtacích zařízení a dalších mechanismů
- lešení a podpěrné konstrukce pro práci a manipulaci s vrtacím zařízení a dalších mechanismů
- vrtací plošiny vč. zemních prací, zpevnění, odvodnění a pod.
- v případě zapažení dočasnými pažnicemi jejich opotřebení
- v případě zapažení suspenzí veškeré hospodaření s ní
Položka nezahrnuje:
-  zapažení trvalými pažnicemi
-  uložení zeminy na skládku a poplatek za skládku
Způsob měření:
- do délky vrtu se nezapočítává  hluché vrtání</t>
  </si>
  <si>
    <t>264241</t>
  </si>
  <si>
    <t>VRTY PRO PILOTY TŘ. II D DO 1000MM</t>
  </si>
  <si>
    <t>9 * 7 + 9 * 7 = 126,000 [A]</t>
  </si>
  <si>
    <t>289971</t>
  </si>
  <si>
    <t>OPLÁŠTĚNÍ (ZPEVNĚNÍ) Z GEOTEXTILIE</t>
  </si>
  <si>
    <t>Geotextílie jako ochranná vrstva min. 600g/m2, tažnost min. 70% na rubu opěra přechodové desce (viz "03 Podélný řez dig. AutoCAD"). "06 Spodní stavba dig. AutoCAD")</t>
  </si>
  <si>
    <t>OP1 0,77 * 11,04 = 8,501 [A]_x000d_
OP2 0,77 * 11,16 = 8,593 [B]_x000d_
Přechodové desky OP1 a OP2 22,54 + 25,3 = 47,840 [C]_x000d_
Celkové množství = 64,934</t>
  </si>
  <si>
    <t>Položka zahrnuje:
- dodávku předepsané geotextilie
- úpravu, očištění a ochranu podkladu
- přichycení k podkladu, případně zatížení
- úpravy spojů a zajištění okrajů
- úpravy pro odvodnění
- nutné přesahy
- mimostaveništní a vnitrostaveništní dopravu
Položka nezahrnuje:
- x 
Způsob měření:
- přesahy se nezapočítávají do výměry</t>
  </si>
  <si>
    <t>Svislé konstrukce</t>
  </si>
  <si>
    <t>31717</t>
  </si>
  <si>
    <t>KOVOVÉ KONSTRUKCE PRO KOTVENÍ ŘÍMSY</t>
  </si>
  <si>
    <t>KG</t>
  </si>
  <si>
    <t>Kotvy říms na mostě á 1 m, á 6,0 kg.</t>
  </si>
  <si>
    <t>(18 + 18 + 4 * 4) * 6 = 312,000 [A]</t>
  </si>
  <si>
    <t>Položka zahrnuje:
- dodávku (výrobu) kotevního prvku předepsaného tvaru
- jeho osazení do předepsané polohy včetně nezbytných prací (vrty, zálivky apod.)
Položka nezahrnuje:
- x</t>
  </si>
  <si>
    <t>317325</t>
  </si>
  <si>
    <t>ŘÍMSY ZE ŽELEZOBETONU DO C30/37 (B37)</t>
  </si>
  <si>
    <t>"Železobetonové římsy na mostě, beton C30/37 XF4,XD3.
(Plochy, výšky a tloušťky dle ""02 Půdorys dig. AutoCAD"" a ""07 Monolitická deska a římsy dig. AutoCAD"")
(průměrná plocha římsy x délka římsy )"</t>
  </si>
  <si>
    <t>Levá římsa 0,225 * 10,04 = 2,259 [A]_x000d_
Pravá římsa 0,225 * 10,6 = 2,385 [B]_x000d_
Celkové množství = 4,644</t>
  </si>
  <si>
    <t xml:space="preserve"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dodání a osazení výztuže</t>
  </si>
  <si>
    <t>"Železobetonové římsy na opěrách, beton C30/37 XF4,XD3.
(Plochy, výšky a tloušťky dle ""02 Půdorys dig. AutoCAD"")
(průměrná výška římsy x půdorysná plocha římsy )"</t>
  </si>
  <si>
    <t>Levá římsa 0,047 * 7,2 + 0,25 * 25,63 = 6,746 [A]_x000d_
Pravá římsa 0,047 * 7,7 + 0,25 * 10,22 = 2,917 [B]_x000d_
Celkové množství = 9,663</t>
  </si>
  <si>
    <t>317365</t>
  </si>
  <si>
    <t>VÝZTUŽ ŘÍMS Z OCELI 10505, B500B</t>
  </si>
  <si>
    <t>"Výztuž ŽB říms - B500B, 150 kg/m^3. Kubatura betonu viz položka 317325
(Převod jednotek na tuny x hmotnost výztuže na m3 x Kubatura betonu )"</t>
  </si>
  <si>
    <t>0,001 * 150 * 4,644 = 0,697 [A]</t>
  </si>
  <si>
    <t>Položka zahrnuje:
-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proudů.
Položka nezahrnuje:
- x</t>
  </si>
  <si>
    <t>"Výztuž ŽB říms na opěrách - B500B, 150 kg/m^3. Kubatura betonu viz položka 317325a
(Převod jednotek na tuny x hmotnost výztuže na m3 x Kubatura betonu )"</t>
  </si>
  <si>
    <t>0,001 * 150 * 9,663 = 1,449 [A]</t>
  </si>
  <si>
    <t>333325</t>
  </si>
  <si>
    <t>MOSTNÍ OPĚRY A KŘÍDLA ZE ŽELEZOVÉHO BETONU DO C30/37</t>
  </si>
  <si>
    <t>"Železobetonové dříky opěry a křídla včetně bednění, beton C30/37 XF3 včetně vlysu pro letopočet výstavby provedeným na opěře.
(Kubatura betonu - viz ""06 Spodní stavba dig. AutoCAD"")"</t>
  </si>
  <si>
    <t>dřík OP1 2,57 * 12,44 + 0,6 * 6,357 + 0,6 * 6,917 = 39,935 [A]_x000d_
dřík OP2 2,62 * 12,44 + 0,6 * 6,763 + 0,6 * 6,887 = 40,783 [B]_x000d_
Celkové množství = 80,718</t>
  </si>
  <si>
    <t>Železobetonové úložné prahy a závěr.zídky vč. bednění, beton C30/37 XF3. (- viz "06 Spodní stavba dig. AutoCAD"</t>
  </si>
  <si>
    <t>Úložný práh u OP1 1,9 * 12,44 = 23,636 [A]_x000d_
Úložný práh u OP2 1,9 * 12,44 = 23,636 [B]_x000d_
Celkové množství = 47,272</t>
  </si>
  <si>
    <t>333326</t>
  </si>
  <si>
    <t>MOSTNÍ OPĚRY A KŘÍDLA ZE ŽELEZOVÉHO BETONU DO C40/50</t>
  </si>
  <si>
    <t>Železobetonové podložiskové bloky vč. bednění, beton C35/45 XF3,XD1. (Kubatura betonu viz "06 Spodní stavba dig. AutoCAD")</t>
  </si>
  <si>
    <t>Podl. Blok OP1 2 * 0,8 * 0,7 * 0,15 = 0,168 [A]_x000d_
Podl. Blok OP2 2 * 0,8 * 0,7 * 0,15 = 0,168 [B]_x000d_
Celkové množství = 0,336</t>
  </si>
  <si>
    <t>333365</t>
  </si>
  <si>
    <t>VÝZTUŽ MOSTNÍCH OPĚR A KŘÍDEL Z OCELI 10505, B500B</t>
  </si>
  <si>
    <t>"Výztuž ŽB dříků opěr - B500B, 100 kg/m^3. Kubatura betonu viz položka 333325
(Převod jednotek na tuny x hmotnost výztuže na m3 x Kubatura betonu )"</t>
  </si>
  <si>
    <t>0,001 * 100 * 80,718 = 8,072 [A]</t>
  </si>
  <si>
    <t>"Výztuž ŽB úložných prahů a závěrných zídek - B500B (10505R), 150 kg/m^3. Kubatura betonu viz položka 333325a
(Převod jednotek na tuny x hmotnost výztuže na m3 x Kubatura betonu )"</t>
  </si>
  <si>
    <t>0,001 * 150 * 47,272 = 7,091 [A]</t>
  </si>
  <si>
    <t>"Výztuž ŽB podložiskových bloků - B500B (10505R), 150 kg/m^3. Kubatura betonu viz položka 333325b
(Převod jednotek na tuny x hmotnost výztuže na m3 x Kubatura betonu )"</t>
  </si>
  <si>
    <t>0,001 * 150 * 0,336 = 0,050 [A]</t>
  </si>
  <si>
    <t>"Výztuž ŽB přechodových desek - B500B (10505R), 200 kg/m^3. Kubatura betonu viz položka 420324
(Převod jednotek na tuny x hmotnost výztuže na m3 x Kubatura betonu )"</t>
  </si>
  <si>
    <t>0,001 * 200 * 11,538 = 2,308 [A]</t>
  </si>
  <si>
    <t>4</t>
  </si>
  <si>
    <t>Vodorovné konstrukce</t>
  </si>
  <si>
    <t>420324</t>
  </si>
  <si>
    <t>PŘECHODOVÉ DESKY MOSTNÍCH OPĚR ZE ŽELEZOBETONU C25/30</t>
  </si>
  <si>
    <t>"Železobetonové přechodové desky vč. bednění, beton C25/30 XF1.
(délka x plocha přechodové desky dle ""06 Spodní stavba dig. AutoCAD"")"</t>
  </si>
  <si>
    <t>Přechodová deska u OP1 3,2 * 0,25 * 6,8 = 5,440 [A]_x000d_
Přechodová deska u OP2 3,53 * 0,25 * 6,91 = 6,098 [B]_x000d_
Celkové množství = 11,538</t>
  </si>
  <si>
    <t>421325</t>
  </si>
  <si>
    <t>MOSTNÍ NOSNÉ DESKOVÉ KONSTRUKCE ZE ŽELEZOBETONU C30/37</t>
  </si>
  <si>
    <t>"Spřažená ŽB deska mostovky, beton C30/37 XF3,XD1.
(Plochy, výšky a tloušťky dle ""02 Půdorys dig. AutoCAD"" a ""04 Příčné řezy dig. AutoCAD"")"</t>
  </si>
  <si>
    <t>0,2 * 18,784 * 7,7 = 28,927 [A]</t>
  </si>
  <si>
    <t>"Spřažená chodníková ŽB deska, beton C30/37 XF3,XD1.
(Plochy, výšky a tloušťky dle ""02 Půdorys dig. AutoCAD"" a ""04 Příčné řezy dig. AutoCAD"")"</t>
  </si>
  <si>
    <t>0,175 * 3,24 * 18,784 = 10,651 [A]</t>
  </si>
  <si>
    <t>421365</t>
  </si>
  <si>
    <t>VÝZTUŽ MOSTNÍ DESKOVÉ KONSTRUKCE Z OCELI 10505</t>
  </si>
  <si>
    <t>"Výztuž ŽB mostovky - B500B, 280 kg/m^3. Kubatura betonu viz položka 421325
(Převod jednotek na tuny x hmotnost výztuže na m3 x Kubatura betonu )"</t>
  </si>
  <si>
    <t>0,001 * 280 * 28,927 = 8,100 [A]</t>
  </si>
  <si>
    <t>"Výztuž ŽB mostovky - B500B, 200 kg/m^3. Kubatura betonu viz položka 421325a
(Převod jednotek na tuny x hmotnost výztuže na m3 x Kubatura betonu )"</t>
  </si>
  <si>
    <t>0,001 * 200 * 10,651 = 2,130 [A]</t>
  </si>
  <si>
    <t>42194B</t>
  </si>
  <si>
    <t>MOSTNÍ NOSNÉ DESKOVÉ KONSTR Z OCELI S 355</t>
  </si>
  <si>
    <t>"Nosná ocelová konstrukce z oceli S355J2+N včetně kompletní PKO. Výroba, doprava, montáž. Plocha PKO 600m2.(Hmotnost viz ""10 Výkaz OK a nátěrová plocha dig.AutoCAD""")</t>
  </si>
  <si>
    <t>36,384 = 36,384 [A]</t>
  </si>
  <si>
    <t xml:space="preserve">Položka zahrnuje:
- dílenskou dokumentaci, včetně technologického předpisu spojování,
- dodání  materiálu  v požadované kvalitě a výroba konstrukce (včetně  pomůcek,  přípravků a prostředků pro výrobu) bez ohledu na náročnost a její hmotnost,
- dodání spojovacího materiálu,
- zřízení  montážních  a  dilatačních  spojů,  spar, včetně potřebných úprav, vložek, opracování, očištění a ošetření,
- podpěr. konstr. a lešení všech druhů pro montáž konstrukcí i doplňkových, včetně požadovaných otvorů, ochranných a bezpečnostních opatření a základů pro tyto konstrukce a lešení,
- montáž konstrukce na staveništi, včetně montážních prostředků a pomůcek a zednických výpomocí,                              
- výplň, těsnění a tmelení spar a spojů,
- všechny druhy ocelového kotvení,
- dílenskou přejímku a montážní prohlídku, včetně požadovaných dokladů,
- zřízení kotevních otvorů nebo jam, nejsou-li částí jiné konstrukce,
- osazení kotvení nebo přímo částí konstrukce do podpůrné konstrukce nebo do zeminy,
- výplň kotevních otvorů  (příp.  podlití  patních  desek) maltou,  betonem  nebo  jinou speciální hmotou, vyplnění jam zeminou,
- veškeré druhy protikorozní ochrany a nátěry konstrukcí,
- zvláštní spojovací prostředky, rozebíratelnost konstrukce,
- ochranná opatření před účinky bludných proudů
- ochranu před přepětím.
Položka nezahrnuje:
- x</t>
  </si>
  <si>
    <t>42852</t>
  </si>
  <si>
    <t>MOSTNÍ LOŽISKA HRNCOVÁ PRO ZATÍŽ DO 2,5MN</t>
  </si>
  <si>
    <t>Svislé zatížení do 2,1MN, (Požadavky na ložiska viz "08 Ložiska dig. AutoCAD")</t>
  </si>
  <si>
    <t>4 = 4,000 [A]</t>
  </si>
  <si>
    <t>Položka zahrnuje:
- výrobní dokumentaci, jde-li o ložisko individuálně vyráběné
- dodání kompletních ložisek požadované kvality
- přípravu, očištění a úpravy úložných ploch
- osazení ložisek podle předepsaného technologického předpisu bez ohledu na způsob uložení a kotvení
- uložení do malty jakéhokoliv druhu včetně dodávky této malty
- uložení na plastické vložky nebo maltu včetně dodávky této vložky nebo malty
- uložení na vrstvu plastbetonové malty nebo podobné vrstvy jako ochranu proti průchodu bludných proudů
- vyplnění kotevních otvorů
- lešení a podpěrné konstrukce
- tmelení, těsnění a výplně spar
- nastavení ložisek a odborná prohlídka
- dočasné zpevnění nebo naopak dočasné uvolnění ložisek
- opatření ložisek znakem výrobce a typovým číslem
- úpravy, očištění a ošetření okolí ložisek
- přiměřeným způsobem je nutné zahrnout ustanovení pro TMCH 94 pro kovové konstrukce.
Položka nezahrnuje:
- x</t>
  </si>
  <si>
    <t>451312</t>
  </si>
  <si>
    <t>PODKLADNÍ A VÝPLŇOVÉ VRSTVY Z PROSTÉHO BETONU C12/15</t>
  </si>
  <si>
    <t>"Podkladní beton pod základy OP1 a OP2, beton C12/15.
(Počet x tloušťka x plocha podklad. betonu dle ""06 Spodní stavba dig. AutoCAD"")"</t>
  </si>
  <si>
    <t>2 * 0,15 * 29,9 = 8,970 [A]</t>
  </si>
  <si>
    <t xml:space="preserve"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x</t>
  </si>
  <si>
    <t>"Podkladní beton pod přechodové desky, beton C12/15.
(Počet x délka x plocha podklad. betonu dle ""06 Spodní stavba dig. AutoCAD"")"</t>
  </si>
  <si>
    <t>0,48 * 6,8 + 0,505 * 6,91 = 6,754 [A]</t>
  </si>
  <si>
    <t>"Podkladní beton pod římsy mimo most, beton C12/15.
(Počet x délka x plocha podklad. betonu dle ""02 Půdorys dig. AutoCAD"")"</t>
  </si>
  <si>
    <t>0,15 * 16,72 + 0,15 * 4,15 = 3,131 [A]</t>
  </si>
  <si>
    <t>"Přechodový klín pod chodníkem, beton C12/15.
(Počet x délka x plocha podklad. betonu dle ""02 Půdorys dig. AutoCAD"")"</t>
  </si>
  <si>
    <t>1,2 * 2,968 + 1,2 * 3,214 = 7,418 [A]</t>
  </si>
  <si>
    <t xml:space="preserve">"Beton pod drenáž C12/15  (včetně nákupu a dovozu).
(Rozměry dle ""06 Spodní stavba dig. AutoCAD"" a ""03 Podélný řez dig. AutoCAD"")
(počet x plocha x délka)"</t>
  </si>
  <si>
    <t>OP1 + OP2 2 * (0,258 * 11,2) = 5,779 [A]</t>
  </si>
  <si>
    <t>451314</t>
  </si>
  <si>
    <t>PODKLADNÍ A VÝPLŇOVÉ VRSTVY Z PROSTÉHO BETONU C25/30</t>
  </si>
  <si>
    <t>"Podklad pod dlažbu z betonu C25/30XF3.
(Výměry dle ""02 Půdorys dig. AutoCAD"", ""03 Podélný řez dig. AutoCAD"", )"</t>
  </si>
  <si>
    <t>0,2 * (68 + 68) * 1,1 = 29,920 [A]</t>
  </si>
  <si>
    <t>"Podklad pod dlažbu z betonu C25/30XF3 v návaznosti na římsy.
(Výměry dle ""02 Půdorys dig. AutoCAD"", ""03 Podélný řez dig. AutoCAD"", )"</t>
  </si>
  <si>
    <t>0,15 * (3,86 + 0,87 + 3,36 + 0,81) = 1,335 [A]</t>
  </si>
  <si>
    <t>451322</t>
  </si>
  <si>
    <t>PODKL A VÝPLŇ VRSTVY ZE ŽELEZOBET DO C12/15</t>
  </si>
  <si>
    <t>"Železobetonová šablona pro vrtání pilot C12/15.
(Plocha x tloušťka dle ""02 Půdorys dig. AutoCAD"")"</t>
  </si>
  <si>
    <t>Opěra OP1 24,1 * 0,15 = 3,615 [A]_x000d_
Opěra OP2 25 * 0,15 = 3,750 [B]_x000d_
Celkové množství = 7,365</t>
  </si>
  <si>
    <t>451366</t>
  </si>
  <si>
    <t>VÝZTUŽ PODKL VRSTEV Z KARI-SÍTÍ</t>
  </si>
  <si>
    <t>Výztuž ŽB šablony z kari sítí 50 kg/m^3. Kubatura betonu viz položka 451322 (součet OP1+OP2)</t>
  </si>
  <si>
    <t>0,001 * 50 * 7,365 = 0,368 [A]</t>
  </si>
  <si>
    <t>45734</t>
  </si>
  <si>
    <t>VYROVNÁVACÍ A SPÁD BETON ZVLÁŠTNÍ (PLASTBETON)</t>
  </si>
  <si>
    <t>Podlití ložisek polymerbetonem v tl. 25 mm - viz příl.č.08-Ložiska</t>
  </si>
  <si>
    <t>0,465 * 0,465 * 0,025 * 4 = 0,022 [A]</t>
  </si>
  <si>
    <t>Položka zahrnuje:
- dodání zvláštního betonu (plastbetonu) předepsané kvality
- jeho rozprostření v předepsané tloušťce a v předepsaném tvaru
Položka nezahrnuje:
- x</t>
  </si>
  <si>
    <t>458523</t>
  </si>
  <si>
    <t>VÝPLŇ ZA OPĚRAMI A ZDMI Z KAMENIVA DRCENÉHO, INDEX ZHUTNĚNÍ ID DO 0,9</t>
  </si>
  <si>
    <t xml:space="preserve">"Přechodový klín pod přechodovou deskou. ŠD 0/32, ID=0,9, 100%PS (včetně nákupu a dovozu).
(Plocha x šířka dle  a ""03 Podélný řez dig. AutoCAD"" a ""02 Půdorys dig. AutoCAD"")
"</t>
  </si>
  <si>
    <t>OP1+OP2 na rubu opěr 1,38 * 11,04 + 1,43 * 11,16 = 31,194 [A]</t>
  </si>
  <si>
    <t>Položka zahrnuje:
- dodávku předepsaného kameniva
- mimostaveništní a vnitrostaveništní dopravu a jeho uložení
- není-li v zadávací dokumentaci uvedeno jinak, jedná se o nakupovaný materiál
Položka nezahrnuje:
- x</t>
  </si>
  <si>
    <t>46321</t>
  </si>
  <si>
    <t>ROVNANINA Z LOMOVÉHO KAMENE</t>
  </si>
  <si>
    <t>"Kamenná rovnanina z lomového kamene do 80 kg s proštěrkováním, tl. 0,45m za příčnými a podélnými prahy odláždění toku. Včetně zemních prací.
(Výměry dle ""03 Podélný řez dig. AutoCAD"", ""02 Půdorys dig. AutoCAD"", )"</t>
  </si>
  <si>
    <t>0,45 * (8,8 + 8,8 + 8,8 + 8,8) = 15,840 [A]_x000d_
 (0,53 * 2 * 22,4) = 23,744 [B]_x000d_
Celkové množství = 39,584</t>
  </si>
  <si>
    <t xml:space="preserve">Položka zahrnuje:
- dodávku a vyrovnání lomového kamene předepsané frakce do předepsaného tvaru
-  včetně mimostaveništní a vnitrostaveništní dopravy
- není-li v zadávací dokumentaci uvedeno jinak, jedná se o nakupovaný materiál
Položka nezahrnuje:
- x</t>
  </si>
  <si>
    <t>465512</t>
  </si>
  <si>
    <t>DLAŽBY Z LOMOVÉHO KAMENE NA MC</t>
  </si>
  <si>
    <t xml:space="preserve">"Kamenná dlažba z lomového kamene tl. 0,25 m do betonu C25/30 XF3 tl.  m podél křídel a v korytě toku (včetně betonového podkladu a spárování MC dle VL4 206.02).
(Výměry dle ""02 Půdorys dig. AutoCAD"", ""03 Podélný řez dig. AutoCAD"", )"</t>
  </si>
  <si>
    <t>0,25 * (68 + 68) * 1,1 = 37,400 [A]</t>
  </si>
  <si>
    <t>Položka zahrnuje:
- nutné zemní práce (svahování, úpravu pláně a pod.)
- zřízení spojovací vrstvy
- zřízení lože dlažby z cementové malty předepsané kvality a předepsané tloušťky
- dodávku a položení dlažby z lomového kamene do předepsaného tvaru
- spárování, těsnění, tmelení a vyplnění spar MC případně s vyklínováním
- úprava povrchu pro odvedení srážkové vody
Položka nezahrnuje:
- podklad pod dlažbu, vykazuje se samostatně položkami SD 45</t>
  </si>
  <si>
    <t>"Kamenná dlažba z lomového kamene tl. 0,2 m do betonu v návaznosti na římsy (včetně betonového podkladu a spárování MC dle VL4 206.02).
(Výměry dle ""02 Půdorys dig. AutoCAD"", ""03 Podélný řez dig. AutoCAD"", )"</t>
  </si>
  <si>
    <t>0,2 * (3,86 + 0,87 + 3,36 + 0,81) = 1,780 [A]</t>
  </si>
  <si>
    <t>467314</t>
  </si>
  <si>
    <t>STUPNĚ A PRAHY VODNÍCH KORYT Z PROSTÉHO BETONU C25/30</t>
  </si>
  <si>
    <t>"Betonový práh po obvodu kamenné dlažby kynety toku pod mostem. Beton C25/30 XF3. Včetně zemních prací.
(Výměry dle ""02 Půdorys dig. AutoCAD"", ""03 Podélný řez dig. AutoCAD"", )"</t>
  </si>
  <si>
    <t>Práh kolem dlažby v kynetě 0,5 * 1 * 2 * 15,753 = 15,753 [A]_x000d_
Práh podél odláždění svahu 4 * 0,5 * 1 * (5,899 * 1,1 + 1,57) = 16,118 [B]_x000d_
Celkové množství = 31,871</t>
  </si>
  <si>
    <t xml:space="preserve">Položka zahrnuje:
- nutné zemní práce (hloubení rýh apod.)
- dodání  čerstvého  betonu  (betonové  směsi)  požadované  kvality,  jeho  uložení  do požadovaného tvaru při jakékoliv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doplňkových konstrukcí a vybavení,
- úpravy povrchu pro položení požadované izolace, povlaků a nátěrů, případně vyspravení,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
Položka nezahrnuje:
- x</t>
  </si>
  <si>
    <t>56335</t>
  </si>
  <si>
    <t>VOZOVKOVÉ VRSTVY ZE ŠTĚRKODRTI TL. DO 250MM</t>
  </si>
  <si>
    <t>"Zřízení přístupové cesty ze ŠD pro vrtnou plošinu včetně dopravy a pokládky. ŠD fr 16-32mm
(Plocha x tloušťka dle ""03 Podélný řez dig. AutoCAD"")"</t>
  </si>
  <si>
    <t>Opěra OP1 78 * 0,25 = 19,500 [A]_x000d_
Opěra OP2 66 * 0,25 = 16,500 [B]_x000d_
Celkové množství = 36,000</t>
  </si>
  <si>
    <t>56346</t>
  </si>
  <si>
    <t>VOZOVKOVÉ VRSTVY ZE ŠTĚRKOPÍSKU TL. DO 300MM</t>
  </si>
  <si>
    <t>"Obsyp těsnící fólie 150 mm + 150 mm dle ČSN 736244.
(Výměry dle ""03 Podélný řez dig. AutoCAD"", ""04 Příčné řezy dig. AutoCAD"")"</t>
  </si>
  <si>
    <t>OP1 3,33 * 10,84 = 36,097 [A]_x000d_
OP2 3,14 * 11,1 = 34,854 [B]_x000d_
Celkové množství = 70,951</t>
  </si>
  <si>
    <t>"Spojovací postřik na mostě 0,25 kg/m^2 PS-EP.
(Rozměry dle ""02 Půdorys dig. AutoCAD"" a
""04 Příčné řezy dig. AutoCAD"")
(délka x šířka)"</t>
  </si>
  <si>
    <t>18,8 * 6,6 = 124,080 [A]</t>
  </si>
  <si>
    <t>574AC3</t>
  </si>
  <si>
    <t>ASFALTOVÝ BETON PRO OBRUSNÉ VRSTVY ACO 11 TL. 45MM</t>
  </si>
  <si>
    <t xml:space="preserve">"Asfaltový beton pro obrusnou vrstvu ACO 11+  tl. 0,045 m.
(Rozměry dle ""02 Půdorys dig. AutoCAD"" a
""04 Příčné řezy dig. AutoCAD"")
(délka x šířka)"</t>
  </si>
  <si>
    <t>575C55</t>
  </si>
  <si>
    <t>LITÝ ASFALT MA IV (OCHRANA MOSTNÍ IZOLACE) 16 TL. 40MM</t>
  </si>
  <si>
    <t>"Litý asfalt MA 11 IV, podkladní vrstva vozovky na mostě tl. 0,04 m.
(Rozměry dle ""03 Podélný řez dig. AutoCAD"" a ""04 Příčné řezy dig. AutoCAD"")
(délka x šířka)"</t>
  </si>
  <si>
    <t>(18,8 + 2) * 6,6 = 137,280 [A]</t>
  </si>
  <si>
    <t>7</t>
  </si>
  <si>
    <t>Přidružená stavební výroba</t>
  </si>
  <si>
    <t>711111</t>
  </si>
  <si>
    <t>IZOLACE BĚŽNÝCH KONSTRUKCÍ PROTI ZEMNÍ VLHKOSTI ASFALTOVÝMI NÁTĚRY</t>
  </si>
  <si>
    <t>"Nátěr 1xNp+2xNa na opěrách a křídlech (na styku se zeminou - viz. ""03 Podélný řez dig. AutoCAD"") a základových pasech ve styku se zeminou.
(výměry dle ""06 Spodní stavba dig. AutoCAD"")"</t>
  </si>
  <si>
    <t>Líc OP1 a křídel 1,86 * 12,43 + 7,57 + 7,98 + (4,15 + 3,97) * 0,6 = 43,542 [A]_x000d_
Líc OP2 a křídel 1,654 * 12,43 + 7,88 + 7,95 + (4,175 + 4,17) * 0,6 = 41,396 [B]_x000d_
Celkové množství = 84,938</t>
  </si>
  <si>
    <t xml:space="preserve">Položka zahrnuje:
- dodání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Položka nezahrnuje:
- ochranné vrstvy, např. geotextilii</t>
  </si>
  <si>
    <t>711112</t>
  </si>
  <si>
    <t>IZOLACE BĚŽNÝCH KONSTRUKCÍ PROTI ZEMNÍ VLHKOSTI ASFALTOVÝMI PÁSY</t>
  </si>
  <si>
    <t>"Nátěr 1xNp+asfaltové pásy na opěrách a křídlech (viz ""03 Podélný řez dig. AutoCAD"") a základových pasech ve styku se zeminou.
(výška svislé části základu je m, obvody a plochy dle ""06 Spodní stavba dig. AutoCAD"")"</t>
  </si>
  <si>
    <t>Rub OP1 a křídel 2,6 * 11,04 + 6,36 + 6,92 = 41,984 [A]_x000d_
Rub OP2 a křídel 2,6 * 11,16 + 6,76 + 6,89 = 42,666 [B]_x000d_
Přechodové desky 22,5 + 25,3 = 47,800 [C]_x000d_
Celkové množství = 132,450</t>
  </si>
  <si>
    <t>711137</t>
  </si>
  <si>
    <t>IZOLACE BĚŽN KONSTR PROTI VOL STÉK VODĚ Z PE FÓLIÍ</t>
  </si>
  <si>
    <t>"Těsnící PVC fólie zásypu za opěrami, pevnost min. 20kN/m, protažení min 20% v obou směrech (dle ČSN 736244).
(Výměry dle ""03 Podélný řez dig. AutoCAD"", ""04 Příčné řezy dig. AutoCAD"")"</t>
  </si>
  <si>
    <t>OP1 3,5 * 10,84 = 37,940 [A]_x000d_
OP2 3,3 * 11,1 = 36,630 [B]_x000d_
Celkové množství = 74,570</t>
  </si>
  <si>
    <t>711415</t>
  </si>
  <si>
    <t>IZOLACE MOSTOVEK CELOPLOŠ POLYMERNÍ</t>
  </si>
  <si>
    <t>"Přímo pochozí izolace tl. 5 mm na levém chodníku.
(plocha dle ""02 Půdorys dig. AutoCAD"")"</t>
  </si>
  <si>
    <t>3,24 * 18,8 = 60,912 [A]</t>
  </si>
  <si>
    <t xml:space="preserve">Položka zahrnuje:
- izolace rámových konstrukcí (mosty, propusty, kolektory)
- dodání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Položka nezahrnuje:
- ochranné vrstvy, např. litý asfalt, asfaltový beton</t>
  </si>
  <si>
    <t>711452</t>
  </si>
  <si>
    <t>IZOLACE MOSTOVEK POD VOZOVKOU ASFALTOVÝMI PÁSY S PEČETÍCÍ VRSTVOU</t>
  </si>
  <si>
    <t>"Pásová izolace mostovky s pečetící vrstvou tl. 5 mm. Pod vozovkou a římsami na mostě. 
(Rozměry dle ""02 Půdorys dig. AutoCAD"" a ""03 Podélný řez dig. AutoCAD"")"</t>
  </si>
  <si>
    <t>8,14 * 18,8 = 153,032 [A]</t>
  </si>
  <si>
    <t>71150</t>
  </si>
  <si>
    <t>OCHRANA IZOLACE NA POVRCHU</t>
  </si>
  <si>
    <t>Ochrana izolace - asfaltový pás s hliníkovou vložkou celoplošně lepený do nátěru za horka. Pod římsami na mostě.</t>
  </si>
  <si>
    <t>Levá římsa 0,74 * 18,8 = 13,912 [A]_x000d_
Pravá římsa 0,74 * 18,8 = 13,912 [B]_x000d_
Celkové množství = 27,824</t>
  </si>
  <si>
    <t>Položka zahrnuje:
- dodání předepsaného ochranného materiálu
- zřízení ochrany izolace
Položka nezahrnuje:
- x</t>
  </si>
  <si>
    <t>78382</t>
  </si>
  <si>
    <t>NÁTĚRY BETON KONSTR TYP S2 (OS-B)</t>
  </si>
  <si>
    <t xml:space="preserve">"Ochranné nátěry betonové kce – podhled spřažené ŽB desky a chodníkové desky, líc opěr a křídel nad hranicí terénu
(Plochy dle ""06 Spodní stavba dig. AutoCAD"" a  ""02 Půdorys dig. AutoCAD"")"</t>
  </si>
  <si>
    <t>OP1 0,5 * 12,43 + 3,2 + 3,6 = 13,015 [A]_x000d_
OP2 0,6 * 12,435 + 3,55 + 3,56 = 14,571 [B]_x000d_
ŽB deska pod vozovkou (18,8 - (12 * 0,18)) * 7,68 = 127,795 [C]_x000d_
ŽB deska pod chodníkem (18,8 - (12 * 0,2)) * 3,387 = 55,547 [D]_x000d_
Celkové množství = 210,928</t>
  </si>
  <si>
    <t>Položka zahrnuje:
- kompletní povlaky (i různobarevné)
- úprava podkladu (odmaštění, odstranění starých nátěrů a nečistot) a jeho vyspravení
- provedení nátěru předepsaným postupem a splnění všech požadavků daných technologickým předpisem
Položka nezahrnuje:
- x</t>
  </si>
  <si>
    <t>78383</t>
  </si>
  <si>
    <t>NÁTĚRY BETON KONSTR TYP S4 (OS-C)</t>
  </si>
  <si>
    <t>"Ochranný nátěr říms proti CHRL - dle VL4 401.01a.
(Plocha viz ""02 Půdorys dig. AutoCAD"")"</t>
  </si>
  <si>
    <t>Levá římsa 0,3 * (2,2 + 18,8 + 4,9) = 7,770 [A]_x000d_
Pravá římsa 0,3 * (3,79 + 18,8 + 2,97) = 7,668 [B]_x000d_
Celkové množství = 15,438</t>
  </si>
  <si>
    <t>8</t>
  </si>
  <si>
    <t>Potrubí</t>
  </si>
  <si>
    <t>87427</t>
  </si>
  <si>
    <t>POTRUBÍ Z TRUB PLASTOVÝCH ODPADNÍCH DN DO 100MM</t>
  </si>
  <si>
    <t>"Vodorovné a svislé potrubí odvodnění z HDPE. Dodávka včetně montáže. Včetně kotvení a napojení.</t>
  </si>
  <si>
    <t>4 * 1,5 = 6,000 [A]</t>
  </si>
  <si>
    <t xml:space="preserve"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tlakové zkoušky ani proplach a dezinfekci</t>
  </si>
  <si>
    <t>87533</t>
  </si>
  <si>
    <t>POTRUBÍ DREN Z TRUB PLAST DN DO 150MM</t>
  </si>
  <si>
    <t xml:space="preserve">"Drenáž za opěrami PVC DN 150 včetně prostupu a úpravy vyústění.
(Rozměry dle ""02 Půdorys dig. AutoCAD"")
(počet x (délka +  rezerva pro vyústění skzr opěru)"</t>
  </si>
  <si>
    <t>OP1 + OP2 2 * (11,1 + 2,5) = 27,200 [A]</t>
  </si>
  <si>
    <t xml:space="preserve"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x</t>
  </si>
  <si>
    <t>87627</t>
  </si>
  <si>
    <t>CHRÁNIČKY Z TRUB PLASTOVÝCH DN DO 100MM</t>
  </si>
  <si>
    <t>"PE chráničky pod chodníkem pro IS, DN 90 včetně délkového přesahu a zaslepení. 
(Délky dle ""02 Půdorys dig. AutoCAD"")
(Počet ks x délka)"</t>
  </si>
  <si>
    <t>3 * 28 = 84,000 [A]</t>
  </si>
  <si>
    <t xml:space="preserve"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včetně případně předepsaného utěsnění konců chrániček
- položky platí pro práce prováděné v prostoru zapaženém i nezapaženém a i v kolektorech, chráničkách
Položka nezahrnuje:
- x</t>
  </si>
  <si>
    <t>9112B1</t>
  </si>
  <si>
    <t>ZÁBRADLÍ MOSTNÍ SE SVISLOU VÝPLNÍ - DODÁVKA A MONTÁŽ</t>
  </si>
  <si>
    <t>"Ocelové mostní zábradlí na pravé straně výšky 1,1 m, včetně PKO (systém IIIA dle TKP19B) a kotvení, částečně na hlavním nosníku s proměnnou výškou. 
(Rozměry dle ""02 Půdorys dig. AutoCAD""""04 Příčné řezy dig. AutoCAD"")"</t>
  </si>
  <si>
    <t>25,9 = 25,900 [A]</t>
  </si>
  <si>
    <t>Položka zahrnuje:
- kompletní dodávku všech dílů zábradlí včetně předepsané povrchové úpravy
- montáž a osazení zábradlí včetně kotvení dle zadávací dokumentace, t.j. kotevní desky, případné nivelační hmoty pod kotevní desky, kotvy a spojovací materiál, vrty a zálivku
Položka nezahrnuje:
- x</t>
  </si>
  <si>
    <t>"Ocelové mostní zábradlí na levé straně na křídlech a na chodníku výšky 1,1 m, včetně PKO (systém IIIA dle TKP19B) a kotvení. 
(Rozměry dle ""02 Půdorys dig. AutoCAD"")"</t>
  </si>
  <si>
    <t>26,2 = 26,200 [A]</t>
  </si>
  <si>
    <t>91355</t>
  </si>
  <si>
    <t>EVIDENČNÍ ČÍSLO MOSTU</t>
  </si>
  <si>
    <t>Tabulka s evidenčním číslem mostu, včetně slouku kotveného do země mimo most (nesmí se kotvit k zábradlí)</t>
  </si>
  <si>
    <t>2 = 2,000 [A]</t>
  </si>
  <si>
    <t>Položka zahrnuje:
- štítek s evidenčním číslem mostu
- sloupek dopravní značky včetně osazení a nutných zemních prací a zabetonování
Položka nezahrnuje:
- x</t>
  </si>
  <si>
    <t>914133</t>
  </si>
  <si>
    <t>DOPRAVNÍ ZNAČKY ZÁKLADNÍ VELIKOSTI OCELOVÉ TŘ RA2 - DEMONTÁŽ</t>
  </si>
  <si>
    <t>Demontáž a odstraněnění stávajících dopravních značek týkajících se stávajícího provizorního mostu (značky omezení nosnosti, snížení rychlosti, zúžení vozovky a značeky upravující přednost)._x000d_
Likvidace v režii zhotovitele. _x000d_
(Počet dle zaměření)</t>
  </si>
  <si>
    <t>Položka zahrnuje:
- odstranění, demontáž a odklizení materiálu s odvozem na předepsané místo
Položka nezahrnuje:
- x</t>
  </si>
  <si>
    <t>914913</t>
  </si>
  <si>
    <t>SLOUPKY A STOJKY DZ Z OCEL TRUBEK ZABETON DEMONTÁŽ</t>
  </si>
  <si>
    <t>Demontáž a odstraněnění sloupku dopravních značek._x000d_
Likvidace v režii zhotovitele. _x000d_
(Počet dle zaměření)</t>
  </si>
  <si>
    <t>917224</t>
  </si>
  <si>
    <t>SILNIČNÍ A CHODNÍKOVÉ OBRUBY Z BETONOVÝCH OBRUBNÍKŮ ŠÍŘ 150MM</t>
  </si>
  <si>
    <t>"Silniční obrubníkový práh po obvodu kamenné dlažby v návaznosti na římsy. Beton C25/30 XF3. Včetně zemních prací.
(Výměry dle ""02 Půdorys dig. AutoCAD"", ""03 Podélný řez dig. AutoCAD"", )"</t>
  </si>
  <si>
    <t>6,22+5,65+3,53+3,51 = 18,910 [A]</t>
  </si>
  <si>
    <t>Položka zahrnuje:
- dodání a pokládku betonových obrubníků o rozměrech předepsaných zadávací dokumentací
- betonové lože i boční betonovou opěrku
Položka nezahrnuje:
- x</t>
  </si>
  <si>
    <t>931327</t>
  </si>
  <si>
    <t>TĚSNĚNÍ DILATAČ SPAR ASF ZÁLIVKOU MODIFIK PRŮŘ DO 1000MM2</t>
  </si>
  <si>
    <t>Těsnící zálivka na rozhraní římsa-vozovka, (Rozměry dle "02 Půdorys dig. AutoCAD")</t>
  </si>
  <si>
    <t>2x podél říms 30,5 + 38,4 = 68,900 [A]_x000d_
2x mostní závěr OP1 a OP2 2 * (6,95 + 6,95) = 27,800 [B]_x000d_
Celkové množství = 96,700</t>
  </si>
  <si>
    <t>931332</t>
  </si>
  <si>
    <t>TĚSNĚNÍ DILATAČNÍCH SPAR POLYURETANOVÝM TMELEM PRŮŘEZU DO 200MM2</t>
  </si>
  <si>
    <t>"Těsnění příčných pracovních spar v římsách těsnícím elastickým tmelem.
(Délka spár dle ""07 Monolitická deska a římsy dig. AutoCAD"")
(délka spáry x uvažovaný počet spár)"</t>
  </si>
  <si>
    <t>Levá římsa 0,66 * 2 = 1,320 [A]_x000d_
Pravá římsa 0,66 * 2 = 1,320 [B]_x000d_
Celkové množství = 2,640</t>
  </si>
  <si>
    <t>931337</t>
  </si>
  <si>
    <t>TĚSNĚNÍ DILATAČ SPAR POLYURETAN TMELEM PRŮŘ PŘES 800MM2</t>
  </si>
  <si>
    <t>Přetmelení spár na styku ocel-beton. (Rozměry viz "02 Půdorys dig. AutoCAD" a "04 Příčné řezy dig. AutoCAD")</t>
  </si>
  <si>
    <t>4 * 4,33 + 4 * 1,51 + 4 * 19,5 = 101,360 [A]</t>
  </si>
  <si>
    <t>93151</t>
  </si>
  <si>
    <t>MOSTNÍ ZÁVĚRY POVRCHOVÉ POSUN DO 60MM</t>
  </si>
  <si>
    <t>"Mostní závěr nad OP2. MZ v místě chodníku překryt plechem s protiskluzovou úpravou. Dilatační schopnost 40 mm (+/-20 mm).
(Délka MZ viz ""02 Půdorys dig. AutoCAD"")"</t>
  </si>
  <si>
    <t>12,80 = 12,800 [A]</t>
  </si>
  <si>
    <t xml:space="preserve">Položka zahrnuje:
- výrobní dokumentace (vč. technologického předpisu)
- dodání kompletního dil. zařízení vč. všech přepravních a montážních úprav a zařízení
- řezání a sváření na staveništi a eventuelní nutnou opravu nátěrů po těchto úkonech
- bednění a dodatečné zabetonování dilatačního zařízení
- pro kovové součásti je nutné užít ustanovení pro TMCH.94
- dodání spojovacího, kotevního a těsnícího materiálu
- úprava a příprava prostoru, včetně kotevních prvků, jejich ošetření a očištění
- zřízení kompletního mostního závěru podle příslušného technolog. předpisu, včetně předepsaného nastavení
- zřízení mostního závěru po etapách, včetně pracovních spar a spojů
- úprava most. závěru ve styku s ostatními konstrukcemi a zařízeními (u obrubníků a podél vozovek, na chodnících, na římsách, napojení izolací a pod.)
- ochrana mostního závěru proti bludným proudům a vývody pro jejich měření
- ochrana mostního závěru do doby provedení definitivního stavu, veškeré provizorní úpravy a opatření
- konečné úpravy most. závěru jako povrchové  povlaky, zálivky, které nejsou součástí jiných konstrukcí, vyčištění, osaz. krytek šroubů, tmelení, těsnění, výplň spar a pod.
- úprava, očištění a ošetření prostoru kolem mostního závěru
- opatření mostního závěru znakem výrobce a typovým číslem
- provedení odborné prohlídky, je-li požadována
Položka nezahrnuje:
- x</t>
  </si>
  <si>
    <t>93152</t>
  </si>
  <si>
    <t>MOSTNÍ ZÁVĚRY POVRCHOVÉ POSUN DO 100MM</t>
  </si>
  <si>
    <t>"Mostní závěr nad OP2. MZ v místě chodníku překryt plechem s protiskluzovou úpravou. Dilatační schopnost 80 mm (+/-40 mm).
(Délka MZ viz ""02 Půdorys dig. AutoCAD"")"</t>
  </si>
  <si>
    <t>933333</t>
  </si>
  <si>
    <t>ZKOUŠKA INTEGRITY ULTRAZVUKEM ODRAZ METOD PIT PILOT SYSTÉMOVÝCH</t>
  </si>
  <si>
    <t>Zkouška integrity pilot - provedení u všech pilot.</t>
  </si>
  <si>
    <t>9 + 9 = 18,000 [A]</t>
  </si>
  <si>
    <t>Položka zahrnuje:
- podklady a dokumentaci zkoušky; 
- případné stavební práce spojené s přípravou a provedením zkoušky; 
- veškerá zkušební a měřící zařízení vč. opotřebení a nájmu; 
- výpomoce při vlastní zkoušce; 
- provedení vlastní zkoušky a její vyhodnocení
Položka nezahrnuje:
- x</t>
  </si>
  <si>
    <t>936533</t>
  </si>
  <si>
    <t>MOSTNÍ ODVODŇOVACÍ SOUPRAVA 500/500</t>
  </si>
  <si>
    <t>"Mostní odvodňovač vozovky. Dodávka včetně montáže.
(Počet - viz příloha ""02 Půdorys dig. AutoCAD"")"</t>
  </si>
  <si>
    <t>6 = 6,000 [A]</t>
  </si>
  <si>
    <t xml:space="preserve">Položka zahrnuje:
- výrobní dokumentaci (včetně technologického předpisu)
- dodání kompletní odvodňovací soupravy, včetně všech montážních a přepravních úprav a zařízení
- dodání spojovacího, kotevního a těsnícího materiálu
- úprava a příprava úložného prostoru, včetně kotevních prvků, jejich očištění a ošetření
- zřízení kompletní odvodňovací soupravy, dle příslušného technologického předpisu, včetně všech výškových a směrových úprav
- zřízení odvodňovací soupravy po etapách, včetně pracovních spar a spojů
- prodloužení  odpadní trouby pod spodní líc nosné konstr. nebo zaústěním odvodňovače do dalšího odvodňovacího zařízení
- úprava odvod. soupravy na styku s ostatními konstrukcemi a zařízeními (u obrubníku, podél vozovek, napojení izolací a pod.)
- ochrana odvodňovací soupravy do doby provedení definitivního stavu, veškeré provizorní úpravy a opatření
- konečné  úpravy odvodňovací soupravy jako povrchové povlaky, zálivky, které  nejsou součástí jiných konstr., vyčištění, tmelení, těsnění, výplň spar a pod.
- úprava, očištění a ošetření prostoru kolem odvodňovací soupravy
- opatření odvodňovače znakem výrobce a typovým číslem
- provedení odborné prohlídky, je-li požadována
Položka nezahrnuje:
- x</t>
  </si>
  <si>
    <t>936541</t>
  </si>
  <si>
    <t>MOSTNÍ ODVODŇOVACÍ TRUBKA (POVRCHŮ IZOLACE) Z NEREZ OCELI</t>
  </si>
  <si>
    <t>"Mostní odvodňovač izolace vč.nerez-pletiva. Dodávka včetně montáže.
(Počet - viz příloha ""02 Půdorys dig. AutoCAD"")"</t>
  </si>
  <si>
    <t xml:space="preserve">Položka zahrnuje:
- výrobní dokumentaci (včetně technologického předpisu)
- dodání kompletní odvodňovací soupravy z předepsaného materiálu, včetně všech montážních a přepravních úprav a zařízení
- dodání spojovacího, kotevního a těsnícího materiálu
- úprava a příprava úložného prostoru, včetně kotevních prvků, jejich očištění a ošetření
- zřízení kompletní odvodňovací soupravy, dle příslušného technologického předpisu, včetně všech výškových a směrových úprav
- zřízení odvodňovací soupravy po etapách, včetně pracovních spar a spojů
- prodloužení  odpadní trouby pod spodní líc nosné konstr. nebo zaústěním odvodňovače do dalšího odvodňovacího zařízení
- úprava odvod. soupravy na styku s ostatními konstrukcemi a zařízeními (u obrubníku, podél vozovek, napojení izolací a pod.)
- ochrana odvodňovací soupravy do doby provedení definitivního stavu, veškeré provizorní úpravy a opatření
- konečné  úpravy odvodňovací soupravy jako povrchové povlaky, zálivky, které  nejsou součástí jiných konstr., vyčištění, tmelení, těsnění, výplň spar a pod.
- úprava, očištění a ošetření prostoru kolem odvodňovací soupravy
- opatření odvodňovače znakem výrobce a typovým číslem
- provedení odborné prohlídky, je-li požadována
Položka nezahrnuje:
- x</t>
  </si>
  <si>
    <t>"Odvodňovač povrchu chodníku atypický nerez 1.4401, délka 0,8 m. Dodávka včetně montáže a osazení do plastbetonu.
(Počet - viz příloha ""02 Půdorys dig. AutoCAD"")"</t>
  </si>
  <si>
    <t>96616</t>
  </si>
  <si>
    <t>BOURÁNÍ KONSTRUKCÍ ZE ŽELEZOBETONU</t>
  </si>
  <si>
    <t>Bourání ŽB šablony - odvoz na skládku v režii zhotovitele. Kubatura betonu - viz položka 451322.</t>
  </si>
  <si>
    <t>7,365 = 7,365 [A]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</si>
  <si>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</si>
  <si>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"Bourání technologického přebetování pilot - odvoz na skládku v režii zhotovitele.
(Počet pilot x plocha piloty x délka tech. Přebetonování piloty)"</t>
  </si>
  <si>
    <t>18 * (3,142 * 0,9 ^2 * 0,25) * 0,5 = 5,726 [A]</t>
  </si>
  <si>
    <t>"Odstranění zpevněných ploch s asfaltovým pojivem - poplatek za skládku. Hustota materiálu 2400 kg/m^3
(Objem dle položky 11313 )."</t>
  </si>
  <si>
    <t>8,93 * 2,4 = 21,432 [A]</t>
  </si>
  <si>
    <t>"Odstranění podkladů zpevněných ploch z kameniva - poplatek za skládku. Hustota materiálu 1900 kg/m^3
(Objem dle položky 11332 )."</t>
  </si>
  <si>
    <t>22,325 * 1,9 = 42,418 [A]</t>
  </si>
  <si>
    <t>"Pochůzná vrstva na lávce - fošny tl. 40 mm - odstranění - poplatek za skládku. Hustota materiálu 700 kg/m^3
(Objem dle položky 96717 )."</t>
  </si>
  <si>
    <t>1,061 * 0,7 = 0,743 [A]</t>
  </si>
  <si>
    <t>"Provizorní opěry lávky se sil.panelů - poplatek za skládku. Hustota materiálu 2500 kg/m^3
(Objem dle položky 11336 )."</t>
  </si>
  <si>
    <t>2,4 * 10,8 = 25,920 [A]</t>
  </si>
  <si>
    <t>Vypracování RDS na objekt SO 202.</t>
  </si>
  <si>
    <t>Provedení první hlavní prohlídky provizorní lávky.</t>
  </si>
  <si>
    <t>11313</t>
  </si>
  <si>
    <t>ODSTRANĚNÍ KRYTU ZPEVNĚNÝCH PLOCH S ASFALTOVÝM POJIVEM</t>
  </si>
  <si>
    <t>Odstranění pochozí vrstvy z asfaltového recyklátu tl. 100 mm. Manipulace a doprava na skládku v režii zhotovitele. (Plocha x tloušťka dle "02 Přehledný výkres dig. AutoCAD")</t>
  </si>
  <si>
    <t>Za opěrou OP1 52,7 * 0,1 = 5,270 [A]_x000d_
Za opěrou OP2 36,6 * 0,1 = 3,660 [B]_x000d_
Celkové množství = 8,930</t>
  </si>
  <si>
    <t>Odstranění podkladní vrstvy ze štěrkodrti 0/32 mm - tl. 250 mm. Manipulace a doprava na skládku v režii zhotovitele. (Plocha x tloušťka dle "02 Přehledný výkres dig. AutoCAD")</t>
  </si>
  <si>
    <t>Za opěrou OP1 52,7 * 0,25 = 13,175 [A]_x000d_
Za opěrou OP2 36,6 * 0,25 = 9,150 [B]_x000d_
Celkové množství = 22,325</t>
  </si>
  <si>
    <t>11336</t>
  </si>
  <si>
    <t>ODSTRANĚNÍ PODKLADU ZPEVNĚNÝCH PLOCH ZE SILNIČNÍCH DÍLCŮ (PANELŮ)</t>
  </si>
  <si>
    <t>Odstranění provizorních opěr pro lávku včetně dopravy a demontáže viz pol.58303 a "02 Přehledný výkres dig. AutoCAD")</t>
  </si>
  <si>
    <t>54 * 0,2 = 10,800 [A]</t>
  </si>
  <si>
    <t>"Odkopávky u OP1 a OP2 pro osazení panelů - odvoz na meziskládku v režii zhotovitele. 
(""02 Přehledný výkres dig. AutoCAD"")"</t>
  </si>
  <si>
    <t>Opěra OP1 2,52 * 4 = 10,080 [A]_x000d_
Opěra OP2 1,46 * 4 = 5,840 [B]_x000d_
Celkové množství = 15,920</t>
  </si>
  <si>
    <t xml:space="preserve">"Zásyp základu před a za opěrou vhodnou zeminou (dle ČSN 736244), hutněný na ID 0,9 (včetně nákupu a dovozu).
(Plocha x šířka dle  a ""02 Přehledný výkres dig. AutoCAD"")
"</t>
  </si>
  <si>
    <t>OP1+OP2 1,56 * 4 + 1,5 * 4 = 12,240 [A]</t>
  </si>
  <si>
    <t>"Příprava terénu pod pochůznou plochou vhodnou zeminou (dle ČSN 736244), (včetně nákupu a dovozu).</t>
  </si>
  <si>
    <t xml:space="preserve">za OP1  a  za OP2 1,65 * 3 + 1,3 * 3 = 8,850 [A]</t>
  </si>
  <si>
    <t>42194A</t>
  </si>
  <si>
    <t>MOSTNÍ NOSNÉ DESKOVÉ KONSTR Z OCELI S 235</t>
  </si>
  <si>
    <t>Nosná ocelová konstrukce z oceli S235 včetně kompletní PKO a zábradlí. Včetně výroby a montáže a demontáže a pronájmu na dobu stavby. Včetně dovozu a odvozu. Ocel S235 - odhad 170kg/m2</t>
  </si>
  <si>
    <t>12 * 2,5 * 0,17 = 5,100 [A]</t>
  </si>
  <si>
    <t>"Podkladní vrstva ze štěrkodrti 0/32 mm - tl. 250 mm včetně dopravy a pokládky.
(Plocha x tloušťka dle ""02 Přehledný výkres dig. AutoCAD"")"</t>
  </si>
  <si>
    <t>56360</t>
  </si>
  <si>
    <t>VOZOVKOVÉ VRSTVY Z RECYKLOVANÉHO MATERIÁLU</t>
  </si>
  <si>
    <t>"Pochozí vrstva z asfaltového recyklátu tl. 100 mm včetně dopravy a pokládky.
(Plocha x tloušťka dle ""02 Přehledný výkres dig. AutoCAD"")"</t>
  </si>
  <si>
    <t>Položka zahrnuje:
- dodání recyklátu v požadované kvalitě
- očištění podkladu
- uložení recyklátu dle předepsaného technologického předpisu, zhutnění vrstvy v předepsané tloušťce
- zřízení vrstvy bez rozlišení šířky, pokládání vrstvy po etapách, včetně pracovních spar a spojů
- úpravu napojení, ukončení 
Položka nezahrnuje:
- postřiky, nátěry</t>
  </si>
  <si>
    <t>58303</t>
  </si>
  <si>
    <t>KRYT ZE SILNIČNÍCH DÍLCŮ (PANELŮ) TL 210MM</t>
  </si>
  <si>
    <t xml:space="preserve">Zřízení provizorních opěr pro lávku ze silničních panelů včetně dopravy a pokládky.  ("02 Přehledný výkres dig. AutoCAD")</t>
  </si>
  <si>
    <t>3 * 1,5 * 6 *2 = 54,000 [A]</t>
  </si>
  <si>
    <t>Položka zahrnuje:
- dodání dílců v požadované kvalitě, dodání materiálu pro předepsané lože v tloušťce předepsané dokumentací a pro předepsanou výplň spar
- očištění podkladu
- uložení dílců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</si>
  <si>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>93610</t>
  </si>
  <si>
    <t>DROBNÉ DOPLŇK KONSTR DŘEVĚNÉ</t>
  </si>
  <si>
    <t>"Pochůzná vrsta na lávce - fošny tl. 40 mm včetně dopravy a montáže.
(Plocha x tloušťka dle ""02 Přehledný výkres dig. AutoCAD"")"</t>
  </si>
  <si>
    <t>12 * 2,21 * 0,04 = 1,061 [A]</t>
  </si>
  <si>
    <t xml:space="preserve">Položka zahrnuje:
- dílenská dokumentace, včetně technologického předpisu spojování
- dodání dřeva v požadované kvalitě a výroba konstrukce (vč. pomůcek,  přípravků a prostředků pro výrobu) bez ohledu na náročnost a její objem, dílenská montáž, montážní dokumentace
- dodání spojovacího materiálu
- zřízení montážních a dilatačních  spojů, spar, včetně potřebných úprav, vložek, opracování, očištění a ošetření
- podpěr. konstr. a lešení všech druhů pro montáž konstrukcí i doplňkových, včetně  požadovaných  otvorů, ochranných a bezpečnostních opatření a základů pro tyto konstrukce a lešení
- jakákoliv doprava a manipulace dílců a montážních sestav, včetně dopravy konstrukce z výrobny na stavbu
- montáž konstrukce na stavbě, včetně montážních prostředků a pomůcek a zednických výpomocí
- výplň, těsnění a tmelení spar a spojů
- čištění konstrukce a odstranění všech vrubů (vrypy, otlačeniny a pod.)
- veškeré druhy opracování povrchů, včetně úprav pod nátěry a pod izolaci
- veškeré druhy dílenských základů a základních nátěrů a povlaků
- všechny druhy ocelového kotvení
- dílenskou přejímku a montážní prohlídku, včetně požadovaných dokladů
- zřízení kotevních otvorů nebo jam, nejsou-li částí jiné konstrukce, jejich úpravy, očištění a ošetření
- osazení kotvení nebo přímo částí konstrukce do podpůrné konstrukce nebo do zeminy
- výplň  kotevních  otvorů (případně podlití patních desek) maltou, betonem nebo jinou speciální hmotou, vyplnění jam zeminou
- ošetření kotevní oblasti proti vzniku trhlin, vlivu povětrnosti a pod.
- osazení značek, včetně jejich zaměření
- veškeré úpravy dřeva pro zlepšení jeho užitných vlastností - např. impregnace, zpevňování a pod. (pokud je předepsáno v dokumentaci pro zadání stavby)
- veškeré druhy povrchových úprav (pokud je předepsáno v dokumentaci pro zadání stavby)
- zvláštní spojové prostředky, rozebíratelnost konstrukce (pokud je předepsáno v dokumentaci pro zadání stavby)
- osazení měřících zařízení a úprav pro ně (pokud je předepsáno v dokumentaci pro zadání stavby)
Položka nezahrnuje:
- x</t>
  </si>
  <si>
    <t>Odstranění pochůzné dřevěné vrstvy na lávce - fošny tl. 40 mm. Manipulace a doprava na skládku v režii zhotovitele. (Plocha x tloušťka dle "02 Přehledný výkres dig. AutoCAD")</t>
  </si>
  <si>
    <t>132251103</t>
  </si>
  <si>
    <t>Hloubení rýh nezapažených š do 800 mm v hornině třídy těžitelnosti I skupiny 3 objem do 100 m3 strojně</t>
  </si>
  <si>
    <t>m3</t>
  </si>
  <si>
    <t>CS ÚRS 2024 02</t>
  </si>
  <si>
    <t>21.000000 = 21,000 [A]</t>
  </si>
  <si>
    <t>174111101</t>
  </si>
  <si>
    <t>Zásyp jam, šachet rýh nebo kolem objektů sypaninou se zhutněním ručně</t>
  </si>
  <si>
    <t>46-M</t>
  </si>
  <si>
    <t>Zemní práce při extr.mont.pracích</t>
  </si>
  <si>
    <t>460661111</t>
  </si>
  <si>
    <t>Kabelové lože z písku pro kabely nn bez zakrytí š lože do 35 cm</t>
  </si>
  <si>
    <t>m</t>
  </si>
  <si>
    <t>50.000000 = 50,000 [A]</t>
  </si>
  <si>
    <t>58337303</t>
  </si>
  <si>
    <t>štěrkopísek frakce 0/8</t>
  </si>
  <si>
    <t>6.000000 = 6,000 [A]</t>
  </si>
  <si>
    <t>460671113</t>
  </si>
  <si>
    <t>Výstražná fólie pro krytí kabelů šířky přes 25 do 34 cm</t>
  </si>
  <si>
    <t>69311311</t>
  </si>
  <si>
    <t>pás varovný plný do výkopu š 330mm s potiskem</t>
  </si>
  <si>
    <t>460791213</t>
  </si>
  <si>
    <t>Montáž trubek ochranných plastových uložených volně do rýhy ohebných přes 50 do 90 mm</t>
  </si>
  <si>
    <t>80.000000 = 80,000 [A]</t>
  </si>
  <si>
    <t>34571354</t>
  </si>
  <si>
    <t>trubka elektroinstalační ohebná dvouplášťová korugovaná HDPE+LDPE (chránička) D 75/90mm</t>
  </si>
  <si>
    <t>741</t>
  </si>
  <si>
    <t>Elektroinstalace - silnoproud</t>
  </si>
  <si>
    <t>741120201</t>
  </si>
  <si>
    <t>Montáž vodič Cu izolovaný plný a laněný s PVC pláštěm žíla 1,5 až 16 mm2 volně (např. CY, CHAH-V)</t>
  </si>
  <si>
    <t>120.000000 = 120,000 [A]</t>
  </si>
  <si>
    <t>34111076</t>
  </si>
  <si>
    <t>kabel instalační jádro Cu plné izolace PVC plášť PVC 450/750V (CYKY) 4x10mm2</t>
  </si>
  <si>
    <t>35436021</t>
  </si>
  <si>
    <t>spojka kabelová smršťovaná přímé do 1kV 91ah-21s 4x6-25mm</t>
  </si>
  <si>
    <t>kus</t>
  </si>
  <si>
    <t>2.000000 = 2,000 [A]</t>
  </si>
  <si>
    <t>210101229</t>
  </si>
  <si>
    <t>Propojení kabelů celoplastových spojkou do 1 kV venkovní páskovou SPE 1 až 5 žíly do 4x16 až 50 mm2</t>
  </si>
  <si>
    <t>741132132</t>
  </si>
  <si>
    <t>Ukončení kabelů 4x10 mm2 smršťovací koncovkou nebo páskem bez letování</t>
  </si>
  <si>
    <t>741410022</t>
  </si>
  <si>
    <t>Montáž pásku uzemňovacího průřezu do 120 mm2 v průmyslové výstavbě v zemi</t>
  </si>
  <si>
    <t>30.000000 = 30,000 [A]</t>
  </si>
  <si>
    <t>35442062</t>
  </si>
  <si>
    <t>pás zemnící 30x4mm FeZn</t>
  </si>
  <si>
    <t>kg</t>
  </si>
  <si>
    <t>28.500000 = 28,500 [A]</t>
  </si>
  <si>
    <t>210280001</t>
  </si>
  <si>
    <t>Zkoušky a prohlídky el rozvodů a zařízení celková prohlídka pro objem montážních prací do 100 tis Kč</t>
  </si>
  <si>
    <t>1.000000 = 1,000 [A]</t>
  </si>
  <si>
    <t>VRN1</t>
  </si>
  <si>
    <t>Průzkumné, geodetické a projektové práce</t>
  </si>
  <si>
    <t>012303000</t>
  </si>
  <si>
    <t>Geodetické práce po výstavbě</t>
  </si>
  <si>
    <t>013254000</t>
  </si>
  <si>
    <t>Dokumentace skutečného provedení stavby</t>
  </si>
  <si>
    <t>12.000000 = 12,000 [A]</t>
  </si>
  <si>
    <t>21-M</t>
  </si>
  <si>
    <t>Elektromontáže</t>
  </si>
  <si>
    <t>40.000000 = 40,000 [A]</t>
  </si>
  <si>
    <t>4.000000 = 4,000 [A]</t>
  </si>
  <si>
    <t>741123225</t>
  </si>
  <si>
    <t>Montáž kabel Al plný nebo laněný kulatý žíla 4x25 mm2 uložený volně (např. AYKY)</t>
  </si>
  <si>
    <t>34113120</t>
  </si>
  <si>
    <t>kabel silový jádro Al izolace PVC plášť PVC 0,6/1kV (1-AYKY) 4x25mm2</t>
  </si>
  <si>
    <t>3.000000 = 3,000 [A]</t>
  </si>
  <si>
    <t>210100252</t>
  </si>
  <si>
    <t>Ukončení kabelů smršťovací koncovkou nebo páskou se zapojením bez letování žíly do 4x25 mm2</t>
  </si>
  <si>
    <t>741440031</t>
  </si>
  <si>
    <t>Montáž tyč zemnicí dl do 2 m</t>
  </si>
  <si>
    <t>35442128</t>
  </si>
  <si>
    <t>tyč zemnící 2 m FeZn se svorkou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</si>
</sst>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22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/>
      <bottom style="thin"/>
    </border>
    <border>
      <top style="thin"/>
      <bottom style="thin"/>
    </border>
    <border>
      <right style="thin">
        <color rgb="FF000000"/>
      </right>
      <top style="thin"/>
      <bottom style="thin"/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4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5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165" fontId="4" fillId="0" borderId="1" xfId="6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7" applyFill="1" applyBorder="1">
      <alignment horizontal="left" vertical="center" wrapText="1"/>
    </xf>
    <xf numFmtId="0" fontId="6" fillId="2" borderId="0" xfId="7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6" fillId="2" borderId="0" xfId="7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5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8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Border="1" applyAlignment="1">
      <alignment wrapText="1"/>
    </xf>
    <xf numFmtId="0" fontId="0" fillId="0" borderId="17" xfId="0" applyBorder="1" applyAlignment="1">
      <alignment wrapText="1"/>
    </xf>
    <xf numFmtId="0" fontId="7" fillId="2" borderId="19" xfId="0" applyFont="1" applyFill="1" applyBorder="1"/>
    <xf numFmtId="0" fontId="7" fillId="2" borderId="20" xfId="0" applyFont="1" applyFill="1" applyBorder="1"/>
    <xf numFmtId="0" fontId="0" fillId="2" borderId="21" xfId="0" applyFill="1" applyBorder="1"/>
  </cellXfs>
  <cellStyles count="14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NormalBoldLeftStyle" xfId="5"/>
    <cellStyle name="NormalBoldRightStyle" xfId="6"/>
    <cellStyle name="StavbaRozpocetHeaderStyle" xfId="7"/>
    <cellStyle name="NadpisStrukturyStyle" xfId="8"/>
    <cellStyle name="StavebniDilStyle" xfId="9"/>
    <cellStyle name="NormalBoldStyle" xfId="10"/>
    <cellStyle name="NormalLeftStyle" xfId="11"/>
    <cellStyle name="NormalRightStyle" xfId="12"/>
    <cellStyle name="PolDoplnInfoStyle" xfId="13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7.570313" bestFit="1" customWidth="1"/>
    <col min="2" max="2" width="129.5703" customWidth="1"/>
    <col min="3" max="3" width="19.42578" customWidth="1"/>
    <col min="4" max="4" width="19.42578" customWidth="1"/>
    <col min="5" max="5" width="19.42578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0.25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C10+C11+C12+C13+C14+C15+C16</f>
        <v>0</v>
      </c>
      <c r="D6" s="3"/>
      <c r="E6" s="3"/>
    </row>
    <row r="7">
      <c r="A7" s="3"/>
      <c r="B7" s="5" t="s">
        <v>5</v>
      </c>
      <c r="C7" s="6">
        <f>E10+E11+E12+E13+E14+E15+E16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'SO 001'!I3</f>
        <v>0</v>
      </c>
      <c r="D10" s="9">
        <f>SUMIFS('SO 001'!O:O,'SO 001'!A:A,"P")</f>
        <v>0</v>
      </c>
      <c r="E10" s="9">
        <f>C10+D10</f>
        <v>0</v>
      </c>
    </row>
    <row r="11">
      <c r="A11" s="8" t="s">
        <v>13</v>
      </c>
      <c r="B11" s="8" t="s">
        <v>14</v>
      </c>
      <c r="C11" s="9">
        <f>'SO 101'!I3</f>
        <v>0</v>
      </c>
      <c r="D11" s="9">
        <f>SUMIFS('SO 101'!O:O,'SO 101'!A:A,"P")</f>
        <v>0</v>
      </c>
      <c r="E11" s="9">
        <f>C11+D11</f>
        <v>0</v>
      </c>
    </row>
    <row r="12">
      <c r="A12" s="8" t="s">
        <v>15</v>
      </c>
      <c r="B12" s="8" t="s">
        <v>16</v>
      </c>
      <c r="C12" s="9">
        <f>'SO 181'!I3</f>
        <v>0</v>
      </c>
      <c r="D12" s="9">
        <f>SUMIFS('SO 181'!O:O,'SO 181'!A:A,"P")</f>
        <v>0</v>
      </c>
      <c r="E12" s="9">
        <f>C12+D12</f>
        <v>0</v>
      </c>
    </row>
    <row r="13">
      <c r="A13" s="8" t="s">
        <v>17</v>
      </c>
      <c r="B13" s="8" t="s">
        <v>18</v>
      </c>
      <c r="C13" s="9">
        <f>'SO 201'!I3</f>
        <v>0</v>
      </c>
      <c r="D13" s="9">
        <f>SUMIFS('SO 201'!O:O,'SO 201'!A:A,"P")</f>
        <v>0</v>
      </c>
      <c r="E13" s="9">
        <f>C13+D13</f>
        <v>0</v>
      </c>
    </row>
    <row r="14">
      <c r="A14" s="8" t="s">
        <v>19</v>
      </c>
      <c r="B14" s="8" t="s">
        <v>20</v>
      </c>
      <c r="C14" s="9">
        <f>'SO 202'!I3</f>
        <v>0</v>
      </c>
      <c r="D14" s="9">
        <f>SUMIFS('SO 202'!O:O,'SO 202'!A:A,"P")</f>
        <v>0</v>
      </c>
      <c r="E14" s="9">
        <f>C14+D14</f>
        <v>0</v>
      </c>
    </row>
    <row r="15">
      <c r="A15" s="8" t="s">
        <v>21</v>
      </c>
      <c r="B15" s="8" t="s">
        <v>22</v>
      </c>
      <c r="C15" s="9">
        <f>'SO 401'!I3</f>
        <v>0</v>
      </c>
      <c r="D15" s="9">
        <f>SUMIFS('SO 401'!O:O,'SO 401'!A:A,"P")</f>
        <v>0</v>
      </c>
      <c r="E15" s="9">
        <f>C15+D15</f>
        <v>0</v>
      </c>
    </row>
    <row r="16">
      <c r="A16" s="8" t="s">
        <v>23</v>
      </c>
      <c r="B16" s="8" t="s">
        <v>24</v>
      </c>
      <c r="C16" s="9">
        <f>'SO 402'!I3</f>
        <v>0</v>
      </c>
      <c r="D16" s="9">
        <f>SUMIFS('SO 402'!O:O,'SO 402'!A:A,"P")</f>
        <v>0</v>
      </c>
      <c r="E16" s="9">
        <f>C16+D16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25</v>
      </c>
      <c r="F2" s="15"/>
      <c r="G2" s="15"/>
      <c r="H2" s="15"/>
      <c r="I2" s="15"/>
      <c r="J2" s="17"/>
    </row>
    <row r="3">
      <c r="A3" s="3" t="s">
        <v>26</v>
      </c>
      <c r="B3" s="18" t="s">
        <v>27</v>
      </c>
      <c r="C3" s="19" t="s">
        <v>28</v>
      </c>
      <c r="D3" s="20"/>
      <c r="E3" s="21" t="s">
        <v>29</v>
      </c>
      <c r="F3" s="15"/>
      <c r="G3" s="15"/>
      <c r="H3" s="22" t="s">
        <v>11</v>
      </c>
      <c r="I3" s="23">
        <f>SUMIFS(I8:I34,A8:A34,"SD")</f>
        <v>0</v>
      </c>
      <c r="J3" s="17"/>
      <c r="O3">
        <v>0</v>
      </c>
      <c r="P3">
        <v>2</v>
      </c>
    </row>
    <row r="4">
      <c r="A4" s="3" t="s">
        <v>30</v>
      </c>
      <c r="B4" s="18" t="s">
        <v>31</v>
      </c>
      <c r="C4" s="19" t="s">
        <v>11</v>
      </c>
      <c r="D4" s="20"/>
      <c r="E4" s="21" t="s">
        <v>12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32</v>
      </c>
      <c r="B5" s="25" t="s">
        <v>33</v>
      </c>
      <c r="C5" s="7" t="s">
        <v>34</v>
      </c>
      <c r="D5" s="7" t="s">
        <v>35</v>
      </c>
      <c r="E5" s="7" t="s">
        <v>36</v>
      </c>
      <c r="F5" s="7" t="s">
        <v>37</v>
      </c>
      <c r="G5" s="7" t="s">
        <v>38</v>
      </c>
      <c r="H5" s="7" t="s">
        <v>39</v>
      </c>
      <c r="I5" s="7"/>
      <c r="J5" s="26" t="s">
        <v>40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41</v>
      </c>
      <c r="I6" s="7" t="s">
        <v>42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43</v>
      </c>
      <c r="B8" s="30"/>
      <c r="C8" s="31" t="s">
        <v>44</v>
      </c>
      <c r="D8" s="32"/>
      <c r="E8" s="29" t="s">
        <v>45</v>
      </c>
      <c r="F8" s="32"/>
      <c r="G8" s="32"/>
      <c r="H8" s="32"/>
      <c r="I8" s="33">
        <f>SUMIFS(I9:I16,A9:A16,"P")</f>
        <v>0</v>
      </c>
      <c r="J8" s="34"/>
    </row>
    <row r="9">
      <c r="A9" s="35" t="s">
        <v>46</v>
      </c>
      <c r="B9" s="35">
        <v>1</v>
      </c>
      <c r="C9" s="36" t="s">
        <v>47</v>
      </c>
      <c r="D9" s="35" t="s">
        <v>48</v>
      </c>
      <c r="E9" s="37" t="s">
        <v>49</v>
      </c>
      <c r="F9" s="38" t="s">
        <v>50</v>
      </c>
      <c r="G9" s="39">
        <v>3.504</v>
      </c>
      <c r="H9" s="40">
        <v>0</v>
      </c>
      <c r="I9" s="40">
        <f>ROUND(G9*H9,P4)</f>
        <v>0</v>
      </c>
      <c r="J9" s="38" t="s">
        <v>51</v>
      </c>
      <c r="O9" s="41">
        <f>I9*0.21</f>
        <v>0</v>
      </c>
      <c r="P9">
        <v>3</v>
      </c>
    </row>
    <row r="10" ht="45">
      <c r="A10" s="35" t="s">
        <v>52</v>
      </c>
      <c r="B10" s="42"/>
      <c r="C10" s="43"/>
      <c r="D10" s="43"/>
      <c r="E10" s="37" t="s">
        <v>53</v>
      </c>
      <c r="F10" s="43"/>
      <c r="G10" s="43"/>
      <c r="H10" s="43"/>
      <c r="I10" s="43"/>
      <c r="J10" s="44"/>
    </row>
    <row r="11">
      <c r="A11" s="35" t="s">
        <v>54</v>
      </c>
      <c r="B11" s="42"/>
      <c r="C11" s="43"/>
      <c r="D11" s="43"/>
      <c r="E11" s="45" t="s">
        <v>55</v>
      </c>
      <c r="F11" s="43"/>
      <c r="G11" s="43"/>
      <c r="H11" s="43"/>
      <c r="I11" s="43"/>
      <c r="J11" s="44"/>
    </row>
    <row r="12" ht="75">
      <c r="A12" s="35" t="s">
        <v>56</v>
      </c>
      <c r="B12" s="42"/>
      <c r="C12" s="43"/>
      <c r="D12" s="43"/>
      <c r="E12" s="37" t="s">
        <v>57</v>
      </c>
      <c r="F12" s="43"/>
      <c r="G12" s="43"/>
      <c r="H12" s="43"/>
      <c r="I12" s="43"/>
      <c r="J12" s="44"/>
    </row>
    <row r="13">
      <c r="A13" s="35" t="s">
        <v>46</v>
      </c>
      <c r="B13" s="35">
        <v>2</v>
      </c>
      <c r="C13" s="36" t="s">
        <v>47</v>
      </c>
      <c r="D13" s="35" t="s">
        <v>58</v>
      </c>
      <c r="E13" s="37" t="s">
        <v>49</v>
      </c>
      <c r="F13" s="38" t="s">
        <v>50</v>
      </c>
      <c r="G13" s="39">
        <v>9</v>
      </c>
      <c r="H13" s="40">
        <v>0</v>
      </c>
      <c r="I13" s="40">
        <f>ROUND(G13*H13,P4)</f>
        <v>0</v>
      </c>
      <c r="J13" s="38" t="s">
        <v>51</v>
      </c>
      <c r="O13" s="41">
        <f>I13*0.21</f>
        <v>0</v>
      </c>
      <c r="P13">
        <v>3</v>
      </c>
    </row>
    <row r="14" ht="45">
      <c r="A14" s="35" t="s">
        <v>52</v>
      </c>
      <c r="B14" s="42"/>
      <c r="C14" s="43"/>
      <c r="D14" s="43"/>
      <c r="E14" s="37" t="s">
        <v>59</v>
      </c>
      <c r="F14" s="43"/>
      <c r="G14" s="43"/>
      <c r="H14" s="43"/>
      <c r="I14" s="43"/>
      <c r="J14" s="44"/>
    </row>
    <row r="15">
      <c r="A15" s="35" t="s">
        <v>54</v>
      </c>
      <c r="B15" s="42"/>
      <c r="C15" s="43"/>
      <c r="D15" s="43"/>
      <c r="E15" s="45" t="s">
        <v>60</v>
      </c>
      <c r="F15" s="43"/>
      <c r="G15" s="43"/>
      <c r="H15" s="43"/>
      <c r="I15" s="43"/>
      <c r="J15" s="44"/>
    </row>
    <row r="16" ht="75">
      <c r="A16" s="35" t="s">
        <v>56</v>
      </c>
      <c r="B16" s="42"/>
      <c r="C16" s="43"/>
      <c r="D16" s="43"/>
      <c r="E16" s="37" t="s">
        <v>57</v>
      </c>
      <c r="F16" s="43"/>
      <c r="G16" s="43"/>
      <c r="H16" s="43"/>
      <c r="I16" s="43"/>
      <c r="J16" s="44"/>
    </row>
    <row r="17">
      <c r="A17" s="29" t="s">
        <v>43</v>
      </c>
      <c r="B17" s="30"/>
      <c r="C17" s="31" t="s">
        <v>58</v>
      </c>
      <c r="D17" s="32"/>
      <c r="E17" s="29" t="s">
        <v>61</v>
      </c>
      <c r="F17" s="32"/>
      <c r="G17" s="32"/>
      <c r="H17" s="32"/>
      <c r="I17" s="33">
        <f>SUMIFS(I18:I21,A18:A21,"P")</f>
        <v>0</v>
      </c>
      <c r="J17" s="34"/>
    </row>
    <row r="18">
      <c r="A18" s="35" t="s">
        <v>46</v>
      </c>
      <c r="B18" s="35">
        <v>3</v>
      </c>
      <c r="C18" s="36" t="s">
        <v>62</v>
      </c>
      <c r="D18" s="35" t="s">
        <v>48</v>
      </c>
      <c r="E18" s="37" t="s">
        <v>63</v>
      </c>
      <c r="F18" s="38" t="s">
        <v>64</v>
      </c>
      <c r="G18" s="39">
        <v>150</v>
      </c>
      <c r="H18" s="40">
        <v>0</v>
      </c>
      <c r="I18" s="40">
        <f>ROUND(G18*H18,P4)</f>
        <v>0</v>
      </c>
      <c r="J18" s="38" t="s">
        <v>51</v>
      </c>
      <c r="O18" s="41">
        <f>I18*0.21</f>
        <v>0</v>
      </c>
      <c r="P18">
        <v>3</v>
      </c>
    </row>
    <row r="19" ht="30">
      <c r="A19" s="35" t="s">
        <v>52</v>
      </c>
      <c r="B19" s="42"/>
      <c r="C19" s="43"/>
      <c r="D19" s="43"/>
      <c r="E19" s="37" t="s">
        <v>65</v>
      </c>
      <c r="F19" s="43"/>
      <c r="G19" s="43"/>
      <c r="H19" s="43"/>
      <c r="I19" s="43"/>
      <c r="J19" s="44"/>
    </row>
    <row r="20">
      <c r="A20" s="35" t="s">
        <v>54</v>
      </c>
      <c r="B20" s="42"/>
      <c r="C20" s="43"/>
      <c r="D20" s="43"/>
      <c r="E20" s="45" t="s">
        <v>66</v>
      </c>
      <c r="F20" s="43"/>
      <c r="G20" s="43"/>
      <c r="H20" s="43"/>
      <c r="I20" s="43"/>
      <c r="J20" s="44"/>
    </row>
    <row r="21" ht="90">
      <c r="A21" s="35" t="s">
        <v>56</v>
      </c>
      <c r="B21" s="42"/>
      <c r="C21" s="43"/>
      <c r="D21" s="43"/>
      <c r="E21" s="37" t="s">
        <v>67</v>
      </c>
      <c r="F21" s="43"/>
      <c r="G21" s="43"/>
      <c r="H21" s="43"/>
      <c r="I21" s="43"/>
      <c r="J21" s="44"/>
    </row>
    <row r="22">
      <c r="A22" s="29" t="s">
        <v>43</v>
      </c>
      <c r="B22" s="30"/>
      <c r="C22" s="31" t="s">
        <v>68</v>
      </c>
      <c r="D22" s="32"/>
      <c r="E22" s="29" t="s">
        <v>69</v>
      </c>
      <c r="F22" s="32"/>
      <c r="G22" s="32"/>
      <c r="H22" s="32"/>
      <c r="I22" s="33">
        <f>SUMIFS(I23:I34,A23:A34,"P")</f>
        <v>0</v>
      </c>
      <c r="J22" s="34"/>
    </row>
    <row r="23">
      <c r="A23" s="35" t="s">
        <v>46</v>
      </c>
      <c r="B23" s="35">
        <v>4</v>
      </c>
      <c r="C23" s="36" t="s">
        <v>70</v>
      </c>
      <c r="D23" s="35" t="s">
        <v>48</v>
      </c>
      <c r="E23" s="37" t="s">
        <v>71</v>
      </c>
      <c r="F23" s="38" t="s">
        <v>72</v>
      </c>
      <c r="G23" s="39">
        <v>3.6000000000000001</v>
      </c>
      <c r="H23" s="40">
        <v>0</v>
      </c>
      <c r="I23" s="40">
        <f>ROUND(G23*H23,P4)</f>
        <v>0</v>
      </c>
      <c r="J23" s="38" t="s">
        <v>51</v>
      </c>
      <c r="O23" s="41">
        <f>I23*0.21</f>
        <v>0</v>
      </c>
      <c r="P23">
        <v>3</v>
      </c>
    </row>
    <row r="24" ht="30">
      <c r="A24" s="35" t="s">
        <v>52</v>
      </c>
      <c r="B24" s="42"/>
      <c r="C24" s="43"/>
      <c r="D24" s="43"/>
      <c r="E24" s="37" t="s">
        <v>73</v>
      </c>
      <c r="F24" s="43"/>
      <c r="G24" s="43"/>
      <c r="H24" s="43"/>
      <c r="I24" s="43"/>
      <c r="J24" s="44"/>
    </row>
    <row r="25">
      <c r="A25" s="35" t="s">
        <v>54</v>
      </c>
      <c r="B25" s="42"/>
      <c r="C25" s="43"/>
      <c r="D25" s="43"/>
      <c r="E25" s="45" t="s">
        <v>74</v>
      </c>
      <c r="F25" s="43"/>
      <c r="G25" s="43"/>
      <c r="H25" s="43"/>
      <c r="I25" s="43"/>
      <c r="J25" s="44"/>
    </row>
    <row r="26" ht="150">
      <c r="A26" s="35" t="s">
        <v>56</v>
      </c>
      <c r="B26" s="42"/>
      <c r="C26" s="43"/>
      <c r="D26" s="43"/>
      <c r="E26" s="37" t="s">
        <v>75</v>
      </c>
      <c r="F26" s="43"/>
      <c r="G26" s="43"/>
      <c r="H26" s="43"/>
      <c r="I26" s="43"/>
      <c r="J26" s="44"/>
    </row>
    <row r="27">
      <c r="A27" s="35" t="s">
        <v>46</v>
      </c>
      <c r="B27" s="35">
        <v>5</v>
      </c>
      <c r="C27" s="36" t="s">
        <v>76</v>
      </c>
      <c r="D27" s="35" t="s">
        <v>48</v>
      </c>
      <c r="E27" s="37" t="s">
        <v>77</v>
      </c>
      <c r="F27" s="38" t="s">
        <v>72</v>
      </c>
      <c r="G27" s="39">
        <v>4.867</v>
      </c>
      <c r="H27" s="40">
        <v>0</v>
      </c>
      <c r="I27" s="40">
        <f>ROUND(G27*H27,P4)</f>
        <v>0</v>
      </c>
      <c r="J27" s="38" t="s">
        <v>51</v>
      </c>
      <c r="O27" s="41">
        <f>I27*0.21</f>
        <v>0</v>
      </c>
      <c r="P27">
        <v>3</v>
      </c>
    </row>
    <row r="28" ht="30">
      <c r="A28" s="35" t="s">
        <v>52</v>
      </c>
      <c r="B28" s="42"/>
      <c r="C28" s="43"/>
      <c r="D28" s="43"/>
      <c r="E28" s="37" t="s">
        <v>78</v>
      </c>
      <c r="F28" s="43"/>
      <c r="G28" s="43"/>
      <c r="H28" s="43"/>
      <c r="I28" s="43"/>
      <c r="J28" s="44"/>
    </row>
    <row r="29">
      <c r="A29" s="35" t="s">
        <v>54</v>
      </c>
      <c r="B29" s="42"/>
      <c r="C29" s="43"/>
      <c r="D29" s="43"/>
      <c r="E29" s="45" t="s">
        <v>79</v>
      </c>
      <c r="F29" s="43"/>
      <c r="G29" s="43"/>
      <c r="H29" s="43"/>
      <c r="I29" s="43"/>
      <c r="J29" s="44"/>
    </row>
    <row r="30" ht="150">
      <c r="A30" s="35" t="s">
        <v>56</v>
      </c>
      <c r="B30" s="42"/>
      <c r="C30" s="43"/>
      <c r="D30" s="43"/>
      <c r="E30" s="37" t="s">
        <v>75</v>
      </c>
      <c r="F30" s="43"/>
      <c r="G30" s="43"/>
      <c r="H30" s="43"/>
      <c r="I30" s="43"/>
      <c r="J30" s="44"/>
    </row>
    <row r="31">
      <c r="A31" s="35" t="s">
        <v>46</v>
      </c>
      <c r="B31" s="35">
        <v>6</v>
      </c>
      <c r="C31" s="36" t="s">
        <v>80</v>
      </c>
      <c r="D31" s="35" t="s">
        <v>48</v>
      </c>
      <c r="E31" s="37" t="s">
        <v>81</v>
      </c>
      <c r="F31" s="38" t="s">
        <v>50</v>
      </c>
      <c r="G31" s="39">
        <v>8.1980000000000004</v>
      </c>
      <c r="H31" s="40">
        <v>0</v>
      </c>
      <c r="I31" s="40">
        <f>ROUND(G31*H31,P4)</f>
        <v>0</v>
      </c>
      <c r="J31" s="38" t="s">
        <v>51</v>
      </c>
      <c r="O31" s="41">
        <f>I31*0.21</f>
        <v>0</v>
      </c>
      <c r="P31">
        <v>3</v>
      </c>
    </row>
    <row r="32" ht="45">
      <c r="A32" s="35" t="s">
        <v>52</v>
      </c>
      <c r="B32" s="42"/>
      <c r="C32" s="43"/>
      <c r="D32" s="43"/>
      <c r="E32" s="37" t="s">
        <v>82</v>
      </c>
      <c r="F32" s="43"/>
      <c r="G32" s="43"/>
      <c r="H32" s="43"/>
      <c r="I32" s="43"/>
      <c r="J32" s="44"/>
    </row>
    <row r="33">
      <c r="A33" s="35" t="s">
        <v>54</v>
      </c>
      <c r="B33" s="42"/>
      <c r="C33" s="43"/>
      <c r="D33" s="43"/>
      <c r="E33" s="45" t="s">
        <v>83</v>
      </c>
      <c r="F33" s="43"/>
      <c r="G33" s="43"/>
      <c r="H33" s="43"/>
      <c r="I33" s="43"/>
      <c r="J33" s="44"/>
    </row>
    <row r="34" ht="150">
      <c r="A34" s="35" t="s">
        <v>56</v>
      </c>
      <c r="B34" s="46"/>
      <c r="C34" s="47"/>
      <c r="D34" s="47"/>
      <c r="E34" s="37" t="s">
        <v>75</v>
      </c>
      <c r="F34" s="47"/>
      <c r="G34" s="47"/>
      <c r="H34" s="47"/>
      <c r="I34" s="47"/>
      <c r="J34" s="48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25</v>
      </c>
      <c r="F2" s="15"/>
      <c r="G2" s="15"/>
      <c r="H2" s="15"/>
      <c r="I2" s="15"/>
      <c r="J2" s="17"/>
    </row>
    <row r="3">
      <c r="A3" s="3" t="s">
        <v>26</v>
      </c>
      <c r="B3" s="18" t="s">
        <v>27</v>
      </c>
      <c r="C3" s="19" t="s">
        <v>28</v>
      </c>
      <c r="D3" s="20"/>
      <c r="E3" s="21" t="s">
        <v>29</v>
      </c>
      <c r="F3" s="15"/>
      <c r="G3" s="15"/>
      <c r="H3" s="22" t="s">
        <v>13</v>
      </c>
      <c r="I3" s="23">
        <f>SUMIFS(I8:I131,A8:A131,"SD")</f>
        <v>0</v>
      </c>
      <c r="J3" s="17"/>
      <c r="O3">
        <v>0</v>
      </c>
      <c r="P3">
        <v>2</v>
      </c>
    </row>
    <row r="4">
      <c r="A4" s="3" t="s">
        <v>30</v>
      </c>
      <c r="B4" s="18" t="s">
        <v>31</v>
      </c>
      <c r="C4" s="19" t="s">
        <v>13</v>
      </c>
      <c r="D4" s="20"/>
      <c r="E4" s="21" t="s">
        <v>14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32</v>
      </c>
      <c r="B5" s="25" t="s">
        <v>33</v>
      </c>
      <c r="C5" s="7" t="s">
        <v>34</v>
      </c>
      <c r="D5" s="7" t="s">
        <v>35</v>
      </c>
      <c r="E5" s="7" t="s">
        <v>36</v>
      </c>
      <c r="F5" s="7" t="s">
        <v>37</v>
      </c>
      <c r="G5" s="7" t="s">
        <v>38</v>
      </c>
      <c r="H5" s="7" t="s">
        <v>39</v>
      </c>
      <c r="I5" s="7"/>
      <c r="J5" s="26" t="s">
        <v>40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41</v>
      </c>
      <c r="I6" s="7" t="s">
        <v>42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43</v>
      </c>
      <c r="B8" s="30"/>
      <c r="C8" s="31" t="s">
        <v>44</v>
      </c>
      <c r="D8" s="32"/>
      <c r="E8" s="29" t="s">
        <v>45</v>
      </c>
      <c r="F8" s="32"/>
      <c r="G8" s="32"/>
      <c r="H8" s="32"/>
      <c r="I8" s="33">
        <f>SUMIFS(I9:I32,A9:A32,"P")</f>
        <v>0</v>
      </c>
      <c r="J8" s="34"/>
    </row>
    <row r="9">
      <c r="A9" s="35" t="s">
        <v>46</v>
      </c>
      <c r="B9" s="35">
        <v>1</v>
      </c>
      <c r="C9" s="36" t="s">
        <v>47</v>
      </c>
      <c r="D9" s="35" t="s">
        <v>48</v>
      </c>
      <c r="E9" s="37" t="s">
        <v>49</v>
      </c>
      <c r="F9" s="38" t="s">
        <v>84</v>
      </c>
      <c r="G9" s="39">
        <v>116.22</v>
      </c>
      <c r="H9" s="40">
        <v>0</v>
      </c>
      <c r="I9" s="40">
        <f>ROUND(G9*H9,P4)</f>
        <v>0</v>
      </c>
      <c r="J9" s="38" t="s">
        <v>85</v>
      </c>
      <c r="O9" s="41">
        <f>I9*0.21</f>
        <v>0</v>
      </c>
      <c r="P9">
        <v>3</v>
      </c>
    </row>
    <row r="10">
      <c r="A10" s="35" t="s">
        <v>52</v>
      </c>
      <c r="B10" s="42"/>
      <c r="C10" s="43"/>
      <c r="D10" s="43"/>
      <c r="E10" s="37" t="s">
        <v>86</v>
      </c>
      <c r="F10" s="43"/>
      <c r="G10" s="43"/>
      <c r="H10" s="43"/>
      <c r="I10" s="43"/>
      <c r="J10" s="44"/>
    </row>
    <row r="11">
      <c r="A11" s="35" t="s">
        <v>54</v>
      </c>
      <c r="B11" s="42"/>
      <c r="C11" s="43"/>
      <c r="D11" s="43"/>
      <c r="E11" s="45" t="s">
        <v>87</v>
      </c>
      <c r="F11" s="43"/>
      <c r="G11" s="43"/>
      <c r="H11" s="43"/>
      <c r="I11" s="43"/>
      <c r="J11" s="44"/>
    </row>
    <row r="12" ht="75">
      <c r="A12" s="35" t="s">
        <v>56</v>
      </c>
      <c r="B12" s="42"/>
      <c r="C12" s="43"/>
      <c r="D12" s="43"/>
      <c r="E12" s="37" t="s">
        <v>57</v>
      </c>
      <c r="F12" s="43"/>
      <c r="G12" s="43"/>
      <c r="H12" s="43"/>
      <c r="I12" s="43"/>
      <c r="J12" s="44"/>
    </row>
    <row r="13">
      <c r="A13" s="35" t="s">
        <v>46</v>
      </c>
      <c r="B13" s="35">
        <v>2</v>
      </c>
      <c r="C13" s="36" t="s">
        <v>47</v>
      </c>
      <c r="D13" s="35" t="s">
        <v>88</v>
      </c>
      <c r="E13" s="37" t="s">
        <v>49</v>
      </c>
      <c r="F13" s="38" t="s">
        <v>84</v>
      </c>
      <c r="G13" s="39">
        <v>309.10000000000002</v>
      </c>
      <c r="H13" s="40">
        <v>0</v>
      </c>
      <c r="I13" s="40">
        <f>ROUND(G13*H13,P4)</f>
        <v>0</v>
      </c>
      <c r="J13" s="38" t="s">
        <v>85</v>
      </c>
      <c r="O13" s="41">
        <f>I13*0.21</f>
        <v>0</v>
      </c>
      <c r="P13">
        <v>3</v>
      </c>
    </row>
    <row r="14">
      <c r="A14" s="35" t="s">
        <v>52</v>
      </c>
      <c r="B14" s="42"/>
      <c r="C14" s="43"/>
      <c r="D14" s="43"/>
      <c r="E14" s="37" t="s">
        <v>89</v>
      </c>
      <c r="F14" s="43"/>
      <c r="G14" s="43"/>
      <c r="H14" s="43"/>
      <c r="I14" s="43"/>
      <c r="J14" s="44"/>
    </row>
    <row r="15">
      <c r="A15" s="35" t="s">
        <v>54</v>
      </c>
      <c r="B15" s="42"/>
      <c r="C15" s="43"/>
      <c r="D15" s="43"/>
      <c r="E15" s="45" t="s">
        <v>90</v>
      </c>
      <c r="F15" s="43"/>
      <c r="G15" s="43"/>
      <c r="H15" s="43"/>
      <c r="I15" s="43"/>
      <c r="J15" s="44"/>
    </row>
    <row r="16" ht="75">
      <c r="A16" s="35" t="s">
        <v>56</v>
      </c>
      <c r="B16" s="42"/>
      <c r="C16" s="43"/>
      <c r="D16" s="43"/>
      <c r="E16" s="37" t="s">
        <v>57</v>
      </c>
      <c r="F16" s="43"/>
      <c r="G16" s="43"/>
      <c r="H16" s="43"/>
      <c r="I16" s="43"/>
      <c r="J16" s="44"/>
    </row>
    <row r="17">
      <c r="A17" s="35" t="s">
        <v>46</v>
      </c>
      <c r="B17" s="35">
        <v>3</v>
      </c>
      <c r="C17" s="36" t="s">
        <v>47</v>
      </c>
      <c r="D17" s="35" t="s">
        <v>91</v>
      </c>
      <c r="E17" s="37" t="s">
        <v>49</v>
      </c>
      <c r="F17" s="38" t="s">
        <v>84</v>
      </c>
      <c r="G17" s="39">
        <v>308</v>
      </c>
      <c r="H17" s="40">
        <v>0</v>
      </c>
      <c r="I17" s="40">
        <f>ROUND(G17*H17,P4)</f>
        <v>0</v>
      </c>
      <c r="J17" s="38" t="s">
        <v>85</v>
      </c>
      <c r="O17" s="41">
        <f>I17*0.21</f>
        <v>0</v>
      </c>
      <c r="P17">
        <v>3</v>
      </c>
    </row>
    <row r="18">
      <c r="A18" s="35" t="s">
        <v>52</v>
      </c>
      <c r="B18" s="42"/>
      <c r="C18" s="43"/>
      <c r="D18" s="43"/>
      <c r="E18" s="37" t="s">
        <v>92</v>
      </c>
      <c r="F18" s="43"/>
      <c r="G18" s="43"/>
      <c r="H18" s="43"/>
      <c r="I18" s="43"/>
      <c r="J18" s="44"/>
    </row>
    <row r="19">
      <c r="A19" s="35" t="s">
        <v>54</v>
      </c>
      <c r="B19" s="42"/>
      <c r="C19" s="43"/>
      <c r="D19" s="43"/>
      <c r="E19" s="45" t="s">
        <v>93</v>
      </c>
      <c r="F19" s="43"/>
      <c r="G19" s="43"/>
      <c r="H19" s="43"/>
      <c r="I19" s="43"/>
      <c r="J19" s="44"/>
    </row>
    <row r="20" ht="75">
      <c r="A20" s="35" t="s">
        <v>56</v>
      </c>
      <c r="B20" s="42"/>
      <c r="C20" s="43"/>
      <c r="D20" s="43"/>
      <c r="E20" s="37" t="s">
        <v>57</v>
      </c>
      <c r="F20" s="43"/>
      <c r="G20" s="43"/>
      <c r="H20" s="43"/>
      <c r="I20" s="43"/>
      <c r="J20" s="44"/>
    </row>
    <row r="21">
      <c r="A21" s="35" t="s">
        <v>46</v>
      </c>
      <c r="B21" s="35">
        <v>4</v>
      </c>
      <c r="C21" s="36" t="s">
        <v>47</v>
      </c>
      <c r="D21" s="35" t="s">
        <v>94</v>
      </c>
      <c r="E21" s="37" t="s">
        <v>49</v>
      </c>
      <c r="F21" s="38" t="s">
        <v>84</v>
      </c>
      <c r="G21" s="39">
        <v>21.318000000000001</v>
      </c>
      <c r="H21" s="40">
        <v>0</v>
      </c>
      <c r="I21" s="40">
        <f>ROUND(G21*H21,P4)</f>
        <v>0</v>
      </c>
      <c r="J21" s="38" t="s">
        <v>85</v>
      </c>
      <c r="O21" s="41">
        <f>I21*0.21</f>
        <v>0</v>
      </c>
      <c r="P21">
        <v>3</v>
      </c>
    </row>
    <row r="22">
      <c r="A22" s="35" t="s">
        <v>52</v>
      </c>
      <c r="B22" s="42"/>
      <c r="C22" s="43"/>
      <c r="D22" s="43"/>
      <c r="E22" s="37" t="s">
        <v>95</v>
      </c>
      <c r="F22" s="43"/>
      <c r="G22" s="43"/>
      <c r="H22" s="43"/>
      <c r="I22" s="43"/>
      <c r="J22" s="44"/>
    </row>
    <row r="23">
      <c r="A23" s="35" t="s">
        <v>54</v>
      </c>
      <c r="B23" s="42"/>
      <c r="C23" s="43"/>
      <c r="D23" s="43"/>
      <c r="E23" s="45" t="s">
        <v>96</v>
      </c>
      <c r="F23" s="43"/>
      <c r="G23" s="43"/>
      <c r="H23" s="43"/>
      <c r="I23" s="43"/>
      <c r="J23" s="44"/>
    </row>
    <row r="24" ht="75">
      <c r="A24" s="35" t="s">
        <v>56</v>
      </c>
      <c r="B24" s="42"/>
      <c r="C24" s="43"/>
      <c r="D24" s="43"/>
      <c r="E24" s="37" t="s">
        <v>57</v>
      </c>
      <c r="F24" s="43"/>
      <c r="G24" s="43"/>
      <c r="H24" s="43"/>
      <c r="I24" s="43"/>
      <c r="J24" s="44"/>
    </row>
    <row r="25">
      <c r="A25" s="35" t="s">
        <v>46</v>
      </c>
      <c r="B25" s="35">
        <v>5</v>
      </c>
      <c r="C25" s="36" t="s">
        <v>47</v>
      </c>
      <c r="D25" s="35" t="s">
        <v>97</v>
      </c>
      <c r="E25" s="37" t="s">
        <v>49</v>
      </c>
      <c r="F25" s="38" t="s">
        <v>84</v>
      </c>
      <c r="G25" s="39">
        <v>6.8479999999999999</v>
      </c>
      <c r="H25" s="40">
        <v>0</v>
      </c>
      <c r="I25" s="40">
        <f>ROUND(G25*H25,P4)</f>
        <v>0</v>
      </c>
      <c r="J25" s="38" t="s">
        <v>85</v>
      </c>
      <c r="O25" s="41">
        <f>I25*0.21</f>
        <v>0</v>
      </c>
      <c r="P25">
        <v>3</v>
      </c>
    </row>
    <row r="26">
      <c r="A26" s="35" t="s">
        <v>52</v>
      </c>
      <c r="B26" s="42"/>
      <c r="C26" s="43"/>
      <c r="D26" s="43"/>
      <c r="E26" s="37" t="s">
        <v>98</v>
      </c>
      <c r="F26" s="43"/>
      <c r="G26" s="43"/>
      <c r="H26" s="43"/>
      <c r="I26" s="43"/>
      <c r="J26" s="44"/>
    </row>
    <row r="27">
      <c r="A27" s="35" t="s">
        <v>54</v>
      </c>
      <c r="B27" s="42"/>
      <c r="C27" s="43"/>
      <c r="D27" s="43"/>
      <c r="E27" s="45" t="s">
        <v>99</v>
      </c>
      <c r="F27" s="43"/>
      <c r="G27" s="43"/>
      <c r="H27" s="43"/>
      <c r="I27" s="43"/>
      <c r="J27" s="44"/>
    </row>
    <row r="28" ht="75">
      <c r="A28" s="35" t="s">
        <v>56</v>
      </c>
      <c r="B28" s="42"/>
      <c r="C28" s="43"/>
      <c r="D28" s="43"/>
      <c r="E28" s="37" t="s">
        <v>57</v>
      </c>
      <c r="F28" s="43"/>
      <c r="G28" s="43"/>
      <c r="H28" s="43"/>
      <c r="I28" s="43"/>
      <c r="J28" s="44"/>
    </row>
    <row r="29">
      <c r="A29" s="35" t="s">
        <v>46</v>
      </c>
      <c r="B29" s="35">
        <v>6</v>
      </c>
      <c r="C29" s="36" t="s">
        <v>100</v>
      </c>
      <c r="D29" s="35" t="s">
        <v>48</v>
      </c>
      <c r="E29" s="37" t="s">
        <v>101</v>
      </c>
      <c r="F29" s="38" t="s">
        <v>50</v>
      </c>
      <c r="G29" s="39">
        <v>116.22</v>
      </c>
      <c r="H29" s="40">
        <v>0</v>
      </c>
      <c r="I29" s="40">
        <f>ROUND(G29*H29,P4)</f>
        <v>0</v>
      </c>
      <c r="J29" s="38" t="s">
        <v>85</v>
      </c>
      <c r="O29" s="41">
        <f>I29*0.21</f>
        <v>0</v>
      </c>
      <c r="P29">
        <v>3</v>
      </c>
    </row>
    <row r="30">
      <c r="A30" s="35" t="s">
        <v>52</v>
      </c>
      <c r="B30" s="42"/>
      <c r="C30" s="43"/>
      <c r="D30" s="43"/>
      <c r="E30" s="37" t="s">
        <v>86</v>
      </c>
      <c r="F30" s="43"/>
      <c r="G30" s="43"/>
      <c r="H30" s="43"/>
      <c r="I30" s="43"/>
      <c r="J30" s="44"/>
    </row>
    <row r="31">
      <c r="A31" s="35" t="s">
        <v>54</v>
      </c>
      <c r="B31" s="42"/>
      <c r="C31" s="43"/>
      <c r="D31" s="43"/>
      <c r="E31" s="45" t="s">
        <v>87</v>
      </c>
      <c r="F31" s="43"/>
      <c r="G31" s="43"/>
      <c r="H31" s="43"/>
      <c r="I31" s="43"/>
      <c r="J31" s="44"/>
    </row>
    <row r="32" ht="75">
      <c r="A32" s="35" t="s">
        <v>56</v>
      </c>
      <c r="B32" s="42"/>
      <c r="C32" s="43"/>
      <c r="D32" s="43"/>
      <c r="E32" s="37" t="s">
        <v>57</v>
      </c>
      <c r="F32" s="43"/>
      <c r="G32" s="43"/>
      <c r="H32" s="43"/>
      <c r="I32" s="43"/>
      <c r="J32" s="44"/>
    </row>
    <row r="33">
      <c r="A33" s="29" t="s">
        <v>43</v>
      </c>
      <c r="B33" s="30"/>
      <c r="C33" s="31" t="s">
        <v>58</v>
      </c>
      <c r="D33" s="32"/>
      <c r="E33" s="29" t="s">
        <v>61</v>
      </c>
      <c r="F33" s="32"/>
      <c r="G33" s="32"/>
      <c r="H33" s="32"/>
      <c r="I33" s="33">
        <f>SUMIFS(I34:I72,A34:A72,"P")</f>
        <v>0</v>
      </c>
      <c r="J33" s="34"/>
    </row>
    <row r="34">
      <c r="A34" s="35" t="s">
        <v>46</v>
      </c>
      <c r="B34" s="35">
        <v>7</v>
      </c>
      <c r="C34" s="36" t="s">
        <v>102</v>
      </c>
      <c r="D34" s="35" t="s">
        <v>48</v>
      </c>
      <c r="E34" s="37" t="s">
        <v>103</v>
      </c>
      <c r="F34" s="38" t="s">
        <v>104</v>
      </c>
      <c r="G34" s="39">
        <v>3</v>
      </c>
      <c r="H34" s="40">
        <v>0</v>
      </c>
      <c r="I34" s="40">
        <f>ROUND(G34*H34,P4)</f>
        <v>0</v>
      </c>
      <c r="J34" s="38" t="s">
        <v>85</v>
      </c>
      <c r="O34" s="41">
        <f>I34*0.21</f>
        <v>0</v>
      </c>
      <c r="P34">
        <v>3</v>
      </c>
    </row>
    <row r="35" ht="30">
      <c r="A35" s="35" t="s">
        <v>52</v>
      </c>
      <c r="B35" s="42"/>
      <c r="C35" s="43"/>
      <c r="D35" s="43"/>
      <c r="E35" s="37" t="s">
        <v>105</v>
      </c>
      <c r="F35" s="43"/>
      <c r="G35" s="43"/>
      <c r="H35" s="43"/>
      <c r="I35" s="43"/>
      <c r="J35" s="44"/>
    </row>
    <row r="36" ht="225">
      <c r="A36" s="35" t="s">
        <v>56</v>
      </c>
      <c r="B36" s="42"/>
      <c r="C36" s="43"/>
      <c r="D36" s="43"/>
      <c r="E36" s="37" t="s">
        <v>106</v>
      </c>
      <c r="F36" s="43"/>
      <c r="G36" s="43"/>
      <c r="H36" s="43"/>
      <c r="I36" s="43"/>
      <c r="J36" s="44"/>
    </row>
    <row r="37">
      <c r="A37" s="35" t="s">
        <v>46</v>
      </c>
      <c r="B37" s="35">
        <v>8</v>
      </c>
      <c r="C37" s="36" t="s">
        <v>107</v>
      </c>
      <c r="D37" s="35" t="s">
        <v>48</v>
      </c>
      <c r="E37" s="37" t="s">
        <v>108</v>
      </c>
      <c r="F37" s="38" t="s">
        <v>104</v>
      </c>
      <c r="G37" s="39">
        <v>1</v>
      </c>
      <c r="H37" s="40">
        <v>0</v>
      </c>
      <c r="I37" s="40">
        <f>ROUND(G37*H37,P4)</f>
        <v>0</v>
      </c>
      <c r="J37" s="38" t="s">
        <v>85</v>
      </c>
      <c r="O37" s="41">
        <f>I37*0.21</f>
        <v>0</v>
      </c>
      <c r="P37">
        <v>3</v>
      </c>
    </row>
    <row r="38" ht="30">
      <c r="A38" s="35" t="s">
        <v>52</v>
      </c>
      <c r="B38" s="42"/>
      <c r="C38" s="43"/>
      <c r="D38" s="43"/>
      <c r="E38" s="37" t="s">
        <v>105</v>
      </c>
      <c r="F38" s="43"/>
      <c r="G38" s="43"/>
      <c r="H38" s="43"/>
      <c r="I38" s="43"/>
      <c r="J38" s="44"/>
    </row>
    <row r="39" ht="225">
      <c r="A39" s="35" t="s">
        <v>56</v>
      </c>
      <c r="B39" s="42"/>
      <c r="C39" s="43"/>
      <c r="D39" s="43"/>
      <c r="E39" s="37" t="s">
        <v>106</v>
      </c>
      <c r="F39" s="43"/>
      <c r="G39" s="43"/>
      <c r="H39" s="43"/>
      <c r="I39" s="43"/>
      <c r="J39" s="44"/>
    </row>
    <row r="40">
      <c r="A40" s="35" t="s">
        <v>46</v>
      </c>
      <c r="B40" s="35">
        <v>9</v>
      </c>
      <c r="C40" s="36" t="s">
        <v>109</v>
      </c>
      <c r="D40" s="35" t="s">
        <v>48</v>
      </c>
      <c r="E40" s="37" t="s">
        <v>110</v>
      </c>
      <c r="F40" s="38" t="s">
        <v>64</v>
      </c>
      <c r="G40" s="39">
        <v>52.68</v>
      </c>
      <c r="H40" s="40">
        <v>0</v>
      </c>
      <c r="I40" s="40">
        <f>ROUND(G40*H40,P4)</f>
        <v>0</v>
      </c>
      <c r="J40" s="38" t="s">
        <v>85</v>
      </c>
      <c r="O40" s="41">
        <f>I40*0.21</f>
        <v>0</v>
      </c>
      <c r="P40">
        <v>3</v>
      </c>
    </row>
    <row r="41" ht="60">
      <c r="A41" s="35" t="s">
        <v>52</v>
      </c>
      <c r="B41" s="42"/>
      <c r="C41" s="43"/>
      <c r="D41" s="43"/>
      <c r="E41" s="37" t="s">
        <v>111</v>
      </c>
      <c r="F41" s="43"/>
      <c r="G41" s="43"/>
      <c r="H41" s="43"/>
      <c r="I41" s="43"/>
      <c r="J41" s="44"/>
    </row>
    <row r="42" ht="150">
      <c r="A42" s="35" t="s">
        <v>56</v>
      </c>
      <c r="B42" s="42"/>
      <c r="C42" s="43"/>
      <c r="D42" s="43"/>
      <c r="E42" s="37" t="s">
        <v>112</v>
      </c>
      <c r="F42" s="43"/>
      <c r="G42" s="43"/>
      <c r="H42" s="43"/>
      <c r="I42" s="43"/>
      <c r="J42" s="44"/>
    </row>
    <row r="43">
      <c r="A43" s="35" t="s">
        <v>46</v>
      </c>
      <c r="B43" s="35">
        <v>10</v>
      </c>
      <c r="C43" s="36" t="s">
        <v>113</v>
      </c>
      <c r="D43" s="35" t="s">
        <v>48</v>
      </c>
      <c r="E43" s="37" t="s">
        <v>114</v>
      </c>
      <c r="F43" s="38" t="s">
        <v>72</v>
      </c>
      <c r="G43" s="39">
        <v>96.849999999999994</v>
      </c>
      <c r="H43" s="40">
        <v>0</v>
      </c>
      <c r="I43" s="40">
        <f>ROUND(G43*H43,P4)</f>
        <v>0</v>
      </c>
      <c r="J43" s="38" t="s">
        <v>85</v>
      </c>
      <c r="O43" s="41">
        <f>I43*0.21</f>
        <v>0</v>
      </c>
      <c r="P43">
        <v>3</v>
      </c>
    </row>
    <row r="44" ht="75">
      <c r="A44" s="35" t="s">
        <v>52</v>
      </c>
      <c r="B44" s="42"/>
      <c r="C44" s="43"/>
      <c r="D44" s="43"/>
      <c r="E44" s="37" t="s">
        <v>115</v>
      </c>
      <c r="F44" s="43"/>
      <c r="G44" s="43"/>
      <c r="H44" s="43"/>
      <c r="I44" s="43"/>
      <c r="J44" s="44"/>
    </row>
    <row r="45">
      <c r="A45" s="35" t="s">
        <v>54</v>
      </c>
      <c r="B45" s="42"/>
      <c r="C45" s="43"/>
      <c r="D45" s="43"/>
      <c r="E45" s="45" t="s">
        <v>116</v>
      </c>
      <c r="F45" s="43"/>
      <c r="G45" s="43"/>
      <c r="H45" s="43"/>
      <c r="I45" s="43"/>
      <c r="J45" s="44"/>
    </row>
    <row r="46" ht="120">
      <c r="A46" s="35" t="s">
        <v>56</v>
      </c>
      <c r="B46" s="42"/>
      <c r="C46" s="43"/>
      <c r="D46" s="43"/>
      <c r="E46" s="37" t="s">
        <v>117</v>
      </c>
      <c r="F46" s="43"/>
      <c r="G46" s="43"/>
      <c r="H46" s="43"/>
      <c r="I46" s="43"/>
      <c r="J46" s="44"/>
    </row>
    <row r="47">
      <c r="A47" s="35" t="s">
        <v>46</v>
      </c>
      <c r="B47" s="35">
        <v>11</v>
      </c>
      <c r="C47" s="36" t="s">
        <v>118</v>
      </c>
      <c r="D47" s="35" t="s">
        <v>48</v>
      </c>
      <c r="E47" s="37" t="s">
        <v>119</v>
      </c>
      <c r="F47" s="38" t="s">
        <v>72</v>
      </c>
      <c r="G47" s="39">
        <v>13.5</v>
      </c>
      <c r="H47" s="40">
        <v>0</v>
      </c>
      <c r="I47" s="40">
        <f>ROUND(G47*H47,P4)</f>
        <v>0</v>
      </c>
      <c r="J47" s="38" t="s">
        <v>85</v>
      </c>
      <c r="O47" s="41">
        <f>I47*0.21</f>
        <v>0</v>
      </c>
      <c r="P47">
        <v>3</v>
      </c>
    </row>
    <row r="48" ht="30">
      <c r="A48" s="35" t="s">
        <v>52</v>
      </c>
      <c r="B48" s="42"/>
      <c r="C48" s="43"/>
      <c r="D48" s="43"/>
      <c r="E48" s="37" t="s">
        <v>120</v>
      </c>
      <c r="F48" s="43"/>
      <c r="G48" s="43"/>
      <c r="H48" s="43"/>
      <c r="I48" s="43"/>
      <c r="J48" s="44"/>
    </row>
    <row r="49" ht="75">
      <c r="A49" s="35" t="s">
        <v>56</v>
      </c>
      <c r="B49" s="42"/>
      <c r="C49" s="43"/>
      <c r="D49" s="43"/>
      <c r="E49" s="37" t="s">
        <v>121</v>
      </c>
      <c r="F49" s="43"/>
      <c r="G49" s="43"/>
      <c r="H49" s="43"/>
      <c r="I49" s="43"/>
      <c r="J49" s="44"/>
    </row>
    <row r="50">
      <c r="A50" s="35" t="s">
        <v>46</v>
      </c>
      <c r="B50" s="35">
        <v>12</v>
      </c>
      <c r="C50" s="36" t="s">
        <v>122</v>
      </c>
      <c r="D50" s="35" t="s">
        <v>48</v>
      </c>
      <c r="E50" s="37" t="s">
        <v>123</v>
      </c>
      <c r="F50" s="38" t="s">
        <v>72</v>
      </c>
      <c r="G50" s="39">
        <v>154.55000000000001</v>
      </c>
      <c r="H50" s="40">
        <v>0</v>
      </c>
      <c r="I50" s="40">
        <f>ROUND(G50*H50,P4)</f>
        <v>0</v>
      </c>
      <c r="J50" s="38" t="s">
        <v>85</v>
      </c>
      <c r="O50" s="41">
        <f>I50*0.21</f>
        <v>0</v>
      </c>
      <c r="P50">
        <v>3</v>
      </c>
    </row>
    <row r="51" ht="75">
      <c r="A51" s="35" t="s">
        <v>52</v>
      </c>
      <c r="B51" s="42"/>
      <c r="C51" s="43"/>
      <c r="D51" s="43"/>
      <c r="E51" s="37" t="s">
        <v>124</v>
      </c>
      <c r="F51" s="43"/>
      <c r="G51" s="43"/>
      <c r="H51" s="43"/>
      <c r="I51" s="43"/>
      <c r="J51" s="44"/>
    </row>
    <row r="52">
      <c r="A52" s="35" t="s">
        <v>54</v>
      </c>
      <c r="B52" s="42"/>
      <c r="C52" s="43"/>
      <c r="D52" s="43"/>
      <c r="E52" s="45" t="s">
        <v>125</v>
      </c>
      <c r="F52" s="43"/>
      <c r="G52" s="43"/>
      <c r="H52" s="43"/>
      <c r="I52" s="43"/>
      <c r="J52" s="44"/>
    </row>
    <row r="53" ht="409.5">
      <c r="A53" s="35" t="s">
        <v>56</v>
      </c>
      <c r="B53" s="42"/>
      <c r="C53" s="43"/>
      <c r="D53" s="43"/>
      <c r="E53" s="37" t="s">
        <v>126</v>
      </c>
      <c r="F53" s="43"/>
      <c r="G53" s="43"/>
      <c r="H53" s="43"/>
      <c r="I53" s="43"/>
      <c r="J53" s="44"/>
    </row>
    <row r="54">
      <c r="A54" s="35" t="s">
        <v>46</v>
      </c>
      <c r="B54" s="35">
        <v>13</v>
      </c>
      <c r="C54" s="36" t="s">
        <v>122</v>
      </c>
      <c r="D54" s="35" t="s">
        <v>88</v>
      </c>
      <c r="E54" s="37" t="s">
        <v>123</v>
      </c>
      <c r="F54" s="38" t="s">
        <v>72</v>
      </c>
      <c r="G54" s="39">
        <v>154</v>
      </c>
      <c r="H54" s="40">
        <v>0</v>
      </c>
      <c r="I54" s="40">
        <f>ROUND(G54*H54,P4)</f>
        <v>0</v>
      </c>
      <c r="J54" s="38" t="s">
        <v>85</v>
      </c>
      <c r="O54" s="41">
        <f>I54*0.21</f>
        <v>0</v>
      </c>
      <c r="P54">
        <v>3</v>
      </c>
    </row>
    <row r="55" ht="75">
      <c r="A55" s="35" t="s">
        <v>52</v>
      </c>
      <c r="B55" s="42"/>
      <c r="C55" s="43"/>
      <c r="D55" s="43"/>
      <c r="E55" s="37" t="s">
        <v>127</v>
      </c>
      <c r="F55" s="43"/>
      <c r="G55" s="43"/>
      <c r="H55" s="43"/>
      <c r="I55" s="43"/>
      <c r="J55" s="44"/>
    </row>
    <row r="56">
      <c r="A56" s="35" t="s">
        <v>54</v>
      </c>
      <c r="B56" s="42"/>
      <c r="C56" s="43"/>
      <c r="D56" s="43"/>
      <c r="E56" s="45" t="s">
        <v>128</v>
      </c>
      <c r="F56" s="43"/>
      <c r="G56" s="43"/>
      <c r="H56" s="43"/>
      <c r="I56" s="43"/>
      <c r="J56" s="44"/>
    </row>
    <row r="57" ht="409.5">
      <c r="A57" s="35" t="s">
        <v>56</v>
      </c>
      <c r="B57" s="42"/>
      <c r="C57" s="43"/>
      <c r="D57" s="43"/>
      <c r="E57" s="37" t="s">
        <v>126</v>
      </c>
      <c r="F57" s="43"/>
      <c r="G57" s="43"/>
      <c r="H57" s="43"/>
      <c r="I57" s="43"/>
      <c r="J57" s="44"/>
    </row>
    <row r="58">
      <c r="A58" s="35" t="s">
        <v>46</v>
      </c>
      <c r="B58" s="35">
        <v>14</v>
      </c>
      <c r="C58" s="36" t="s">
        <v>129</v>
      </c>
      <c r="D58" s="35" t="s">
        <v>48</v>
      </c>
      <c r="E58" s="37" t="s">
        <v>130</v>
      </c>
      <c r="F58" s="38" t="s">
        <v>64</v>
      </c>
      <c r="G58" s="39">
        <v>74.799999999999997</v>
      </c>
      <c r="H58" s="40">
        <v>0</v>
      </c>
      <c r="I58" s="40">
        <f>ROUND(G58*H58,P4)</f>
        <v>0</v>
      </c>
      <c r="J58" s="38" t="s">
        <v>85</v>
      </c>
      <c r="O58" s="41">
        <f>I58*0.21</f>
        <v>0</v>
      </c>
      <c r="P58">
        <v>3</v>
      </c>
    </row>
    <row r="59" ht="60">
      <c r="A59" s="35" t="s">
        <v>52</v>
      </c>
      <c r="B59" s="42"/>
      <c r="C59" s="43"/>
      <c r="D59" s="43"/>
      <c r="E59" s="37" t="s">
        <v>131</v>
      </c>
      <c r="F59" s="43"/>
      <c r="G59" s="43"/>
      <c r="H59" s="43"/>
      <c r="I59" s="43"/>
      <c r="J59" s="44"/>
    </row>
    <row r="60" ht="120">
      <c r="A60" s="35" t="s">
        <v>56</v>
      </c>
      <c r="B60" s="42"/>
      <c r="C60" s="43"/>
      <c r="D60" s="43"/>
      <c r="E60" s="37" t="s">
        <v>132</v>
      </c>
      <c r="F60" s="43"/>
      <c r="G60" s="43"/>
      <c r="H60" s="43"/>
      <c r="I60" s="43"/>
      <c r="J60" s="44"/>
    </row>
    <row r="61">
      <c r="A61" s="35" t="s">
        <v>46</v>
      </c>
      <c r="B61" s="35">
        <v>15</v>
      </c>
      <c r="C61" s="36" t="s">
        <v>133</v>
      </c>
      <c r="D61" s="35" t="s">
        <v>48</v>
      </c>
      <c r="E61" s="37" t="s">
        <v>134</v>
      </c>
      <c r="F61" s="38" t="s">
        <v>72</v>
      </c>
      <c r="G61" s="39">
        <v>3.8500000000000001</v>
      </c>
      <c r="H61" s="40">
        <v>0</v>
      </c>
      <c r="I61" s="40">
        <f>ROUND(G61*H61,P4)</f>
        <v>0</v>
      </c>
      <c r="J61" s="38" t="s">
        <v>85</v>
      </c>
      <c r="O61" s="41">
        <f>I61*0.21</f>
        <v>0</v>
      </c>
      <c r="P61">
        <v>3</v>
      </c>
    </row>
    <row r="62" ht="75">
      <c r="A62" s="35" t="s">
        <v>52</v>
      </c>
      <c r="B62" s="42"/>
      <c r="C62" s="43"/>
      <c r="D62" s="43"/>
      <c r="E62" s="37" t="s">
        <v>135</v>
      </c>
      <c r="F62" s="43"/>
      <c r="G62" s="43"/>
      <c r="H62" s="43"/>
      <c r="I62" s="43"/>
      <c r="J62" s="44"/>
    </row>
    <row r="63" ht="345">
      <c r="A63" s="35" t="s">
        <v>56</v>
      </c>
      <c r="B63" s="42"/>
      <c r="C63" s="43"/>
      <c r="D63" s="43"/>
      <c r="E63" s="37" t="s">
        <v>136</v>
      </c>
      <c r="F63" s="43"/>
      <c r="G63" s="43"/>
      <c r="H63" s="43"/>
      <c r="I63" s="43"/>
      <c r="J63" s="44"/>
    </row>
    <row r="64">
      <c r="A64" s="35" t="s">
        <v>46</v>
      </c>
      <c r="B64" s="35">
        <v>16</v>
      </c>
      <c r="C64" s="36" t="s">
        <v>137</v>
      </c>
      <c r="D64" s="35" t="s">
        <v>48</v>
      </c>
      <c r="E64" s="37" t="s">
        <v>138</v>
      </c>
      <c r="F64" s="38" t="s">
        <v>64</v>
      </c>
      <c r="G64" s="39">
        <v>90</v>
      </c>
      <c r="H64" s="40">
        <v>0</v>
      </c>
      <c r="I64" s="40">
        <f>ROUND(G64*H64,P4)</f>
        <v>0</v>
      </c>
      <c r="J64" s="38" t="s">
        <v>85</v>
      </c>
      <c r="O64" s="41">
        <f>I64*0.21</f>
        <v>0</v>
      </c>
      <c r="P64">
        <v>3</v>
      </c>
    </row>
    <row r="65" ht="30">
      <c r="A65" s="35" t="s">
        <v>52</v>
      </c>
      <c r="B65" s="42"/>
      <c r="C65" s="43"/>
      <c r="D65" s="43"/>
      <c r="E65" s="37" t="s">
        <v>139</v>
      </c>
      <c r="F65" s="43"/>
      <c r="G65" s="43"/>
      <c r="H65" s="43"/>
      <c r="I65" s="43"/>
      <c r="J65" s="44"/>
    </row>
    <row r="66" ht="75">
      <c r="A66" s="35" t="s">
        <v>56</v>
      </c>
      <c r="B66" s="42"/>
      <c r="C66" s="43"/>
      <c r="D66" s="43"/>
      <c r="E66" s="37" t="s">
        <v>140</v>
      </c>
      <c r="F66" s="43"/>
      <c r="G66" s="43"/>
      <c r="H66" s="43"/>
      <c r="I66" s="43"/>
      <c r="J66" s="44"/>
    </row>
    <row r="67">
      <c r="A67" s="35" t="s">
        <v>46</v>
      </c>
      <c r="B67" s="35">
        <v>17</v>
      </c>
      <c r="C67" s="36" t="s">
        <v>141</v>
      </c>
      <c r="D67" s="35" t="s">
        <v>48</v>
      </c>
      <c r="E67" s="37" t="s">
        <v>142</v>
      </c>
      <c r="F67" s="38" t="s">
        <v>64</v>
      </c>
      <c r="G67" s="39">
        <v>90</v>
      </c>
      <c r="H67" s="40">
        <v>0</v>
      </c>
      <c r="I67" s="40">
        <f>ROUND(G67*H67,P4)</f>
        <v>0</v>
      </c>
      <c r="J67" s="38" t="s">
        <v>85</v>
      </c>
      <c r="O67" s="41">
        <f>I67*0.21</f>
        <v>0</v>
      </c>
      <c r="P67">
        <v>3</v>
      </c>
    </row>
    <row r="68">
      <c r="A68" s="35" t="s">
        <v>52</v>
      </c>
      <c r="B68" s="42"/>
      <c r="C68" s="43"/>
      <c r="D68" s="43"/>
      <c r="E68" s="37" t="s">
        <v>143</v>
      </c>
      <c r="F68" s="43"/>
      <c r="G68" s="43"/>
      <c r="H68" s="43"/>
      <c r="I68" s="43"/>
      <c r="J68" s="44"/>
    </row>
    <row r="69" ht="75">
      <c r="A69" s="35" t="s">
        <v>56</v>
      </c>
      <c r="B69" s="42"/>
      <c r="C69" s="43"/>
      <c r="D69" s="43"/>
      <c r="E69" s="37" t="s">
        <v>144</v>
      </c>
      <c r="F69" s="43"/>
      <c r="G69" s="43"/>
      <c r="H69" s="43"/>
      <c r="I69" s="43"/>
      <c r="J69" s="44"/>
    </row>
    <row r="70" ht="30">
      <c r="A70" s="35" t="s">
        <v>46</v>
      </c>
      <c r="B70" s="35">
        <v>18</v>
      </c>
      <c r="C70" s="36" t="s">
        <v>145</v>
      </c>
      <c r="D70" s="35" t="s">
        <v>48</v>
      </c>
      <c r="E70" s="37" t="s">
        <v>146</v>
      </c>
      <c r="F70" s="38" t="s">
        <v>104</v>
      </c>
      <c r="G70" s="39">
        <v>1</v>
      </c>
      <c r="H70" s="40">
        <v>0</v>
      </c>
      <c r="I70" s="40">
        <f>ROUND(G70*H70,P4)</f>
        <v>0</v>
      </c>
      <c r="J70" s="38" t="s">
        <v>85</v>
      </c>
      <c r="O70" s="41">
        <f>I70*0.21</f>
        <v>0</v>
      </c>
      <c r="P70">
        <v>3</v>
      </c>
    </row>
    <row r="71" ht="60">
      <c r="A71" s="35" t="s">
        <v>52</v>
      </c>
      <c r="B71" s="42"/>
      <c r="C71" s="43"/>
      <c r="D71" s="43"/>
      <c r="E71" s="37" t="s">
        <v>147</v>
      </c>
      <c r="F71" s="43"/>
      <c r="G71" s="43"/>
      <c r="H71" s="43"/>
      <c r="I71" s="43"/>
      <c r="J71" s="44"/>
    </row>
    <row r="72" ht="210">
      <c r="A72" s="35" t="s">
        <v>56</v>
      </c>
      <c r="B72" s="42"/>
      <c r="C72" s="43"/>
      <c r="D72" s="43"/>
      <c r="E72" s="37" t="s">
        <v>148</v>
      </c>
      <c r="F72" s="43"/>
      <c r="G72" s="43"/>
      <c r="H72" s="43"/>
      <c r="I72" s="43"/>
      <c r="J72" s="44"/>
    </row>
    <row r="73">
      <c r="A73" s="29" t="s">
        <v>43</v>
      </c>
      <c r="B73" s="30"/>
      <c r="C73" s="31" t="s">
        <v>149</v>
      </c>
      <c r="D73" s="32"/>
      <c r="E73" s="29" t="s">
        <v>150</v>
      </c>
      <c r="F73" s="32"/>
      <c r="G73" s="32"/>
      <c r="H73" s="32"/>
      <c r="I73" s="33">
        <f>SUMIFS(I74:I80,A74:A80,"P")</f>
        <v>0</v>
      </c>
      <c r="J73" s="34"/>
    </row>
    <row r="74">
      <c r="A74" s="35" t="s">
        <v>46</v>
      </c>
      <c r="B74" s="35">
        <v>19</v>
      </c>
      <c r="C74" s="36" t="s">
        <v>151</v>
      </c>
      <c r="D74" s="35" t="s">
        <v>48</v>
      </c>
      <c r="E74" s="37" t="s">
        <v>152</v>
      </c>
      <c r="F74" s="38" t="s">
        <v>72</v>
      </c>
      <c r="G74" s="39">
        <v>225</v>
      </c>
      <c r="H74" s="40">
        <v>0</v>
      </c>
      <c r="I74" s="40">
        <f>ROUND(G74*H74,P4)</f>
        <v>0</v>
      </c>
      <c r="J74" s="38" t="s">
        <v>85</v>
      </c>
      <c r="O74" s="41">
        <f>I74*0.21</f>
        <v>0</v>
      </c>
      <c r="P74">
        <v>3</v>
      </c>
    </row>
    <row r="75" ht="60">
      <c r="A75" s="35" t="s">
        <v>52</v>
      </c>
      <c r="B75" s="42"/>
      <c r="C75" s="43"/>
      <c r="D75" s="43"/>
      <c r="E75" s="37" t="s">
        <v>153</v>
      </c>
      <c r="F75" s="43"/>
      <c r="G75" s="43"/>
      <c r="H75" s="43"/>
      <c r="I75" s="43"/>
      <c r="J75" s="44"/>
    </row>
    <row r="76">
      <c r="A76" s="35" t="s">
        <v>54</v>
      </c>
      <c r="B76" s="42"/>
      <c r="C76" s="43"/>
      <c r="D76" s="43"/>
      <c r="E76" s="45" t="s">
        <v>154</v>
      </c>
      <c r="F76" s="43"/>
      <c r="G76" s="43"/>
      <c r="H76" s="43"/>
      <c r="I76" s="43"/>
      <c r="J76" s="44"/>
    </row>
    <row r="77" ht="105">
      <c r="A77" s="35" t="s">
        <v>56</v>
      </c>
      <c r="B77" s="42"/>
      <c r="C77" s="43"/>
      <c r="D77" s="43"/>
      <c r="E77" s="37" t="s">
        <v>155</v>
      </c>
      <c r="F77" s="43"/>
      <c r="G77" s="43"/>
      <c r="H77" s="43"/>
      <c r="I77" s="43"/>
      <c r="J77" s="44"/>
    </row>
    <row r="78">
      <c r="A78" s="35" t="s">
        <v>46</v>
      </c>
      <c r="B78" s="35">
        <v>20</v>
      </c>
      <c r="C78" s="36" t="s">
        <v>156</v>
      </c>
      <c r="D78" s="35" t="s">
        <v>48</v>
      </c>
      <c r="E78" s="37" t="s">
        <v>157</v>
      </c>
      <c r="F78" s="38" t="s">
        <v>64</v>
      </c>
      <c r="G78" s="39">
        <v>562.5</v>
      </c>
      <c r="H78" s="40">
        <v>0</v>
      </c>
      <c r="I78" s="40">
        <f>ROUND(G78*H78,P4)</f>
        <v>0</v>
      </c>
      <c r="J78" s="38" t="s">
        <v>85</v>
      </c>
      <c r="O78" s="41">
        <f>I78*0.21</f>
        <v>0</v>
      </c>
      <c r="P78">
        <v>3</v>
      </c>
    </row>
    <row r="79" ht="45">
      <c r="A79" s="35" t="s">
        <v>52</v>
      </c>
      <c r="B79" s="42"/>
      <c r="C79" s="43"/>
      <c r="D79" s="43"/>
      <c r="E79" s="37" t="s">
        <v>158</v>
      </c>
      <c r="F79" s="43"/>
      <c r="G79" s="43"/>
      <c r="H79" s="43"/>
      <c r="I79" s="43"/>
      <c r="J79" s="44"/>
    </row>
    <row r="80" ht="150">
      <c r="A80" s="35" t="s">
        <v>56</v>
      </c>
      <c r="B80" s="42"/>
      <c r="C80" s="43"/>
      <c r="D80" s="43"/>
      <c r="E80" s="37" t="s">
        <v>159</v>
      </c>
      <c r="F80" s="43"/>
      <c r="G80" s="43"/>
      <c r="H80" s="43"/>
      <c r="I80" s="43"/>
      <c r="J80" s="44"/>
    </row>
    <row r="81">
      <c r="A81" s="29" t="s">
        <v>43</v>
      </c>
      <c r="B81" s="30"/>
      <c r="C81" s="31" t="s">
        <v>160</v>
      </c>
      <c r="D81" s="32"/>
      <c r="E81" s="29" t="s">
        <v>14</v>
      </c>
      <c r="F81" s="32"/>
      <c r="G81" s="32"/>
      <c r="H81" s="32"/>
      <c r="I81" s="33">
        <f>SUMIFS(I82:I111,A82:A111,"P")</f>
        <v>0</v>
      </c>
      <c r="J81" s="34"/>
    </row>
    <row r="82">
      <c r="A82" s="35" t="s">
        <v>46</v>
      </c>
      <c r="B82" s="35">
        <v>21</v>
      </c>
      <c r="C82" s="36" t="s">
        <v>161</v>
      </c>
      <c r="D82" s="35" t="s">
        <v>48</v>
      </c>
      <c r="E82" s="37" t="s">
        <v>162</v>
      </c>
      <c r="F82" s="38" t="s">
        <v>72</v>
      </c>
      <c r="G82" s="39">
        <v>68.683999999999997</v>
      </c>
      <c r="H82" s="40">
        <v>0</v>
      </c>
      <c r="I82" s="40">
        <f>ROUND(G82*H82,P4)</f>
        <v>0</v>
      </c>
      <c r="J82" s="38" t="s">
        <v>85</v>
      </c>
      <c r="O82" s="41">
        <f>I82*0.21</f>
        <v>0</v>
      </c>
      <c r="P82">
        <v>3</v>
      </c>
    </row>
    <row r="83" ht="60">
      <c r="A83" s="35" t="s">
        <v>52</v>
      </c>
      <c r="B83" s="42"/>
      <c r="C83" s="43"/>
      <c r="D83" s="43"/>
      <c r="E83" s="37" t="s">
        <v>163</v>
      </c>
      <c r="F83" s="43"/>
      <c r="G83" s="43"/>
      <c r="H83" s="43"/>
      <c r="I83" s="43"/>
      <c r="J83" s="44"/>
    </row>
    <row r="84" ht="90">
      <c r="A84" s="35" t="s">
        <v>56</v>
      </c>
      <c r="B84" s="42"/>
      <c r="C84" s="43"/>
      <c r="D84" s="43"/>
      <c r="E84" s="37" t="s">
        <v>164</v>
      </c>
      <c r="F84" s="43"/>
      <c r="G84" s="43"/>
      <c r="H84" s="43"/>
      <c r="I84" s="43"/>
      <c r="J84" s="44"/>
    </row>
    <row r="85">
      <c r="A85" s="35" t="s">
        <v>46</v>
      </c>
      <c r="B85" s="35">
        <v>22</v>
      </c>
      <c r="C85" s="36" t="s">
        <v>161</v>
      </c>
      <c r="D85" s="35" t="s">
        <v>88</v>
      </c>
      <c r="E85" s="37" t="s">
        <v>162</v>
      </c>
      <c r="F85" s="38" t="s">
        <v>72</v>
      </c>
      <c r="G85" s="39">
        <v>16.689</v>
      </c>
      <c r="H85" s="40">
        <v>0</v>
      </c>
      <c r="I85" s="40">
        <f>ROUND(G85*H85,P4)</f>
        <v>0</v>
      </c>
      <c r="J85" s="38" t="s">
        <v>85</v>
      </c>
      <c r="O85" s="41">
        <f>I85*0.21</f>
        <v>0</v>
      </c>
      <c r="P85">
        <v>3</v>
      </c>
    </row>
    <row r="86" ht="60">
      <c r="A86" s="35" t="s">
        <v>52</v>
      </c>
      <c r="B86" s="42"/>
      <c r="C86" s="43"/>
      <c r="D86" s="43"/>
      <c r="E86" s="37" t="s">
        <v>165</v>
      </c>
      <c r="F86" s="43"/>
      <c r="G86" s="43"/>
      <c r="H86" s="43"/>
      <c r="I86" s="43"/>
      <c r="J86" s="44"/>
    </row>
    <row r="87" ht="90">
      <c r="A87" s="35" t="s">
        <v>56</v>
      </c>
      <c r="B87" s="42"/>
      <c r="C87" s="43"/>
      <c r="D87" s="43"/>
      <c r="E87" s="37" t="s">
        <v>164</v>
      </c>
      <c r="F87" s="43"/>
      <c r="G87" s="43"/>
      <c r="H87" s="43"/>
      <c r="I87" s="43"/>
      <c r="J87" s="44"/>
    </row>
    <row r="88">
      <c r="A88" s="35" t="s">
        <v>46</v>
      </c>
      <c r="B88" s="35">
        <v>23</v>
      </c>
      <c r="C88" s="36" t="s">
        <v>166</v>
      </c>
      <c r="D88" s="35" t="s">
        <v>48</v>
      </c>
      <c r="E88" s="37" t="s">
        <v>167</v>
      </c>
      <c r="F88" s="38" t="s">
        <v>64</v>
      </c>
      <c r="G88" s="39">
        <v>523.44600000000003</v>
      </c>
      <c r="H88" s="40">
        <v>0</v>
      </c>
      <c r="I88" s="40">
        <f>ROUND(G88*H88,P4)</f>
        <v>0</v>
      </c>
      <c r="J88" s="38" t="s">
        <v>85</v>
      </c>
      <c r="O88" s="41">
        <f>I88*0.21</f>
        <v>0</v>
      </c>
      <c r="P88">
        <v>3</v>
      </c>
    </row>
    <row r="89" ht="60">
      <c r="A89" s="35" t="s">
        <v>52</v>
      </c>
      <c r="B89" s="42"/>
      <c r="C89" s="43"/>
      <c r="D89" s="43"/>
      <c r="E89" s="37" t="s">
        <v>168</v>
      </c>
      <c r="F89" s="43"/>
      <c r="G89" s="43"/>
      <c r="H89" s="43"/>
      <c r="I89" s="43"/>
      <c r="J89" s="44"/>
    </row>
    <row r="90">
      <c r="A90" s="35" t="s">
        <v>54</v>
      </c>
      <c r="B90" s="42"/>
      <c r="C90" s="43"/>
      <c r="D90" s="43"/>
      <c r="E90" s="45" t="s">
        <v>169</v>
      </c>
      <c r="F90" s="43"/>
      <c r="G90" s="43"/>
      <c r="H90" s="43"/>
      <c r="I90" s="43"/>
      <c r="J90" s="44"/>
    </row>
    <row r="91" ht="90">
      <c r="A91" s="35" t="s">
        <v>56</v>
      </c>
      <c r="B91" s="42"/>
      <c r="C91" s="43"/>
      <c r="D91" s="43"/>
      <c r="E91" s="37" t="s">
        <v>164</v>
      </c>
      <c r="F91" s="43"/>
      <c r="G91" s="43"/>
      <c r="H91" s="43"/>
      <c r="I91" s="43"/>
      <c r="J91" s="44"/>
    </row>
    <row r="92">
      <c r="A92" s="35" t="s">
        <v>46</v>
      </c>
      <c r="B92" s="35">
        <v>24</v>
      </c>
      <c r="C92" s="36" t="s">
        <v>166</v>
      </c>
      <c r="D92" s="35" t="s">
        <v>88</v>
      </c>
      <c r="E92" s="37" t="s">
        <v>167</v>
      </c>
      <c r="F92" s="38" t="s">
        <v>64</v>
      </c>
      <c r="G92" s="39">
        <v>80.352999999999994</v>
      </c>
      <c r="H92" s="40">
        <v>0</v>
      </c>
      <c r="I92" s="40">
        <f>ROUND(G92*H92,P4)</f>
        <v>0</v>
      </c>
      <c r="J92" s="38" t="s">
        <v>85</v>
      </c>
      <c r="O92" s="41">
        <f>I92*0.21</f>
        <v>0</v>
      </c>
      <c r="P92">
        <v>3</v>
      </c>
    </row>
    <row r="93" ht="60">
      <c r="A93" s="35" t="s">
        <v>52</v>
      </c>
      <c r="B93" s="42"/>
      <c r="C93" s="43"/>
      <c r="D93" s="43"/>
      <c r="E93" s="37" t="s">
        <v>170</v>
      </c>
      <c r="F93" s="43"/>
      <c r="G93" s="43"/>
      <c r="H93" s="43"/>
      <c r="I93" s="43"/>
      <c r="J93" s="44"/>
    </row>
    <row r="94" ht="90">
      <c r="A94" s="35" t="s">
        <v>56</v>
      </c>
      <c r="B94" s="42"/>
      <c r="C94" s="43"/>
      <c r="D94" s="43"/>
      <c r="E94" s="37" t="s">
        <v>164</v>
      </c>
      <c r="F94" s="43"/>
      <c r="G94" s="43"/>
      <c r="H94" s="43"/>
      <c r="I94" s="43"/>
      <c r="J94" s="44"/>
    </row>
    <row r="95">
      <c r="A95" s="35" t="s">
        <v>46</v>
      </c>
      <c r="B95" s="35">
        <v>25</v>
      </c>
      <c r="C95" s="36" t="s">
        <v>171</v>
      </c>
      <c r="D95" s="35" t="s">
        <v>48</v>
      </c>
      <c r="E95" s="37" t="s">
        <v>172</v>
      </c>
      <c r="F95" s="38" t="s">
        <v>64</v>
      </c>
      <c r="G95" s="39">
        <v>112.09999999999999</v>
      </c>
      <c r="H95" s="40">
        <v>0</v>
      </c>
      <c r="I95" s="40">
        <f>ROUND(G95*H95,P4)</f>
        <v>0</v>
      </c>
      <c r="J95" s="38" t="s">
        <v>85</v>
      </c>
      <c r="O95" s="41">
        <f>I95*0.21</f>
        <v>0</v>
      </c>
      <c r="P95">
        <v>3</v>
      </c>
    </row>
    <row r="96" ht="60">
      <c r="A96" s="35" t="s">
        <v>52</v>
      </c>
      <c r="B96" s="42"/>
      <c r="C96" s="43"/>
      <c r="D96" s="43"/>
      <c r="E96" s="37" t="s">
        <v>173</v>
      </c>
      <c r="F96" s="43"/>
      <c r="G96" s="43"/>
      <c r="H96" s="43"/>
      <c r="I96" s="43"/>
      <c r="J96" s="44"/>
    </row>
    <row r="97" ht="120">
      <c r="A97" s="35" t="s">
        <v>56</v>
      </c>
      <c r="B97" s="42"/>
      <c r="C97" s="43"/>
      <c r="D97" s="43"/>
      <c r="E97" s="37" t="s">
        <v>174</v>
      </c>
      <c r="F97" s="43"/>
      <c r="G97" s="43"/>
      <c r="H97" s="43"/>
      <c r="I97" s="43"/>
      <c r="J97" s="44"/>
    </row>
    <row r="98">
      <c r="A98" s="35" t="s">
        <v>46</v>
      </c>
      <c r="B98" s="35">
        <v>26</v>
      </c>
      <c r="C98" s="36" t="s">
        <v>175</v>
      </c>
      <c r="D98" s="35" t="s">
        <v>48</v>
      </c>
      <c r="E98" s="37" t="s">
        <v>176</v>
      </c>
      <c r="F98" s="38" t="s">
        <v>64</v>
      </c>
      <c r="G98" s="39">
        <v>774.97199999999998</v>
      </c>
      <c r="H98" s="40">
        <v>0</v>
      </c>
      <c r="I98" s="40">
        <f>ROUND(G98*H98,P4)</f>
        <v>0</v>
      </c>
      <c r="J98" s="38" t="s">
        <v>85</v>
      </c>
      <c r="O98" s="41">
        <f>I98*0.21</f>
        <v>0</v>
      </c>
      <c r="P98">
        <v>3</v>
      </c>
    </row>
    <row r="99" ht="60">
      <c r="A99" s="35" t="s">
        <v>52</v>
      </c>
      <c r="B99" s="42"/>
      <c r="C99" s="43"/>
      <c r="D99" s="43"/>
      <c r="E99" s="37" t="s">
        <v>177</v>
      </c>
      <c r="F99" s="43"/>
      <c r="G99" s="43"/>
      <c r="H99" s="43"/>
      <c r="I99" s="43"/>
      <c r="J99" s="44"/>
    </row>
    <row r="100" ht="120">
      <c r="A100" s="35" t="s">
        <v>56</v>
      </c>
      <c r="B100" s="42"/>
      <c r="C100" s="43"/>
      <c r="D100" s="43"/>
      <c r="E100" s="37" t="s">
        <v>178</v>
      </c>
      <c r="F100" s="43"/>
      <c r="G100" s="43"/>
      <c r="H100" s="43"/>
      <c r="I100" s="43"/>
      <c r="J100" s="44"/>
    </row>
    <row r="101">
      <c r="A101" s="35" t="s">
        <v>46</v>
      </c>
      <c r="B101" s="35">
        <v>27</v>
      </c>
      <c r="C101" s="36" t="s">
        <v>179</v>
      </c>
      <c r="D101" s="35" t="s">
        <v>48</v>
      </c>
      <c r="E101" s="37" t="s">
        <v>180</v>
      </c>
      <c r="F101" s="38" t="s">
        <v>64</v>
      </c>
      <c r="G101" s="39">
        <v>752.39999999999998</v>
      </c>
      <c r="H101" s="40">
        <v>0</v>
      </c>
      <c r="I101" s="40">
        <f>ROUND(G101*H101,P4)</f>
        <v>0</v>
      </c>
      <c r="J101" s="38" t="s">
        <v>85</v>
      </c>
      <c r="O101" s="41">
        <f>I101*0.21</f>
        <v>0</v>
      </c>
      <c r="P101">
        <v>3</v>
      </c>
    </row>
    <row r="102" ht="60">
      <c r="A102" s="35" t="s">
        <v>52</v>
      </c>
      <c r="B102" s="42"/>
      <c r="C102" s="43"/>
      <c r="D102" s="43"/>
      <c r="E102" s="37" t="s">
        <v>181</v>
      </c>
      <c r="F102" s="43"/>
      <c r="G102" s="43"/>
      <c r="H102" s="43"/>
      <c r="I102" s="43"/>
      <c r="J102" s="44"/>
    </row>
    <row r="103" ht="120">
      <c r="A103" s="35" t="s">
        <v>56</v>
      </c>
      <c r="B103" s="42"/>
      <c r="C103" s="43"/>
      <c r="D103" s="43"/>
      <c r="E103" s="37" t="s">
        <v>178</v>
      </c>
      <c r="F103" s="43"/>
      <c r="G103" s="43"/>
      <c r="H103" s="43"/>
      <c r="I103" s="43"/>
      <c r="J103" s="44"/>
    </row>
    <row r="104">
      <c r="A104" s="35" t="s">
        <v>46</v>
      </c>
      <c r="B104" s="35">
        <v>28</v>
      </c>
      <c r="C104" s="36" t="s">
        <v>182</v>
      </c>
      <c r="D104" s="35" t="s">
        <v>48</v>
      </c>
      <c r="E104" s="37" t="s">
        <v>183</v>
      </c>
      <c r="F104" s="38" t="s">
        <v>64</v>
      </c>
      <c r="G104" s="39">
        <v>752.39999999999998</v>
      </c>
      <c r="H104" s="40">
        <v>0</v>
      </c>
      <c r="I104" s="40">
        <f>ROUND(G104*H104,P4)</f>
        <v>0</v>
      </c>
      <c r="J104" s="38" t="s">
        <v>85</v>
      </c>
      <c r="O104" s="41">
        <f>I104*0.21</f>
        <v>0</v>
      </c>
      <c r="P104">
        <v>3</v>
      </c>
    </row>
    <row r="105" ht="60">
      <c r="A105" s="35" t="s">
        <v>52</v>
      </c>
      <c r="B105" s="42"/>
      <c r="C105" s="43"/>
      <c r="D105" s="43"/>
      <c r="E105" s="37" t="s">
        <v>184</v>
      </c>
      <c r="F105" s="43"/>
      <c r="G105" s="43"/>
      <c r="H105" s="43"/>
      <c r="I105" s="43"/>
      <c r="J105" s="44"/>
    </row>
    <row r="106">
      <c r="A106" s="35" t="s">
        <v>54</v>
      </c>
      <c r="B106" s="42"/>
      <c r="C106" s="43"/>
      <c r="D106" s="43"/>
      <c r="E106" s="45" t="s">
        <v>185</v>
      </c>
      <c r="F106" s="43"/>
      <c r="G106" s="43"/>
      <c r="H106" s="43"/>
      <c r="I106" s="43"/>
      <c r="J106" s="44"/>
    </row>
    <row r="107" ht="195">
      <c r="A107" s="35" t="s">
        <v>56</v>
      </c>
      <c r="B107" s="42"/>
      <c r="C107" s="43"/>
      <c r="D107" s="43"/>
      <c r="E107" s="37" t="s">
        <v>186</v>
      </c>
      <c r="F107" s="43"/>
      <c r="G107" s="43"/>
      <c r="H107" s="43"/>
      <c r="I107" s="43"/>
      <c r="J107" s="44"/>
    </row>
    <row r="108">
      <c r="A108" s="35" t="s">
        <v>46</v>
      </c>
      <c r="B108" s="35">
        <v>29</v>
      </c>
      <c r="C108" s="36" t="s">
        <v>187</v>
      </c>
      <c r="D108" s="35" t="s">
        <v>48</v>
      </c>
      <c r="E108" s="37" t="s">
        <v>188</v>
      </c>
      <c r="F108" s="38" t="s">
        <v>64</v>
      </c>
      <c r="G108" s="39">
        <v>774.97199999999998</v>
      </c>
      <c r="H108" s="40">
        <v>0</v>
      </c>
      <c r="I108" s="40">
        <f>ROUND(G108*H108,P4)</f>
        <v>0</v>
      </c>
      <c r="J108" s="38" t="s">
        <v>85</v>
      </c>
      <c r="O108" s="41">
        <f>I108*0.21</f>
        <v>0</v>
      </c>
      <c r="P108">
        <v>3</v>
      </c>
    </row>
    <row r="109" ht="45">
      <c r="A109" s="35" t="s">
        <v>52</v>
      </c>
      <c r="B109" s="42"/>
      <c r="C109" s="43"/>
      <c r="D109" s="43"/>
      <c r="E109" s="37" t="s">
        <v>189</v>
      </c>
      <c r="F109" s="43"/>
      <c r="G109" s="43"/>
      <c r="H109" s="43"/>
      <c r="I109" s="43"/>
      <c r="J109" s="44"/>
    </row>
    <row r="110">
      <c r="A110" s="35" t="s">
        <v>54</v>
      </c>
      <c r="B110" s="42"/>
      <c r="C110" s="43"/>
      <c r="D110" s="43"/>
      <c r="E110" s="45" t="s">
        <v>190</v>
      </c>
      <c r="F110" s="43"/>
      <c r="G110" s="43"/>
      <c r="H110" s="43"/>
      <c r="I110" s="43"/>
      <c r="J110" s="44"/>
    </row>
    <row r="111" ht="195">
      <c r="A111" s="35" t="s">
        <v>56</v>
      </c>
      <c r="B111" s="42"/>
      <c r="C111" s="43"/>
      <c r="D111" s="43"/>
      <c r="E111" s="37" t="s">
        <v>186</v>
      </c>
      <c r="F111" s="43"/>
      <c r="G111" s="43"/>
      <c r="H111" s="43"/>
      <c r="I111" s="43"/>
      <c r="J111" s="44"/>
    </row>
    <row r="112">
      <c r="A112" s="29" t="s">
        <v>43</v>
      </c>
      <c r="B112" s="30"/>
      <c r="C112" s="31" t="s">
        <v>68</v>
      </c>
      <c r="D112" s="32"/>
      <c r="E112" s="29" t="s">
        <v>69</v>
      </c>
      <c r="F112" s="32"/>
      <c r="G112" s="32"/>
      <c r="H112" s="32"/>
      <c r="I112" s="33">
        <f>SUMIFS(I113:I131,A113:A131,"P")</f>
        <v>0</v>
      </c>
      <c r="J112" s="34"/>
    </row>
    <row r="113">
      <c r="A113" s="35" t="s">
        <v>46</v>
      </c>
      <c r="B113" s="35">
        <v>30</v>
      </c>
      <c r="C113" s="36" t="s">
        <v>191</v>
      </c>
      <c r="D113" s="35" t="s">
        <v>48</v>
      </c>
      <c r="E113" s="37" t="s">
        <v>192</v>
      </c>
      <c r="F113" s="38" t="s">
        <v>104</v>
      </c>
      <c r="G113" s="39">
        <v>2</v>
      </c>
      <c r="H113" s="40">
        <v>0</v>
      </c>
      <c r="I113" s="40">
        <f>ROUND(G113*H113,P4)</f>
        <v>0</v>
      </c>
      <c r="J113" s="38" t="s">
        <v>85</v>
      </c>
      <c r="O113" s="41">
        <f>I113*0.21</f>
        <v>0</v>
      </c>
      <c r="P113">
        <v>3</v>
      </c>
    </row>
    <row r="114" ht="30">
      <c r="A114" s="35" t="s">
        <v>52</v>
      </c>
      <c r="B114" s="42"/>
      <c r="C114" s="43"/>
      <c r="D114" s="43"/>
      <c r="E114" s="37" t="s">
        <v>193</v>
      </c>
      <c r="F114" s="43"/>
      <c r="G114" s="43"/>
      <c r="H114" s="43"/>
      <c r="I114" s="43"/>
      <c r="J114" s="44"/>
    </row>
    <row r="115" ht="90">
      <c r="A115" s="35" t="s">
        <v>56</v>
      </c>
      <c r="B115" s="42"/>
      <c r="C115" s="43"/>
      <c r="D115" s="43"/>
      <c r="E115" s="37" t="s">
        <v>194</v>
      </c>
      <c r="F115" s="43"/>
      <c r="G115" s="43"/>
      <c r="H115" s="43"/>
      <c r="I115" s="43"/>
      <c r="J115" s="44"/>
    </row>
    <row r="116">
      <c r="A116" s="35" t="s">
        <v>46</v>
      </c>
      <c r="B116" s="35">
        <v>31</v>
      </c>
      <c r="C116" s="36" t="s">
        <v>191</v>
      </c>
      <c r="D116" s="35" t="s">
        <v>88</v>
      </c>
      <c r="E116" s="37" t="s">
        <v>192</v>
      </c>
      <c r="F116" s="38" t="s">
        <v>104</v>
      </c>
      <c r="G116" s="39">
        <v>8</v>
      </c>
      <c r="H116" s="40">
        <v>0</v>
      </c>
      <c r="I116" s="40">
        <f>ROUND(G116*H116,P4)</f>
        <v>0</v>
      </c>
      <c r="J116" s="38" t="s">
        <v>85</v>
      </c>
      <c r="O116" s="41">
        <f>I116*0.21</f>
        <v>0</v>
      </c>
      <c r="P116">
        <v>3</v>
      </c>
    </row>
    <row r="117" ht="30">
      <c r="A117" s="35" t="s">
        <v>52</v>
      </c>
      <c r="B117" s="42"/>
      <c r="C117" s="43"/>
      <c r="D117" s="43"/>
      <c r="E117" s="37" t="s">
        <v>195</v>
      </c>
      <c r="F117" s="43"/>
      <c r="G117" s="43"/>
      <c r="H117" s="43"/>
      <c r="I117" s="43"/>
      <c r="J117" s="44"/>
    </row>
    <row r="118" ht="90">
      <c r="A118" s="35" t="s">
        <v>56</v>
      </c>
      <c r="B118" s="42"/>
      <c r="C118" s="43"/>
      <c r="D118" s="43"/>
      <c r="E118" s="37" t="s">
        <v>194</v>
      </c>
      <c r="F118" s="43"/>
      <c r="G118" s="43"/>
      <c r="H118" s="43"/>
      <c r="I118" s="43"/>
      <c r="J118" s="44"/>
    </row>
    <row r="119" ht="30">
      <c r="A119" s="35" t="s">
        <v>46</v>
      </c>
      <c r="B119" s="35">
        <v>32</v>
      </c>
      <c r="C119" s="36" t="s">
        <v>196</v>
      </c>
      <c r="D119" s="35" t="s">
        <v>48</v>
      </c>
      <c r="E119" s="37" t="s">
        <v>197</v>
      </c>
      <c r="F119" s="38" t="s">
        <v>64</v>
      </c>
      <c r="G119" s="39">
        <v>37.5</v>
      </c>
      <c r="H119" s="40">
        <v>0</v>
      </c>
      <c r="I119" s="40">
        <f>ROUND(G119*H119,P4)</f>
        <v>0</v>
      </c>
      <c r="J119" s="38" t="s">
        <v>85</v>
      </c>
      <c r="O119" s="41">
        <f>I119*0.21</f>
        <v>0</v>
      </c>
      <c r="P119">
        <v>3</v>
      </c>
    </row>
    <row r="120" ht="45">
      <c r="A120" s="35" t="s">
        <v>52</v>
      </c>
      <c r="B120" s="42"/>
      <c r="C120" s="43"/>
      <c r="D120" s="43"/>
      <c r="E120" s="37" t="s">
        <v>198</v>
      </c>
      <c r="F120" s="43"/>
      <c r="G120" s="43"/>
      <c r="H120" s="43"/>
      <c r="I120" s="43"/>
      <c r="J120" s="44"/>
    </row>
    <row r="121">
      <c r="A121" s="35" t="s">
        <v>54</v>
      </c>
      <c r="B121" s="42"/>
      <c r="C121" s="43"/>
      <c r="D121" s="43"/>
      <c r="E121" s="45" t="s">
        <v>199</v>
      </c>
      <c r="F121" s="43"/>
      <c r="G121" s="43"/>
      <c r="H121" s="43"/>
      <c r="I121" s="43"/>
      <c r="J121" s="44"/>
    </row>
    <row r="122" ht="105">
      <c r="A122" s="35" t="s">
        <v>56</v>
      </c>
      <c r="B122" s="42"/>
      <c r="C122" s="43"/>
      <c r="D122" s="43"/>
      <c r="E122" s="37" t="s">
        <v>200</v>
      </c>
      <c r="F122" s="43"/>
      <c r="G122" s="43"/>
      <c r="H122" s="43"/>
      <c r="I122" s="43"/>
      <c r="J122" s="44"/>
    </row>
    <row r="123">
      <c r="A123" s="35" t="s">
        <v>46</v>
      </c>
      <c r="B123" s="35">
        <v>33</v>
      </c>
      <c r="C123" s="36" t="s">
        <v>201</v>
      </c>
      <c r="D123" s="35" t="s">
        <v>48</v>
      </c>
      <c r="E123" s="37" t="s">
        <v>202</v>
      </c>
      <c r="F123" s="38" t="s">
        <v>203</v>
      </c>
      <c r="G123" s="39">
        <v>24.800000000000001</v>
      </c>
      <c r="H123" s="40">
        <v>0</v>
      </c>
      <c r="I123" s="40">
        <f>ROUND(G123*H123,P4)</f>
        <v>0</v>
      </c>
      <c r="J123" s="38" t="s">
        <v>85</v>
      </c>
      <c r="O123" s="41">
        <f>I123*0.21</f>
        <v>0</v>
      </c>
      <c r="P123">
        <v>3</v>
      </c>
    </row>
    <row r="124" ht="60">
      <c r="A124" s="35" t="s">
        <v>52</v>
      </c>
      <c r="B124" s="42"/>
      <c r="C124" s="43"/>
      <c r="D124" s="43"/>
      <c r="E124" s="37" t="s">
        <v>204</v>
      </c>
      <c r="F124" s="43"/>
      <c r="G124" s="43"/>
      <c r="H124" s="43"/>
      <c r="I124" s="43"/>
      <c r="J124" s="44"/>
    </row>
    <row r="125" ht="75">
      <c r="A125" s="35" t="s">
        <v>56</v>
      </c>
      <c r="B125" s="42"/>
      <c r="C125" s="43"/>
      <c r="D125" s="43"/>
      <c r="E125" s="37" t="s">
        <v>205</v>
      </c>
      <c r="F125" s="43"/>
      <c r="G125" s="43"/>
      <c r="H125" s="43"/>
      <c r="I125" s="43"/>
      <c r="J125" s="44"/>
    </row>
    <row r="126">
      <c r="A126" s="35" t="s">
        <v>46</v>
      </c>
      <c r="B126" s="35">
        <v>34</v>
      </c>
      <c r="C126" s="36" t="s">
        <v>206</v>
      </c>
      <c r="D126" s="35" t="s">
        <v>48</v>
      </c>
      <c r="E126" s="37" t="s">
        <v>207</v>
      </c>
      <c r="F126" s="38" t="s">
        <v>203</v>
      </c>
      <c r="G126" s="39">
        <v>24.800000000000001</v>
      </c>
      <c r="H126" s="40">
        <v>0</v>
      </c>
      <c r="I126" s="40">
        <f>ROUND(G126*H126,P4)</f>
        <v>0</v>
      </c>
      <c r="J126" s="38" t="s">
        <v>85</v>
      </c>
      <c r="O126" s="41">
        <f>I126*0.21</f>
        <v>0</v>
      </c>
      <c r="P126">
        <v>3</v>
      </c>
    </row>
    <row r="127" ht="30">
      <c r="A127" s="35" t="s">
        <v>52</v>
      </c>
      <c r="B127" s="42"/>
      <c r="C127" s="43"/>
      <c r="D127" s="43"/>
      <c r="E127" s="37" t="s">
        <v>208</v>
      </c>
      <c r="F127" s="43"/>
      <c r="G127" s="43"/>
      <c r="H127" s="43"/>
      <c r="I127" s="43"/>
      <c r="J127" s="44"/>
    </row>
    <row r="128" ht="90">
      <c r="A128" s="35" t="s">
        <v>56</v>
      </c>
      <c r="B128" s="42"/>
      <c r="C128" s="43"/>
      <c r="D128" s="43"/>
      <c r="E128" s="37" t="s">
        <v>209</v>
      </c>
      <c r="F128" s="43"/>
      <c r="G128" s="43"/>
      <c r="H128" s="43"/>
      <c r="I128" s="43"/>
      <c r="J128" s="44"/>
    </row>
    <row r="129" ht="30">
      <c r="A129" s="35" t="s">
        <v>46</v>
      </c>
      <c r="B129" s="35">
        <v>35</v>
      </c>
      <c r="C129" s="36" t="s">
        <v>210</v>
      </c>
      <c r="D129" s="35" t="s">
        <v>48</v>
      </c>
      <c r="E129" s="37" t="s">
        <v>211</v>
      </c>
      <c r="F129" s="38" t="s">
        <v>203</v>
      </c>
      <c r="G129" s="39">
        <v>86</v>
      </c>
      <c r="H129" s="40">
        <v>0</v>
      </c>
      <c r="I129" s="40">
        <f>ROUND(G129*H129,P4)</f>
        <v>0</v>
      </c>
      <c r="J129" s="38" t="s">
        <v>85</v>
      </c>
      <c r="O129" s="41">
        <f>I129*0.21</f>
        <v>0</v>
      </c>
      <c r="P129">
        <v>3</v>
      </c>
    </row>
    <row r="130" ht="30">
      <c r="A130" s="35" t="s">
        <v>52</v>
      </c>
      <c r="B130" s="42"/>
      <c r="C130" s="43"/>
      <c r="D130" s="43"/>
      <c r="E130" s="37" t="s">
        <v>212</v>
      </c>
      <c r="F130" s="43"/>
      <c r="G130" s="43"/>
      <c r="H130" s="43"/>
      <c r="I130" s="43"/>
      <c r="J130" s="44"/>
    </row>
    <row r="131" ht="165">
      <c r="A131" s="35" t="s">
        <v>56</v>
      </c>
      <c r="B131" s="46"/>
      <c r="C131" s="47"/>
      <c r="D131" s="47"/>
      <c r="E131" s="37" t="s">
        <v>213</v>
      </c>
      <c r="F131" s="47"/>
      <c r="G131" s="47"/>
      <c r="H131" s="47"/>
      <c r="I131" s="47"/>
      <c r="J131" s="48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25</v>
      </c>
      <c r="F2" s="15"/>
      <c r="G2" s="15"/>
      <c r="H2" s="15"/>
      <c r="I2" s="15"/>
      <c r="J2" s="17"/>
    </row>
    <row r="3">
      <c r="A3" s="3" t="s">
        <v>26</v>
      </c>
      <c r="B3" s="18" t="s">
        <v>27</v>
      </c>
      <c r="C3" s="19" t="s">
        <v>28</v>
      </c>
      <c r="D3" s="20"/>
      <c r="E3" s="21" t="s">
        <v>29</v>
      </c>
      <c r="F3" s="15"/>
      <c r="G3" s="15"/>
      <c r="H3" s="22" t="s">
        <v>15</v>
      </c>
      <c r="I3" s="23">
        <f>SUMIFS(I8:I11,A8:A11,"SD")</f>
        <v>0</v>
      </c>
      <c r="J3" s="17"/>
      <c r="O3">
        <v>0</v>
      </c>
      <c r="P3">
        <v>2</v>
      </c>
    </row>
    <row r="4">
      <c r="A4" s="3" t="s">
        <v>30</v>
      </c>
      <c r="B4" s="18" t="s">
        <v>31</v>
      </c>
      <c r="C4" s="19" t="s">
        <v>15</v>
      </c>
      <c r="D4" s="20"/>
      <c r="E4" s="21" t="s">
        <v>16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32</v>
      </c>
      <c r="B5" s="25" t="s">
        <v>33</v>
      </c>
      <c r="C5" s="7" t="s">
        <v>34</v>
      </c>
      <c r="D5" s="7" t="s">
        <v>35</v>
      </c>
      <c r="E5" s="7" t="s">
        <v>36</v>
      </c>
      <c r="F5" s="7" t="s">
        <v>37</v>
      </c>
      <c r="G5" s="7" t="s">
        <v>38</v>
      </c>
      <c r="H5" s="7" t="s">
        <v>39</v>
      </c>
      <c r="I5" s="7"/>
      <c r="J5" s="26" t="s">
        <v>40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41</v>
      </c>
      <c r="I6" s="7" t="s">
        <v>42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43</v>
      </c>
      <c r="B8" s="30"/>
      <c r="C8" s="31" t="s">
        <v>44</v>
      </c>
      <c r="D8" s="32"/>
      <c r="E8" s="29" t="s">
        <v>45</v>
      </c>
      <c r="F8" s="32"/>
      <c r="G8" s="32"/>
      <c r="H8" s="32"/>
      <c r="I8" s="33">
        <f>SUMIFS(I9:I11,A9:A11,"P")</f>
        <v>0</v>
      </c>
      <c r="J8" s="34"/>
    </row>
    <row r="9">
      <c r="A9" s="35" t="s">
        <v>46</v>
      </c>
      <c r="B9" s="35">
        <v>1</v>
      </c>
      <c r="C9" s="36" t="s">
        <v>214</v>
      </c>
      <c r="D9" s="35" t="s">
        <v>48</v>
      </c>
      <c r="E9" s="37" t="s">
        <v>215</v>
      </c>
      <c r="F9" s="38" t="s">
        <v>216</v>
      </c>
      <c r="G9" s="39">
        <v>1</v>
      </c>
      <c r="H9" s="40">
        <v>0</v>
      </c>
      <c r="I9" s="40">
        <f>ROUND(G9*H9,P4)</f>
        <v>0</v>
      </c>
      <c r="J9" s="38" t="s">
        <v>85</v>
      </c>
      <c r="O9" s="41">
        <f>I9*0.21</f>
        <v>0</v>
      </c>
      <c r="P9">
        <v>3</v>
      </c>
    </row>
    <row r="10" ht="165">
      <c r="A10" s="35" t="s">
        <v>52</v>
      </c>
      <c r="B10" s="42"/>
      <c r="C10" s="43"/>
      <c r="D10" s="43"/>
      <c r="E10" s="37" t="s">
        <v>217</v>
      </c>
      <c r="F10" s="43"/>
      <c r="G10" s="43"/>
      <c r="H10" s="43"/>
      <c r="I10" s="43"/>
      <c r="J10" s="44"/>
    </row>
    <row r="11" ht="60">
      <c r="A11" s="35" t="s">
        <v>56</v>
      </c>
      <c r="B11" s="46"/>
      <c r="C11" s="47"/>
      <c r="D11" s="47"/>
      <c r="E11" s="37" t="s">
        <v>218</v>
      </c>
      <c r="F11" s="47"/>
      <c r="G11" s="47"/>
      <c r="H11" s="47"/>
      <c r="I11" s="47"/>
      <c r="J11" s="48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25</v>
      </c>
      <c r="F2" s="15"/>
      <c r="G2" s="15"/>
      <c r="H2" s="15"/>
      <c r="I2" s="15"/>
      <c r="J2" s="17"/>
    </row>
    <row r="3">
      <c r="A3" s="3" t="s">
        <v>26</v>
      </c>
      <c r="B3" s="18" t="s">
        <v>27</v>
      </c>
      <c r="C3" s="19" t="s">
        <v>28</v>
      </c>
      <c r="D3" s="20"/>
      <c r="E3" s="21" t="s">
        <v>29</v>
      </c>
      <c r="F3" s="15"/>
      <c r="G3" s="15"/>
      <c r="H3" s="22" t="s">
        <v>17</v>
      </c>
      <c r="I3" s="23">
        <f>SUMIFS(I8:I374,A8:A374,"SD")</f>
        <v>0</v>
      </c>
      <c r="J3" s="17"/>
      <c r="O3">
        <v>0</v>
      </c>
      <c r="P3">
        <v>2</v>
      </c>
    </row>
    <row r="4">
      <c r="A4" s="3" t="s">
        <v>30</v>
      </c>
      <c r="B4" s="18" t="s">
        <v>31</v>
      </c>
      <c r="C4" s="19" t="s">
        <v>17</v>
      </c>
      <c r="D4" s="20"/>
      <c r="E4" s="21" t="s">
        <v>18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32</v>
      </c>
      <c r="B5" s="25" t="s">
        <v>33</v>
      </c>
      <c r="C5" s="7" t="s">
        <v>34</v>
      </c>
      <c r="D5" s="7" t="s">
        <v>35</v>
      </c>
      <c r="E5" s="7" t="s">
        <v>36</v>
      </c>
      <c r="F5" s="7" t="s">
        <v>37</v>
      </c>
      <c r="G5" s="7" t="s">
        <v>38</v>
      </c>
      <c r="H5" s="7" t="s">
        <v>39</v>
      </c>
      <c r="I5" s="7"/>
      <c r="J5" s="26" t="s">
        <v>40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41</v>
      </c>
      <c r="I6" s="7" t="s">
        <v>42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43</v>
      </c>
      <c r="B8" s="30"/>
      <c r="C8" s="31" t="s">
        <v>44</v>
      </c>
      <c r="D8" s="32"/>
      <c r="E8" s="29" t="s">
        <v>45</v>
      </c>
      <c r="F8" s="32"/>
      <c r="G8" s="32"/>
      <c r="H8" s="32"/>
      <c r="I8" s="33">
        <f>SUMIFS(I9:I40,A9:A40,"P")</f>
        <v>0</v>
      </c>
      <c r="J8" s="34"/>
    </row>
    <row r="9">
      <c r="A9" s="35" t="s">
        <v>46</v>
      </c>
      <c r="B9" s="35">
        <v>1</v>
      </c>
      <c r="C9" s="36" t="s">
        <v>47</v>
      </c>
      <c r="D9" s="35" t="s">
        <v>48</v>
      </c>
      <c r="E9" s="37" t="s">
        <v>49</v>
      </c>
      <c r="F9" s="38" t="s">
        <v>50</v>
      </c>
      <c r="G9" s="39">
        <v>217.59899999999999</v>
      </c>
      <c r="H9" s="40">
        <v>0</v>
      </c>
      <c r="I9" s="40">
        <f>ROUND(G9*H9,P4)</f>
        <v>0</v>
      </c>
      <c r="J9" s="38" t="s">
        <v>85</v>
      </c>
      <c r="O9" s="41">
        <f>I9*0.21</f>
        <v>0</v>
      </c>
      <c r="P9">
        <v>3</v>
      </c>
    </row>
    <row r="10" ht="45">
      <c r="A10" s="35" t="s">
        <v>52</v>
      </c>
      <c r="B10" s="42"/>
      <c r="C10" s="43"/>
      <c r="D10" s="43"/>
      <c r="E10" s="37" t="s">
        <v>219</v>
      </c>
      <c r="F10" s="43"/>
      <c r="G10" s="43"/>
      <c r="H10" s="43"/>
      <c r="I10" s="43"/>
      <c r="J10" s="44"/>
    </row>
    <row r="11">
      <c r="A11" s="35" t="s">
        <v>54</v>
      </c>
      <c r="B11" s="42"/>
      <c r="C11" s="43"/>
      <c r="D11" s="43"/>
      <c r="E11" s="45" t="s">
        <v>220</v>
      </c>
      <c r="F11" s="43"/>
      <c r="G11" s="43"/>
      <c r="H11" s="43"/>
      <c r="I11" s="43"/>
      <c r="J11" s="44"/>
    </row>
    <row r="12" ht="75">
      <c r="A12" s="35" t="s">
        <v>56</v>
      </c>
      <c r="B12" s="42"/>
      <c r="C12" s="43"/>
      <c r="D12" s="43"/>
      <c r="E12" s="37" t="s">
        <v>57</v>
      </c>
      <c r="F12" s="43"/>
      <c r="G12" s="43"/>
      <c r="H12" s="43"/>
      <c r="I12" s="43"/>
      <c r="J12" s="44"/>
    </row>
    <row r="13">
      <c r="A13" s="35" t="s">
        <v>46</v>
      </c>
      <c r="B13" s="35">
        <v>2</v>
      </c>
      <c r="C13" s="36" t="s">
        <v>47</v>
      </c>
      <c r="D13" s="35" t="s">
        <v>58</v>
      </c>
      <c r="E13" s="37" t="s">
        <v>49</v>
      </c>
      <c r="F13" s="38" t="s">
        <v>50</v>
      </c>
      <c r="G13" s="39">
        <v>18.413</v>
      </c>
      <c r="H13" s="40">
        <v>0</v>
      </c>
      <c r="I13" s="40">
        <f>ROUND(G13*H13,P4)</f>
        <v>0</v>
      </c>
      <c r="J13" s="38" t="s">
        <v>85</v>
      </c>
      <c r="O13" s="41">
        <f>I13*0.21</f>
        <v>0</v>
      </c>
      <c r="P13">
        <v>3</v>
      </c>
    </row>
    <row r="14" ht="45">
      <c r="A14" s="35" t="s">
        <v>52</v>
      </c>
      <c r="B14" s="42"/>
      <c r="C14" s="43"/>
      <c r="D14" s="43"/>
      <c r="E14" s="37" t="s">
        <v>221</v>
      </c>
      <c r="F14" s="43"/>
      <c r="G14" s="43"/>
      <c r="H14" s="43"/>
      <c r="I14" s="43"/>
      <c r="J14" s="44"/>
    </row>
    <row r="15">
      <c r="A15" s="35" t="s">
        <v>54</v>
      </c>
      <c r="B15" s="42"/>
      <c r="C15" s="43"/>
      <c r="D15" s="43"/>
      <c r="E15" s="45" t="s">
        <v>222</v>
      </c>
      <c r="F15" s="43"/>
      <c r="G15" s="43"/>
      <c r="H15" s="43"/>
      <c r="I15" s="43"/>
      <c r="J15" s="44"/>
    </row>
    <row r="16" ht="75">
      <c r="A16" s="35" t="s">
        <v>56</v>
      </c>
      <c r="B16" s="42"/>
      <c r="C16" s="43"/>
      <c r="D16" s="43"/>
      <c r="E16" s="37" t="s">
        <v>57</v>
      </c>
      <c r="F16" s="43"/>
      <c r="G16" s="43"/>
      <c r="H16" s="43"/>
      <c r="I16" s="43"/>
      <c r="J16" s="44"/>
    </row>
    <row r="17">
      <c r="A17" s="35" t="s">
        <v>46</v>
      </c>
      <c r="B17" s="35">
        <v>3</v>
      </c>
      <c r="C17" s="36" t="s">
        <v>47</v>
      </c>
      <c r="D17" s="35" t="s">
        <v>149</v>
      </c>
      <c r="E17" s="37" t="s">
        <v>49</v>
      </c>
      <c r="F17" s="38" t="s">
        <v>50</v>
      </c>
      <c r="G17" s="39">
        <v>14.315</v>
      </c>
      <c r="H17" s="40">
        <v>0</v>
      </c>
      <c r="I17" s="40">
        <f>ROUND(G17*H17,P4)</f>
        <v>0</v>
      </c>
      <c r="J17" s="38" t="s">
        <v>85</v>
      </c>
      <c r="O17" s="41">
        <f>I17*0.21</f>
        <v>0</v>
      </c>
      <c r="P17">
        <v>3</v>
      </c>
    </row>
    <row r="18" ht="45">
      <c r="A18" s="35" t="s">
        <v>52</v>
      </c>
      <c r="B18" s="42"/>
      <c r="C18" s="43"/>
      <c r="D18" s="43"/>
      <c r="E18" s="37" t="s">
        <v>223</v>
      </c>
      <c r="F18" s="43"/>
      <c r="G18" s="43"/>
      <c r="H18" s="43"/>
      <c r="I18" s="43"/>
      <c r="J18" s="44"/>
    </row>
    <row r="19">
      <c r="A19" s="35" t="s">
        <v>54</v>
      </c>
      <c r="B19" s="42"/>
      <c r="C19" s="43"/>
      <c r="D19" s="43"/>
      <c r="E19" s="45" t="s">
        <v>224</v>
      </c>
      <c r="F19" s="43"/>
      <c r="G19" s="43"/>
      <c r="H19" s="43"/>
      <c r="I19" s="43"/>
      <c r="J19" s="44"/>
    </row>
    <row r="20" ht="75">
      <c r="A20" s="35" t="s">
        <v>56</v>
      </c>
      <c r="B20" s="42"/>
      <c r="C20" s="43"/>
      <c r="D20" s="43"/>
      <c r="E20" s="37" t="s">
        <v>57</v>
      </c>
      <c r="F20" s="43"/>
      <c r="G20" s="43"/>
      <c r="H20" s="43"/>
      <c r="I20" s="43"/>
      <c r="J20" s="44"/>
    </row>
    <row r="21">
      <c r="A21" s="35" t="s">
        <v>46</v>
      </c>
      <c r="B21" s="35">
        <v>4</v>
      </c>
      <c r="C21" s="36" t="s">
        <v>47</v>
      </c>
      <c r="D21" s="35" t="s">
        <v>225</v>
      </c>
      <c r="E21" s="37" t="s">
        <v>49</v>
      </c>
      <c r="F21" s="38" t="s">
        <v>50</v>
      </c>
      <c r="G21" s="39">
        <v>68.400000000000006</v>
      </c>
      <c r="H21" s="40">
        <v>0</v>
      </c>
      <c r="I21" s="40">
        <f>ROUND(G21*H21,P4)</f>
        <v>0</v>
      </c>
      <c r="J21" s="38" t="s">
        <v>85</v>
      </c>
      <c r="O21" s="41">
        <f>I21*0.21</f>
        <v>0</v>
      </c>
      <c r="P21">
        <v>3</v>
      </c>
    </row>
    <row r="22" ht="45">
      <c r="A22" s="35" t="s">
        <v>52</v>
      </c>
      <c r="B22" s="42"/>
      <c r="C22" s="43"/>
      <c r="D22" s="43"/>
      <c r="E22" s="37" t="s">
        <v>226</v>
      </c>
      <c r="F22" s="43"/>
      <c r="G22" s="43"/>
      <c r="H22" s="43"/>
      <c r="I22" s="43"/>
      <c r="J22" s="44"/>
    </row>
    <row r="23">
      <c r="A23" s="35" t="s">
        <v>54</v>
      </c>
      <c r="B23" s="42"/>
      <c r="C23" s="43"/>
      <c r="D23" s="43"/>
      <c r="E23" s="45" t="s">
        <v>227</v>
      </c>
      <c r="F23" s="43"/>
      <c r="G23" s="43"/>
      <c r="H23" s="43"/>
      <c r="I23" s="43"/>
      <c r="J23" s="44"/>
    </row>
    <row r="24" ht="75">
      <c r="A24" s="35" t="s">
        <v>56</v>
      </c>
      <c r="B24" s="42"/>
      <c r="C24" s="43"/>
      <c r="D24" s="43"/>
      <c r="E24" s="37" t="s">
        <v>57</v>
      </c>
      <c r="F24" s="43"/>
      <c r="G24" s="43"/>
      <c r="H24" s="43"/>
      <c r="I24" s="43"/>
      <c r="J24" s="44"/>
    </row>
    <row r="25">
      <c r="A25" s="35" t="s">
        <v>46</v>
      </c>
      <c r="B25" s="35">
        <v>5</v>
      </c>
      <c r="C25" s="36" t="s">
        <v>228</v>
      </c>
      <c r="D25" s="35" t="s">
        <v>48</v>
      </c>
      <c r="E25" s="37" t="s">
        <v>229</v>
      </c>
      <c r="F25" s="38" t="s">
        <v>104</v>
      </c>
      <c r="G25" s="39">
        <v>1</v>
      </c>
      <c r="H25" s="40">
        <v>0</v>
      </c>
      <c r="I25" s="40">
        <f>ROUND(G25*H25,P4)</f>
        <v>0</v>
      </c>
      <c r="J25" s="38" t="s">
        <v>85</v>
      </c>
      <c r="O25" s="41">
        <f>I25*0.21</f>
        <v>0</v>
      </c>
      <c r="P25">
        <v>3</v>
      </c>
    </row>
    <row r="26">
      <c r="A26" s="35" t="s">
        <v>52</v>
      </c>
      <c r="B26" s="42"/>
      <c r="C26" s="43"/>
      <c r="D26" s="43"/>
      <c r="E26" s="37" t="s">
        <v>230</v>
      </c>
      <c r="F26" s="43"/>
      <c r="G26" s="43"/>
      <c r="H26" s="43"/>
      <c r="I26" s="43"/>
      <c r="J26" s="44"/>
    </row>
    <row r="27">
      <c r="A27" s="35" t="s">
        <v>54</v>
      </c>
      <c r="B27" s="42"/>
      <c r="C27" s="43"/>
      <c r="D27" s="43"/>
      <c r="E27" s="45" t="s">
        <v>231</v>
      </c>
      <c r="F27" s="43"/>
      <c r="G27" s="43"/>
      <c r="H27" s="43"/>
      <c r="I27" s="43"/>
      <c r="J27" s="44"/>
    </row>
    <row r="28" ht="60">
      <c r="A28" s="35" t="s">
        <v>56</v>
      </c>
      <c r="B28" s="42"/>
      <c r="C28" s="43"/>
      <c r="D28" s="43"/>
      <c r="E28" s="37" t="s">
        <v>232</v>
      </c>
      <c r="F28" s="43"/>
      <c r="G28" s="43"/>
      <c r="H28" s="43"/>
      <c r="I28" s="43"/>
      <c r="J28" s="44"/>
    </row>
    <row r="29">
      <c r="A29" s="35" t="s">
        <v>46</v>
      </c>
      <c r="B29" s="35">
        <v>6</v>
      </c>
      <c r="C29" s="36" t="s">
        <v>233</v>
      </c>
      <c r="D29" s="35" t="s">
        <v>48</v>
      </c>
      <c r="E29" s="37" t="s">
        <v>234</v>
      </c>
      <c r="F29" s="38" t="s">
        <v>216</v>
      </c>
      <c r="G29" s="39">
        <v>1</v>
      </c>
      <c r="H29" s="40">
        <v>0</v>
      </c>
      <c r="I29" s="40">
        <f>ROUND(G29*H29,P4)</f>
        <v>0</v>
      </c>
      <c r="J29" s="38" t="s">
        <v>85</v>
      </c>
      <c r="O29" s="41">
        <f>I29*0.21</f>
        <v>0</v>
      </c>
      <c r="P29">
        <v>3</v>
      </c>
    </row>
    <row r="30">
      <c r="A30" s="35" t="s">
        <v>52</v>
      </c>
      <c r="B30" s="42"/>
      <c r="C30" s="43"/>
      <c r="D30" s="43"/>
      <c r="E30" s="37" t="s">
        <v>235</v>
      </c>
      <c r="F30" s="43"/>
      <c r="G30" s="43"/>
      <c r="H30" s="43"/>
      <c r="I30" s="43"/>
      <c r="J30" s="44"/>
    </row>
    <row r="31">
      <c r="A31" s="35" t="s">
        <v>54</v>
      </c>
      <c r="B31" s="42"/>
      <c r="C31" s="43"/>
      <c r="D31" s="43"/>
      <c r="E31" s="45" t="s">
        <v>231</v>
      </c>
      <c r="F31" s="43"/>
      <c r="G31" s="43"/>
      <c r="H31" s="43"/>
      <c r="I31" s="43"/>
      <c r="J31" s="44"/>
    </row>
    <row r="32" ht="60">
      <c r="A32" s="35" t="s">
        <v>56</v>
      </c>
      <c r="B32" s="42"/>
      <c r="C32" s="43"/>
      <c r="D32" s="43"/>
      <c r="E32" s="37" t="s">
        <v>232</v>
      </c>
      <c r="F32" s="43"/>
      <c r="G32" s="43"/>
      <c r="H32" s="43"/>
      <c r="I32" s="43"/>
      <c r="J32" s="44"/>
    </row>
    <row r="33">
      <c r="A33" s="35" t="s">
        <v>46</v>
      </c>
      <c r="B33" s="35">
        <v>7</v>
      </c>
      <c r="C33" s="36" t="s">
        <v>236</v>
      </c>
      <c r="D33" s="35" t="s">
        <v>48</v>
      </c>
      <c r="E33" s="37" t="s">
        <v>237</v>
      </c>
      <c r="F33" s="38" t="s">
        <v>216</v>
      </c>
      <c r="G33" s="39">
        <v>1</v>
      </c>
      <c r="H33" s="40">
        <v>0</v>
      </c>
      <c r="I33" s="40">
        <f>ROUND(G33*H33,P4)</f>
        <v>0</v>
      </c>
      <c r="J33" s="38" t="s">
        <v>85</v>
      </c>
      <c r="O33" s="41">
        <f>I33*0.21</f>
        <v>0</v>
      </c>
      <c r="P33">
        <v>3</v>
      </c>
    </row>
    <row r="34">
      <c r="A34" s="35" t="s">
        <v>52</v>
      </c>
      <c r="B34" s="42"/>
      <c r="C34" s="43"/>
      <c r="D34" s="43"/>
      <c r="E34" s="37" t="s">
        <v>238</v>
      </c>
      <c r="F34" s="43"/>
      <c r="G34" s="43"/>
      <c r="H34" s="43"/>
      <c r="I34" s="43"/>
      <c r="J34" s="44"/>
    </row>
    <row r="35">
      <c r="A35" s="35" t="s">
        <v>54</v>
      </c>
      <c r="B35" s="42"/>
      <c r="C35" s="43"/>
      <c r="D35" s="43"/>
      <c r="E35" s="45" t="s">
        <v>231</v>
      </c>
      <c r="F35" s="43"/>
      <c r="G35" s="43"/>
      <c r="H35" s="43"/>
      <c r="I35" s="43"/>
      <c r="J35" s="44"/>
    </row>
    <row r="36" ht="60">
      <c r="A36" s="35" t="s">
        <v>56</v>
      </c>
      <c r="B36" s="42"/>
      <c r="C36" s="43"/>
      <c r="D36" s="43"/>
      <c r="E36" s="37" t="s">
        <v>232</v>
      </c>
      <c r="F36" s="43"/>
      <c r="G36" s="43"/>
      <c r="H36" s="43"/>
      <c r="I36" s="43"/>
      <c r="J36" s="44"/>
    </row>
    <row r="37">
      <c r="A37" s="35" t="s">
        <v>46</v>
      </c>
      <c r="B37" s="35">
        <v>8</v>
      </c>
      <c r="C37" s="36" t="s">
        <v>239</v>
      </c>
      <c r="D37" s="35" t="s">
        <v>48</v>
      </c>
      <c r="E37" s="37" t="s">
        <v>240</v>
      </c>
      <c r="F37" s="38" t="s">
        <v>104</v>
      </c>
      <c r="G37" s="39">
        <v>1</v>
      </c>
      <c r="H37" s="40">
        <v>0</v>
      </c>
      <c r="I37" s="40">
        <f>ROUND(G37*H37,P4)</f>
        <v>0</v>
      </c>
      <c r="J37" s="38" t="s">
        <v>85</v>
      </c>
      <c r="O37" s="41">
        <f>I37*0.21</f>
        <v>0</v>
      </c>
      <c r="P37">
        <v>3</v>
      </c>
    </row>
    <row r="38">
      <c r="A38" s="35" t="s">
        <v>52</v>
      </c>
      <c r="B38" s="42"/>
      <c r="C38" s="43"/>
      <c r="D38" s="43"/>
      <c r="E38" s="37" t="s">
        <v>241</v>
      </c>
      <c r="F38" s="43"/>
      <c r="G38" s="43"/>
      <c r="H38" s="43"/>
      <c r="I38" s="43"/>
      <c r="J38" s="44"/>
    </row>
    <row r="39">
      <c r="A39" s="35" t="s">
        <v>54</v>
      </c>
      <c r="B39" s="42"/>
      <c r="C39" s="43"/>
      <c r="D39" s="43"/>
      <c r="E39" s="45" t="s">
        <v>231</v>
      </c>
      <c r="F39" s="43"/>
      <c r="G39" s="43"/>
      <c r="H39" s="43"/>
      <c r="I39" s="43"/>
      <c r="J39" s="44"/>
    </row>
    <row r="40" ht="120">
      <c r="A40" s="35" t="s">
        <v>56</v>
      </c>
      <c r="B40" s="42"/>
      <c r="C40" s="43"/>
      <c r="D40" s="43"/>
      <c r="E40" s="37" t="s">
        <v>242</v>
      </c>
      <c r="F40" s="43"/>
      <c r="G40" s="43"/>
      <c r="H40" s="43"/>
      <c r="I40" s="43"/>
      <c r="J40" s="44"/>
    </row>
    <row r="41">
      <c r="A41" s="29" t="s">
        <v>43</v>
      </c>
      <c r="B41" s="30"/>
      <c r="C41" s="31" t="s">
        <v>58</v>
      </c>
      <c r="D41" s="32"/>
      <c r="E41" s="29" t="s">
        <v>61</v>
      </c>
      <c r="F41" s="32"/>
      <c r="G41" s="32"/>
      <c r="H41" s="32"/>
      <c r="I41" s="33">
        <f>SUMIFS(I42:I69,A42:A69,"P")</f>
        <v>0</v>
      </c>
      <c r="J41" s="34"/>
    </row>
    <row r="42" ht="30">
      <c r="A42" s="35" t="s">
        <v>46</v>
      </c>
      <c r="B42" s="35">
        <v>9</v>
      </c>
      <c r="C42" s="36" t="s">
        <v>243</v>
      </c>
      <c r="D42" s="35" t="s">
        <v>48</v>
      </c>
      <c r="E42" s="37" t="s">
        <v>244</v>
      </c>
      <c r="F42" s="38" t="s">
        <v>72</v>
      </c>
      <c r="G42" s="39">
        <v>36</v>
      </c>
      <c r="H42" s="40">
        <v>0</v>
      </c>
      <c r="I42" s="40">
        <f>ROUND(G42*H42,P4)</f>
        <v>0</v>
      </c>
      <c r="J42" s="38" t="s">
        <v>85</v>
      </c>
      <c r="O42" s="41">
        <f>I42*0.21</f>
        <v>0</v>
      </c>
      <c r="P42">
        <v>3</v>
      </c>
    </row>
    <row r="43" ht="45">
      <c r="A43" s="35" t="s">
        <v>52</v>
      </c>
      <c r="B43" s="42"/>
      <c r="C43" s="43"/>
      <c r="D43" s="43"/>
      <c r="E43" s="37" t="s">
        <v>245</v>
      </c>
      <c r="F43" s="43"/>
      <c r="G43" s="43"/>
      <c r="H43" s="43"/>
      <c r="I43" s="43"/>
      <c r="J43" s="44"/>
    </row>
    <row r="44">
      <c r="A44" s="35" t="s">
        <v>54</v>
      </c>
      <c r="B44" s="42"/>
      <c r="C44" s="43"/>
      <c r="D44" s="43"/>
      <c r="E44" s="45" t="s">
        <v>246</v>
      </c>
      <c r="F44" s="43"/>
      <c r="G44" s="43"/>
      <c r="H44" s="43"/>
      <c r="I44" s="43"/>
      <c r="J44" s="44"/>
    </row>
    <row r="45" ht="120">
      <c r="A45" s="35" t="s">
        <v>56</v>
      </c>
      <c r="B45" s="42"/>
      <c r="C45" s="43"/>
      <c r="D45" s="43"/>
      <c r="E45" s="37" t="s">
        <v>117</v>
      </c>
      <c r="F45" s="43"/>
      <c r="G45" s="43"/>
      <c r="H45" s="43"/>
      <c r="I45" s="43"/>
      <c r="J45" s="44"/>
    </row>
    <row r="46">
      <c r="A46" s="35" t="s">
        <v>46</v>
      </c>
      <c r="B46" s="35">
        <v>10</v>
      </c>
      <c r="C46" s="36" t="s">
        <v>247</v>
      </c>
      <c r="D46" s="35" t="s">
        <v>48</v>
      </c>
      <c r="E46" s="37" t="s">
        <v>248</v>
      </c>
      <c r="F46" s="38" t="s">
        <v>249</v>
      </c>
      <c r="G46" s="39">
        <v>1000</v>
      </c>
      <c r="H46" s="40">
        <v>0</v>
      </c>
      <c r="I46" s="40">
        <f>ROUND(G46*H46,P4)</f>
        <v>0</v>
      </c>
      <c r="J46" s="38" t="s">
        <v>85</v>
      </c>
      <c r="O46" s="41">
        <f>I46*0.21</f>
        <v>0</v>
      </c>
      <c r="P46">
        <v>3</v>
      </c>
    </row>
    <row r="47">
      <c r="A47" s="35" t="s">
        <v>52</v>
      </c>
      <c r="B47" s="42"/>
      <c r="C47" s="43"/>
      <c r="D47" s="43"/>
      <c r="E47" s="37" t="s">
        <v>250</v>
      </c>
      <c r="F47" s="43"/>
      <c r="G47" s="43"/>
      <c r="H47" s="43"/>
      <c r="I47" s="43"/>
      <c r="J47" s="44"/>
    </row>
    <row r="48">
      <c r="A48" s="35" t="s">
        <v>54</v>
      </c>
      <c r="B48" s="42"/>
      <c r="C48" s="43"/>
      <c r="D48" s="43"/>
      <c r="E48" s="45" t="s">
        <v>251</v>
      </c>
      <c r="F48" s="43"/>
      <c r="G48" s="43"/>
      <c r="H48" s="43"/>
      <c r="I48" s="43"/>
      <c r="J48" s="44"/>
    </row>
    <row r="49" ht="120">
      <c r="A49" s="35" t="s">
        <v>56</v>
      </c>
      <c r="B49" s="42"/>
      <c r="C49" s="43"/>
      <c r="D49" s="43"/>
      <c r="E49" s="37" t="s">
        <v>252</v>
      </c>
      <c r="F49" s="43"/>
      <c r="G49" s="43"/>
      <c r="H49" s="43"/>
      <c r="I49" s="43"/>
      <c r="J49" s="44"/>
    </row>
    <row r="50">
      <c r="A50" s="35" t="s">
        <v>46</v>
      </c>
      <c r="B50" s="35">
        <v>11</v>
      </c>
      <c r="C50" s="36" t="s">
        <v>253</v>
      </c>
      <c r="D50" s="35" t="s">
        <v>48</v>
      </c>
      <c r="E50" s="37" t="s">
        <v>254</v>
      </c>
      <c r="F50" s="38" t="s">
        <v>72</v>
      </c>
      <c r="G50" s="39">
        <v>88.364999999999995</v>
      </c>
      <c r="H50" s="40">
        <v>0</v>
      </c>
      <c r="I50" s="40">
        <f>ROUND(G50*H50,P4)</f>
        <v>0</v>
      </c>
      <c r="J50" s="38" t="s">
        <v>85</v>
      </c>
      <c r="O50" s="41">
        <f>I50*0.21</f>
        <v>0</v>
      </c>
      <c r="P50">
        <v>3</v>
      </c>
    </row>
    <row r="51" ht="60">
      <c r="A51" s="35" t="s">
        <v>52</v>
      </c>
      <c r="B51" s="42"/>
      <c r="C51" s="43"/>
      <c r="D51" s="43"/>
      <c r="E51" s="37" t="s">
        <v>255</v>
      </c>
      <c r="F51" s="43"/>
      <c r="G51" s="43"/>
      <c r="H51" s="43"/>
      <c r="I51" s="43"/>
      <c r="J51" s="44"/>
    </row>
    <row r="52" ht="45">
      <c r="A52" s="35" t="s">
        <v>54</v>
      </c>
      <c r="B52" s="42"/>
      <c r="C52" s="43"/>
      <c r="D52" s="43"/>
      <c r="E52" s="45" t="s">
        <v>256</v>
      </c>
      <c r="F52" s="43"/>
      <c r="G52" s="43"/>
      <c r="H52" s="43"/>
      <c r="I52" s="43"/>
      <c r="J52" s="44"/>
    </row>
    <row r="53" ht="409.5">
      <c r="A53" s="35" t="s">
        <v>56</v>
      </c>
      <c r="B53" s="42"/>
      <c r="C53" s="43"/>
      <c r="D53" s="43"/>
      <c r="E53" s="37" t="s">
        <v>126</v>
      </c>
      <c r="F53" s="43"/>
      <c r="G53" s="43"/>
      <c r="H53" s="43"/>
      <c r="I53" s="43"/>
      <c r="J53" s="44"/>
    </row>
    <row r="54">
      <c r="A54" s="35" t="s">
        <v>46</v>
      </c>
      <c r="B54" s="35">
        <v>12</v>
      </c>
      <c r="C54" s="36" t="s">
        <v>253</v>
      </c>
      <c r="D54" s="35" t="s">
        <v>58</v>
      </c>
      <c r="E54" s="37" t="s">
        <v>254</v>
      </c>
      <c r="F54" s="38" t="s">
        <v>72</v>
      </c>
      <c r="G54" s="39">
        <v>328.60000000000002</v>
      </c>
      <c r="H54" s="40">
        <v>0</v>
      </c>
      <c r="I54" s="40">
        <f>ROUND(G54*H54,P4)</f>
        <v>0</v>
      </c>
      <c r="J54" s="38" t="s">
        <v>85</v>
      </c>
      <c r="O54" s="41">
        <f>I54*0.21</f>
        <v>0</v>
      </c>
      <c r="P54">
        <v>3</v>
      </c>
    </row>
    <row r="55" ht="45">
      <c r="A55" s="35" t="s">
        <v>52</v>
      </c>
      <c r="B55" s="42"/>
      <c r="C55" s="43"/>
      <c r="D55" s="43"/>
      <c r="E55" s="37" t="s">
        <v>257</v>
      </c>
      <c r="F55" s="43"/>
      <c r="G55" s="43"/>
      <c r="H55" s="43"/>
      <c r="I55" s="43"/>
      <c r="J55" s="44"/>
    </row>
    <row r="56" ht="45">
      <c r="A56" s="35" t="s">
        <v>54</v>
      </c>
      <c r="B56" s="42"/>
      <c r="C56" s="43"/>
      <c r="D56" s="43"/>
      <c r="E56" s="45" t="s">
        <v>258</v>
      </c>
      <c r="F56" s="43"/>
      <c r="G56" s="43"/>
      <c r="H56" s="43"/>
      <c r="I56" s="43"/>
      <c r="J56" s="44"/>
    </row>
    <row r="57" ht="409.5">
      <c r="A57" s="35" t="s">
        <v>56</v>
      </c>
      <c r="B57" s="42"/>
      <c r="C57" s="43"/>
      <c r="D57" s="43"/>
      <c r="E57" s="37" t="s">
        <v>126</v>
      </c>
      <c r="F57" s="43"/>
      <c r="G57" s="43"/>
      <c r="H57" s="43"/>
      <c r="I57" s="43"/>
      <c r="J57" s="44"/>
    </row>
    <row r="58">
      <c r="A58" s="35" t="s">
        <v>46</v>
      </c>
      <c r="B58" s="35">
        <v>13</v>
      </c>
      <c r="C58" s="36" t="s">
        <v>259</v>
      </c>
      <c r="D58" s="35" t="s">
        <v>48</v>
      </c>
      <c r="E58" s="37" t="s">
        <v>260</v>
      </c>
      <c r="F58" s="38" t="s">
        <v>72</v>
      </c>
      <c r="G58" s="39">
        <v>40.005000000000003</v>
      </c>
      <c r="H58" s="40">
        <v>0</v>
      </c>
      <c r="I58" s="40">
        <f>ROUND(G58*H58,P4)</f>
        <v>0</v>
      </c>
      <c r="J58" s="38" t="s">
        <v>85</v>
      </c>
      <c r="O58" s="41">
        <f>I58*0.21</f>
        <v>0</v>
      </c>
      <c r="P58">
        <v>3</v>
      </c>
    </row>
    <row r="59" ht="75">
      <c r="A59" s="35" t="s">
        <v>52</v>
      </c>
      <c r="B59" s="42"/>
      <c r="C59" s="43"/>
      <c r="D59" s="43"/>
      <c r="E59" s="37" t="s">
        <v>261</v>
      </c>
      <c r="F59" s="43"/>
      <c r="G59" s="43"/>
      <c r="H59" s="43"/>
      <c r="I59" s="43"/>
      <c r="J59" s="44"/>
    </row>
    <row r="60">
      <c r="A60" s="35" t="s">
        <v>54</v>
      </c>
      <c r="B60" s="42"/>
      <c r="C60" s="43"/>
      <c r="D60" s="43"/>
      <c r="E60" s="45" t="s">
        <v>262</v>
      </c>
      <c r="F60" s="43"/>
      <c r="G60" s="43"/>
      <c r="H60" s="43"/>
      <c r="I60" s="43"/>
      <c r="J60" s="44"/>
    </row>
    <row r="61" ht="330">
      <c r="A61" s="35" t="s">
        <v>56</v>
      </c>
      <c r="B61" s="42"/>
      <c r="C61" s="43"/>
      <c r="D61" s="43"/>
      <c r="E61" s="37" t="s">
        <v>263</v>
      </c>
      <c r="F61" s="43"/>
      <c r="G61" s="43"/>
      <c r="H61" s="43"/>
      <c r="I61" s="43"/>
      <c r="J61" s="44"/>
    </row>
    <row r="62">
      <c r="A62" s="35" t="s">
        <v>46</v>
      </c>
      <c r="B62" s="35">
        <v>14</v>
      </c>
      <c r="C62" s="36" t="s">
        <v>259</v>
      </c>
      <c r="D62" s="35" t="s">
        <v>58</v>
      </c>
      <c r="E62" s="37" t="s">
        <v>260</v>
      </c>
      <c r="F62" s="38" t="s">
        <v>72</v>
      </c>
      <c r="G62" s="39">
        <v>54.067999999999998</v>
      </c>
      <c r="H62" s="40">
        <v>0</v>
      </c>
      <c r="I62" s="40">
        <f>ROUND(G62*H62,P4)</f>
        <v>0</v>
      </c>
      <c r="J62" s="38" t="s">
        <v>85</v>
      </c>
      <c r="O62" s="41">
        <f>I62*0.21</f>
        <v>0</v>
      </c>
      <c r="P62">
        <v>3</v>
      </c>
    </row>
    <row r="63" ht="75">
      <c r="A63" s="35" t="s">
        <v>52</v>
      </c>
      <c r="B63" s="42"/>
      <c r="C63" s="43"/>
      <c r="D63" s="43"/>
      <c r="E63" s="37" t="s">
        <v>264</v>
      </c>
      <c r="F63" s="43"/>
      <c r="G63" s="43"/>
      <c r="H63" s="43"/>
      <c r="I63" s="43"/>
      <c r="J63" s="44"/>
    </row>
    <row r="64">
      <c r="A64" s="35" t="s">
        <v>54</v>
      </c>
      <c r="B64" s="42"/>
      <c r="C64" s="43"/>
      <c r="D64" s="43"/>
      <c r="E64" s="45" t="s">
        <v>265</v>
      </c>
      <c r="F64" s="43"/>
      <c r="G64" s="43"/>
      <c r="H64" s="43"/>
      <c r="I64" s="43"/>
      <c r="J64" s="44"/>
    </row>
    <row r="65" ht="330">
      <c r="A65" s="35" t="s">
        <v>56</v>
      </c>
      <c r="B65" s="42"/>
      <c r="C65" s="43"/>
      <c r="D65" s="43"/>
      <c r="E65" s="37" t="s">
        <v>263</v>
      </c>
      <c r="F65" s="43"/>
      <c r="G65" s="43"/>
      <c r="H65" s="43"/>
      <c r="I65" s="43"/>
      <c r="J65" s="44"/>
    </row>
    <row r="66">
      <c r="A66" s="35" t="s">
        <v>46</v>
      </c>
      <c r="B66" s="35">
        <v>15</v>
      </c>
      <c r="C66" s="36" t="s">
        <v>266</v>
      </c>
      <c r="D66" s="35" t="s">
        <v>48</v>
      </c>
      <c r="E66" s="37" t="s">
        <v>267</v>
      </c>
      <c r="F66" s="38" t="s">
        <v>64</v>
      </c>
      <c r="G66" s="39">
        <v>40</v>
      </c>
      <c r="H66" s="40">
        <v>0</v>
      </c>
      <c r="I66" s="40">
        <f>ROUND(G66*H66,P4)</f>
        <v>0</v>
      </c>
      <c r="J66" s="38" t="s">
        <v>85</v>
      </c>
      <c r="O66" s="41">
        <f>I66*0.21</f>
        <v>0</v>
      </c>
      <c r="P66">
        <v>3</v>
      </c>
    </row>
    <row r="67">
      <c r="A67" s="35" t="s">
        <v>52</v>
      </c>
      <c r="B67" s="42"/>
      <c r="C67" s="43"/>
      <c r="D67" s="43"/>
      <c r="E67" s="37" t="s">
        <v>268</v>
      </c>
      <c r="F67" s="43"/>
      <c r="G67" s="43"/>
      <c r="H67" s="43"/>
      <c r="I67" s="43"/>
      <c r="J67" s="44"/>
    </row>
    <row r="68">
      <c r="A68" s="35" t="s">
        <v>54</v>
      </c>
      <c r="B68" s="42"/>
      <c r="C68" s="43"/>
      <c r="D68" s="43"/>
      <c r="E68" s="45" t="s">
        <v>269</v>
      </c>
      <c r="F68" s="43"/>
      <c r="G68" s="43"/>
      <c r="H68" s="43"/>
      <c r="I68" s="43"/>
      <c r="J68" s="44"/>
    </row>
    <row r="69" ht="60">
      <c r="A69" s="35" t="s">
        <v>56</v>
      </c>
      <c r="B69" s="42"/>
      <c r="C69" s="43"/>
      <c r="D69" s="43"/>
      <c r="E69" s="37" t="s">
        <v>270</v>
      </c>
      <c r="F69" s="43"/>
      <c r="G69" s="43"/>
      <c r="H69" s="43"/>
      <c r="I69" s="43"/>
      <c r="J69" s="44"/>
    </row>
    <row r="70">
      <c r="A70" s="29" t="s">
        <v>43</v>
      </c>
      <c r="B70" s="30"/>
      <c r="C70" s="31" t="s">
        <v>149</v>
      </c>
      <c r="D70" s="32"/>
      <c r="E70" s="29" t="s">
        <v>150</v>
      </c>
      <c r="F70" s="32"/>
      <c r="G70" s="32"/>
      <c r="H70" s="32"/>
      <c r="I70" s="33">
        <f>SUMIFS(I71:I102,A71:A102,"P")</f>
        <v>0</v>
      </c>
      <c r="J70" s="34"/>
    </row>
    <row r="71">
      <c r="A71" s="35" t="s">
        <v>46</v>
      </c>
      <c r="B71" s="35">
        <v>16</v>
      </c>
      <c r="C71" s="36" t="s">
        <v>271</v>
      </c>
      <c r="D71" s="35" t="s">
        <v>48</v>
      </c>
      <c r="E71" s="37" t="s">
        <v>272</v>
      </c>
      <c r="F71" s="38" t="s">
        <v>72</v>
      </c>
      <c r="G71" s="39">
        <v>3.5840000000000001</v>
      </c>
      <c r="H71" s="40">
        <v>0</v>
      </c>
      <c r="I71" s="40">
        <f>ROUND(G71*H71,P4)</f>
        <v>0</v>
      </c>
      <c r="J71" s="38" t="s">
        <v>85</v>
      </c>
      <c r="O71" s="41">
        <f>I71*0.21</f>
        <v>0</v>
      </c>
      <c r="P71">
        <v>3</v>
      </c>
    </row>
    <row r="72" ht="75">
      <c r="A72" s="35" t="s">
        <v>52</v>
      </c>
      <c r="B72" s="42"/>
      <c r="C72" s="43"/>
      <c r="D72" s="43"/>
      <c r="E72" s="37" t="s">
        <v>273</v>
      </c>
      <c r="F72" s="43"/>
      <c r="G72" s="43"/>
      <c r="H72" s="43"/>
      <c r="I72" s="43"/>
      <c r="J72" s="44"/>
    </row>
    <row r="73">
      <c r="A73" s="35" t="s">
        <v>54</v>
      </c>
      <c r="B73" s="42"/>
      <c r="C73" s="43"/>
      <c r="D73" s="43"/>
      <c r="E73" s="45" t="s">
        <v>274</v>
      </c>
      <c r="F73" s="43"/>
      <c r="G73" s="43"/>
      <c r="H73" s="43"/>
      <c r="I73" s="43"/>
      <c r="J73" s="44"/>
    </row>
    <row r="74" ht="105">
      <c r="A74" s="35" t="s">
        <v>56</v>
      </c>
      <c r="B74" s="42"/>
      <c r="C74" s="43"/>
      <c r="D74" s="43"/>
      <c r="E74" s="37" t="s">
        <v>275</v>
      </c>
      <c r="F74" s="43"/>
      <c r="G74" s="43"/>
      <c r="H74" s="43"/>
      <c r="I74" s="43"/>
      <c r="J74" s="44"/>
    </row>
    <row r="75">
      <c r="A75" s="35" t="s">
        <v>46</v>
      </c>
      <c r="B75" s="35">
        <v>17</v>
      </c>
      <c r="C75" s="36" t="s">
        <v>276</v>
      </c>
      <c r="D75" s="35" t="s">
        <v>48</v>
      </c>
      <c r="E75" s="37" t="s">
        <v>277</v>
      </c>
      <c r="F75" s="38" t="s">
        <v>72</v>
      </c>
      <c r="G75" s="39">
        <v>0.314</v>
      </c>
      <c r="H75" s="40">
        <v>0</v>
      </c>
      <c r="I75" s="40">
        <f>ROUND(G75*H75,P4)</f>
        <v>0</v>
      </c>
      <c r="J75" s="38" t="s">
        <v>85</v>
      </c>
      <c r="O75" s="41">
        <f>I75*0.21</f>
        <v>0</v>
      </c>
      <c r="P75">
        <v>3</v>
      </c>
    </row>
    <row r="76" ht="30">
      <c r="A76" s="35" t="s">
        <v>52</v>
      </c>
      <c r="B76" s="42"/>
      <c r="C76" s="43"/>
      <c r="D76" s="43"/>
      <c r="E76" s="37" t="s">
        <v>278</v>
      </c>
      <c r="F76" s="43"/>
      <c r="G76" s="43"/>
      <c r="H76" s="43"/>
      <c r="I76" s="43"/>
      <c r="J76" s="44"/>
    </row>
    <row r="77" ht="60">
      <c r="A77" s="35" t="s">
        <v>54</v>
      </c>
      <c r="B77" s="42"/>
      <c r="C77" s="43"/>
      <c r="D77" s="43"/>
      <c r="E77" s="45" t="s">
        <v>279</v>
      </c>
      <c r="F77" s="43"/>
      <c r="G77" s="43"/>
      <c r="H77" s="43"/>
      <c r="I77" s="43"/>
      <c r="J77" s="44"/>
    </row>
    <row r="78" ht="105">
      <c r="A78" s="35" t="s">
        <v>56</v>
      </c>
      <c r="B78" s="42"/>
      <c r="C78" s="43"/>
      <c r="D78" s="43"/>
      <c r="E78" s="37" t="s">
        <v>275</v>
      </c>
      <c r="F78" s="43"/>
      <c r="G78" s="43"/>
      <c r="H78" s="43"/>
      <c r="I78" s="43"/>
      <c r="J78" s="44"/>
    </row>
    <row r="79">
      <c r="A79" s="35" t="s">
        <v>46</v>
      </c>
      <c r="B79" s="35">
        <v>18</v>
      </c>
      <c r="C79" s="36" t="s">
        <v>280</v>
      </c>
      <c r="D79" s="35" t="s">
        <v>48</v>
      </c>
      <c r="E79" s="37" t="s">
        <v>281</v>
      </c>
      <c r="F79" s="38" t="s">
        <v>64</v>
      </c>
      <c r="G79" s="39">
        <v>17.094000000000001</v>
      </c>
      <c r="H79" s="40">
        <v>0</v>
      </c>
      <c r="I79" s="40">
        <f>ROUND(G79*H79,P4)</f>
        <v>0</v>
      </c>
      <c r="J79" s="38" t="s">
        <v>85</v>
      </c>
      <c r="O79" s="41">
        <f>I79*0.21</f>
        <v>0</v>
      </c>
      <c r="P79">
        <v>3</v>
      </c>
    </row>
    <row r="80" ht="30">
      <c r="A80" s="35" t="s">
        <v>52</v>
      </c>
      <c r="B80" s="42"/>
      <c r="C80" s="43"/>
      <c r="D80" s="43"/>
      <c r="E80" s="37" t="s">
        <v>282</v>
      </c>
      <c r="F80" s="43"/>
      <c r="G80" s="43"/>
      <c r="H80" s="43"/>
      <c r="I80" s="43"/>
      <c r="J80" s="44"/>
    </row>
    <row r="81" ht="45">
      <c r="A81" s="35" t="s">
        <v>54</v>
      </c>
      <c r="B81" s="42"/>
      <c r="C81" s="43"/>
      <c r="D81" s="43"/>
      <c r="E81" s="45" t="s">
        <v>283</v>
      </c>
      <c r="F81" s="43"/>
      <c r="G81" s="43"/>
      <c r="H81" s="43"/>
      <c r="I81" s="43"/>
      <c r="J81" s="44"/>
    </row>
    <row r="82" ht="105">
      <c r="A82" s="35" t="s">
        <v>56</v>
      </c>
      <c r="B82" s="42"/>
      <c r="C82" s="43"/>
      <c r="D82" s="43"/>
      <c r="E82" s="37" t="s">
        <v>284</v>
      </c>
      <c r="F82" s="43"/>
      <c r="G82" s="43"/>
      <c r="H82" s="43"/>
      <c r="I82" s="43"/>
      <c r="J82" s="44"/>
    </row>
    <row r="83">
      <c r="A83" s="35" t="s">
        <v>46</v>
      </c>
      <c r="B83" s="35">
        <v>19</v>
      </c>
      <c r="C83" s="36" t="s">
        <v>285</v>
      </c>
      <c r="D83" s="35" t="s">
        <v>48</v>
      </c>
      <c r="E83" s="37" t="s">
        <v>286</v>
      </c>
      <c r="F83" s="38" t="s">
        <v>72</v>
      </c>
      <c r="G83" s="39">
        <v>97.346999999999994</v>
      </c>
      <c r="H83" s="40">
        <v>0</v>
      </c>
      <c r="I83" s="40">
        <f>ROUND(G83*H83,P4)</f>
        <v>0</v>
      </c>
      <c r="J83" s="38" t="s">
        <v>85</v>
      </c>
      <c r="O83" s="41">
        <f>I83*0.21</f>
        <v>0</v>
      </c>
      <c r="P83">
        <v>3</v>
      </c>
    </row>
    <row r="84" ht="30">
      <c r="A84" s="35" t="s">
        <v>52</v>
      </c>
      <c r="B84" s="42"/>
      <c r="C84" s="43"/>
      <c r="D84" s="43"/>
      <c r="E84" s="37" t="s">
        <v>287</v>
      </c>
      <c r="F84" s="43"/>
      <c r="G84" s="43"/>
      <c r="H84" s="43"/>
      <c r="I84" s="43"/>
      <c r="J84" s="44"/>
    </row>
    <row r="85">
      <c r="A85" s="35" t="s">
        <v>54</v>
      </c>
      <c r="B85" s="42"/>
      <c r="C85" s="43"/>
      <c r="D85" s="43"/>
      <c r="E85" s="45" t="s">
        <v>288</v>
      </c>
      <c r="F85" s="43"/>
      <c r="G85" s="43"/>
      <c r="H85" s="43"/>
      <c r="I85" s="43"/>
      <c r="J85" s="44"/>
    </row>
    <row r="86" ht="409.5">
      <c r="A86" s="35" t="s">
        <v>56</v>
      </c>
      <c r="B86" s="42"/>
      <c r="C86" s="43"/>
      <c r="D86" s="43"/>
      <c r="E86" s="37" t="s">
        <v>289</v>
      </c>
      <c r="F86" s="43"/>
      <c r="G86" s="43"/>
      <c r="H86" s="43"/>
      <c r="I86" s="43"/>
      <c r="J86" s="44"/>
    </row>
    <row r="87">
      <c r="A87" s="35" t="s">
        <v>46</v>
      </c>
      <c r="B87" s="35">
        <v>20</v>
      </c>
      <c r="C87" s="36" t="s">
        <v>290</v>
      </c>
      <c r="D87" s="35" t="s">
        <v>48</v>
      </c>
      <c r="E87" s="37" t="s">
        <v>291</v>
      </c>
      <c r="F87" s="38" t="s">
        <v>50</v>
      </c>
      <c r="G87" s="39">
        <v>10.08</v>
      </c>
      <c r="H87" s="40">
        <v>0</v>
      </c>
      <c r="I87" s="40">
        <f>ROUND(G87*H87,P4)</f>
        <v>0</v>
      </c>
      <c r="J87" s="38" t="s">
        <v>85</v>
      </c>
      <c r="O87" s="41">
        <f>I87*0.21</f>
        <v>0</v>
      </c>
      <c r="P87">
        <v>3</v>
      </c>
    </row>
    <row r="88">
      <c r="A88" s="35" t="s">
        <v>52</v>
      </c>
      <c r="B88" s="42"/>
      <c r="C88" s="43"/>
      <c r="D88" s="43"/>
      <c r="E88" s="37" t="s">
        <v>292</v>
      </c>
      <c r="F88" s="43"/>
      <c r="G88" s="43"/>
      <c r="H88" s="43"/>
      <c r="I88" s="43"/>
      <c r="J88" s="44"/>
    </row>
    <row r="89">
      <c r="A89" s="35" t="s">
        <v>54</v>
      </c>
      <c r="B89" s="42"/>
      <c r="C89" s="43"/>
      <c r="D89" s="43"/>
      <c r="E89" s="45" t="s">
        <v>293</v>
      </c>
      <c r="F89" s="43"/>
      <c r="G89" s="43"/>
      <c r="H89" s="43"/>
      <c r="I89" s="43"/>
      <c r="J89" s="44"/>
    </row>
    <row r="90" ht="360">
      <c r="A90" s="35" t="s">
        <v>56</v>
      </c>
      <c r="B90" s="42"/>
      <c r="C90" s="43"/>
      <c r="D90" s="43"/>
      <c r="E90" s="37" t="s">
        <v>294</v>
      </c>
      <c r="F90" s="43"/>
      <c r="G90" s="43"/>
      <c r="H90" s="43"/>
      <c r="I90" s="43"/>
      <c r="J90" s="44"/>
    </row>
    <row r="91">
      <c r="A91" s="35" t="s">
        <v>46</v>
      </c>
      <c r="B91" s="35">
        <v>21</v>
      </c>
      <c r="C91" s="36" t="s">
        <v>295</v>
      </c>
      <c r="D91" s="35" t="s">
        <v>48</v>
      </c>
      <c r="E91" s="37" t="s">
        <v>296</v>
      </c>
      <c r="F91" s="38" t="s">
        <v>203</v>
      </c>
      <c r="G91" s="39">
        <v>45</v>
      </c>
      <c r="H91" s="40">
        <v>0</v>
      </c>
      <c r="I91" s="40">
        <f>ROUND(G91*H91,P4)</f>
        <v>0</v>
      </c>
      <c r="J91" s="38" t="s">
        <v>85</v>
      </c>
      <c r="O91" s="41">
        <f>I91*0.21</f>
        <v>0</v>
      </c>
      <c r="P91">
        <v>3</v>
      </c>
    </row>
    <row r="92" ht="45">
      <c r="A92" s="35" t="s">
        <v>52</v>
      </c>
      <c r="B92" s="42"/>
      <c r="C92" s="43"/>
      <c r="D92" s="43"/>
      <c r="E92" s="37" t="s">
        <v>297</v>
      </c>
      <c r="F92" s="43"/>
      <c r="G92" s="43"/>
      <c r="H92" s="43"/>
      <c r="I92" s="43"/>
      <c r="J92" s="44"/>
    </row>
    <row r="93">
      <c r="A93" s="35" t="s">
        <v>54</v>
      </c>
      <c r="B93" s="42"/>
      <c r="C93" s="43"/>
      <c r="D93" s="43"/>
      <c r="E93" s="45" t="s">
        <v>298</v>
      </c>
      <c r="F93" s="43"/>
      <c r="G93" s="43"/>
      <c r="H93" s="43"/>
      <c r="I93" s="43"/>
      <c r="J93" s="44"/>
    </row>
    <row r="94" ht="255">
      <c r="A94" s="35" t="s">
        <v>56</v>
      </c>
      <c r="B94" s="42"/>
      <c r="C94" s="43"/>
      <c r="D94" s="43"/>
      <c r="E94" s="37" t="s">
        <v>299</v>
      </c>
      <c r="F94" s="43"/>
      <c r="G94" s="43"/>
      <c r="H94" s="43"/>
      <c r="I94" s="43"/>
      <c r="J94" s="44"/>
    </row>
    <row r="95">
      <c r="A95" s="35" t="s">
        <v>46</v>
      </c>
      <c r="B95" s="35">
        <v>22</v>
      </c>
      <c r="C95" s="36" t="s">
        <v>300</v>
      </c>
      <c r="D95" s="35" t="s">
        <v>48</v>
      </c>
      <c r="E95" s="37" t="s">
        <v>301</v>
      </c>
      <c r="F95" s="38" t="s">
        <v>203</v>
      </c>
      <c r="G95" s="39">
        <v>126</v>
      </c>
      <c r="H95" s="40">
        <v>0</v>
      </c>
      <c r="I95" s="40">
        <f>ROUND(G95*H95,P4)</f>
        <v>0</v>
      </c>
      <c r="J95" s="38" t="s">
        <v>85</v>
      </c>
      <c r="O95" s="41">
        <f>I95*0.21</f>
        <v>0</v>
      </c>
      <c r="P95">
        <v>3</v>
      </c>
    </row>
    <row r="96">
      <c r="A96" s="35" t="s">
        <v>52</v>
      </c>
      <c r="B96" s="42"/>
      <c r="C96" s="43"/>
      <c r="D96" s="43"/>
      <c r="E96" s="49" t="s">
        <v>48</v>
      </c>
      <c r="F96" s="43"/>
      <c r="G96" s="43"/>
      <c r="H96" s="43"/>
      <c r="I96" s="43"/>
      <c r="J96" s="44"/>
    </row>
    <row r="97">
      <c r="A97" s="35" t="s">
        <v>54</v>
      </c>
      <c r="B97" s="42"/>
      <c r="C97" s="43"/>
      <c r="D97" s="43"/>
      <c r="E97" s="45" t="s">
        <v>302</v>
      </c>
      <c r="F97" s="43"/>
      <c r="G97" s="43"/>
      <c r="H97" s="43"/>
      <c r="I97" s="43"/>
      <c r="J97" s="44"/>
    </row>
    <row r="98" ht="255">
      <c r="A98" s="35" t="s">
        <v>56</v>
      </c>
      <c r="B98" s="42"/>
      <c r="C98" s="43"/>
      <c r="D98" s="43"/>
      <c r="E98" s="37" t="s">
        <v>299</v>
      </c>
      <c r="F98" s="43"/>
      <c r="G98" s="43"/>
      <c r="H98" s="43"/>
      <c r="I98" s="43"/>
      <c r="J98" s="44"/>
    </row>
    <row r="99">
      <c r="A99" s="35" t="s">
        <v>46</v>
      </c>
      <c r="B99" s="35">
        <v>23</v>
      </c>
      <c r="C99" s="36" t="s">
        <v>303</v>
      </c>
      <c r="D99" s="35" t="s">
        <v>48</v>
      </c>
      <c r="E99" s="37" t="s">
        <v>304</v>
      </c>
      <c r="F99" s="38" t="s">
        <v>64</v>
      </c>
      <c r="G99" s="39">
        <v>64.933999999999997</v>
      </c>
      <c r="H99" s="40">
        <v>0</v>
      </c>
      <c r="I99" s="40">
        <f>ROUND(G99*H99,P4)</f>
        <v>0</v>
      </c>
      <c r="J99" s="38" t="s">
        <v>85</v>
      </c>
      <c r="O99" s="41">
        <f>I99*0.21</f>
        <v>0</v>
      </c>
      <c r="P99">
        <v>3</v>
      </c>
    </row>
    <row r="100" ht="45">
      <c r="A100" s="35" t="s">
        <v>52</v>
      </c>
      <c r="B100" s="42"/>
      <c r="C100" s="43"/>
      <c r="D100" s="43"/>
      <c r="E100" s="37" t="s">
        <v>305</v>
      </c>
      <c r="F100" s="43"/>
      <c r="G100" s="43"/>
      <c r="H100" s="43"/>
      <c r="I100" s="43"/>
      <c r="J100" s="44"/>
    </row>
    <row r="101" ht="60">
      <c r="A101" s="35" t="s">
        <v>54</v>
      </c>
      <c r="B101" s="42"/>
      <c r="C101" s="43"/>
      <c r="D101" s="43"/>
      <c r="E101" s="45" t="s">
        <v>306</v>
      </c>
      <c r="F101" s="43"/>
      <c r="G101" s="43"/>
      <c r="H101" s="43"/>
      <c r="I101" s="43"/>
      <c r="J101" s="44"/>
    </row>
    <row r="102" ht="180">
      <c r="A102" s="35" t="s">
        <v>56</v>
      </c>
      <c r="B102" s="42"/>
      <c r="C102" s="43"/>
      <c r="D102" s="43"/>
      <c r="E102" s="37" t="s">
        <v>307</v>
      </c>
      <c r="F102" s="43"/>
      <c r="G102" s="43"/>
      <c r="H102" s="43"/>
      <c r="I102" s="43"/>
      <c r="J102" s="44"/>
    </row>
    <row r="103">
      <c r="A103" s="29" t="s">
        <v>43</v>
      </c>
      <c r="B103" s="30"/>
      <c r="C103" s="31" t="s">
        <v>225</v>
      </c>
      <c r="D103" s="32"/>
      <c r="E103" s="29" t="s">
        <v>308</v>
      </c>
      <c r="F103" s="32"/>
      <c r="G103" s="32"/>
      <c r="H103" s="32"/>
      <c r="I103" s="33">
        <f>SUMIFS(I104:I151,A104:A151,"P")</f>
        <v>0</v>
      </c>
      <c r="J103" s="34"/>
    </row>
    <row r="104">
      <c r="A104" s="35" t="s">
        <v>46</v>
      </c>
      <c r="B104" s="35">
        <v>24</v>
      </c>
      <c r="C104" s="36" t="s">
        <v>309</v>
      </c>
      <c r="D104" s="35" t="s">
        <v>48</v>
      </c>
      <c r="E104" s="37" t="s">
        <v>310</v>
      </c>
      <c r="F104" s="38" t="s">
        <v>311</v>
      </c>
      <c r="G104" s="39">
        <v>312</v>
      </c>
      <c r="H104" s="40">
        <v>0</v>
      </c>
      <c r="I104" s="40">
        <f>ROUND(G104*H104,P4)</f>
        <v>0</v>
      </c>
      <c r="J104" s="38" t="s">
        <v>85</v>
      </c>
      <c r="O104" s="41">
        <f>I104*0.21</f>
        <v>0</v>
      </c>
      <c r="P104">
        <v>3</v>
      </c>
    </row>
    <row r="105">
      <c r="A105" s="35" t="s">
        <v>52</v>
      </c>
      <c r="B105" s="42"/>
      <c r="C105" s="43"/>
      <c r="D105" s="43"/>
      <c r="E105" s="37" t="s">
        <v>312</v>
      </c>
      <c r="F105" s="43"/>
      <c r="G105" s="43"/>
      <c r="H105" s="43"/>
      <c r="I105" s="43"/>
      <c r="J105" s="44"/>
    </row>
    <row r="106">
      <c r="A106" s="35" t="s">
        <v>54</v>
      </c>
      <c r="B106" s="42"/>
      <c r="C106" s="43"/>
      <c r="D106" s="43"/>
      <c r="E106" s="45" t="s">
        <v>313</v>
      </c>
      <c r="F106" s="43"/>
      <c r="G106" s="43"/>
      <c r="H106" s="43"/>
      <c r="I106" s="43"/>
      <c r="J106" s="44"/>
    </row>
    <row r="107" ht="90">
      <c r="A107" s="35" t="s">
        <v>56</v>
      </c>
      <c r="B107" s="42"/>
      <c r="C107" s="43"/>
      <c r="D107" s="43"/>
      <c r="E107" s="37" t="s">
        <v>314</v>
      </c>
      <c r="F107" s="43"/>
      <c r="G107" s="43"/>
      <c r="H107" s="43"/>
      <c r="I107" s="43"/>
      <c r="J107" s="44"/>
    </row>
    <row r="108">
      <c r="A108" s="35" t="s">
        <v>46</v>
      </c>
      <c r="B108" s="35">
        <v>25</v>
      </c>
      <c r="C108" s="36" t="s">
        <v>315</v>
      </c>
      <c r="D108" s="35" t="s">
        <v>48</v>
      </c>
      <c r="E108" s="37" t="s">
        <v>316</v>
      </c>
      <c r="F108" s="38" t="s">
        <v>72</v>
      </c>
      <c r="G108" s="39">
        <v>4.6440000000000001</v>
      </c>
      <c r="H108" s="40">
        <v>0</v>
      </c>
      <c r="I108" s="40">
        <f>ROUND(G108*H108,P4)</f>
        <v>0</v>
      </c>
      <c r="J108" s="38" t="s">
        <v>85</v>
      </c>
      <c r="O108" s="41">
        <f>I108*0.21</f>
        <v>0</v>
      </c>
      <c r="P108">
        <v>3</v>
      </c>
    </row>
    <row r="109" ht="60">
      <c r="A109" s="35" t="s">
        <v>52</v>
      </c>
      <c r="B109" s="42"/>
      <c r="C109" s="43"/>
      <c r="D109" s="43"/>
      <c r="E109" s="37" t="s">
        <v>317</v>
      </c>
      <c r="F109" s="43"/>
      <c r="G109" s="43"/>
      <c r="H109" s="43"/>
      <c r="I109" s="43"/>
      <c r="J109" s="44"/>
    </row>
    <row r="110" ht="45">
      <c r="A110" s="35" t="s">
        <v>54</v>
      </c>
      <c r="B110" s="42"/>
      <c r="C110" s="43"/>
      <c r="D110" s="43"/>
      <c r="E110" s="45" t="s">
        <v>318</v>
      </c>
      <c r="F110" s="43"/>
      <c r="G110" s="43"/>
      <c r="H110" s="43"/>
      <c r="I110" s="43"/>
      <c r="J110" s="44"/>
    </row>
    <row r="111" ht="409.5">
      <c r="A111" s="35" t="s">
        <v>56</v>
      </c>
      <c r="B111" s="42"/>
      <c r="C111" s="43"/>
      <c r="D111" s="43"/>
      <c r="E111" s="37" t="s">
        <v>319</v>
      </c>
      <c r="F111" s="43"/>
      <c r="G111" s="43"/>
      <c r="H111" s="43"/>
      <c r="I111" s="43"/>
      <c r="J111" s="44"/>
    </row>
    <row r="112">
      <c r="A112" s="35" t="s">
        <v>46</v>
      </c>
      <c r="B112" s="35">
        <v>26</v>
      </c>
      <c r="C112" s="36" t="s">
        <v>315</v>
      </c>
      <c r="D112" s="35" t="s">
        <v>58</v>
      </c>
      <c r="E112" s="37" t="s">
        <v>316</v>
      </c>
      <c r="F112" s="38" t="s">
        <v>72</v>
      </c>
      <c r="G112" s="39">
        <v>9.6630000000000003</v>
      </c>
      <c r="H112" s="40">
        <v>0</v>
      </c>
      <c r="I112" s="40">
        <f>ROUND(G112*H112,P4)</f>
        <v>0</v>
      </c>
      <c r="J112" s="38" t="s">
        <v>85</v>
      </c>
      <c r="O112" s="41">
        <f>I112*0.21</f>
        <v>0</v>
      </c>
      <c r="P112">
        <v>3</v>
      </c>
    </row>
    <row r="113" ht="45">
      <c r="A113" s="35" t="s">
        <v>52</v>
      </c>
      <c r="B113" s="42"/>
      <c r="C113" s="43"/>
      <c r="D113" s="43"/>
      <c r="E113" s="37" t="s">
        <v>320</v>
      </c>
      <c r="F113" s="43"/>
      <c r="G113" s="43"/>
      <c r="H113" s="43"/>
      <c r="I113" s="43"/>
      <c r="J113" s="44"/>
    </row>
    <row r="114" ht="45">
      <c r="A114" s="35" t="s">
        <v>54</v>
      </c>
      <c r="B114" s="42"/>
      <c r="C114" s="43"/>
      <c r="D114" s="43"/>
      <c r="E114" s="45" t="s">
        <v>321</v>
      </c>
      <c r="F114" s="43"/>
      <c r="G114" s="43"/>
      <c r="H114" s="43"/>
      <c r="I114" s="43"/>
      <c r="J114" s="44"/>
    </row>
    <row r="115" ht="409.5">
      <c r="A115" s="35" t="s">
        <v>56</v>
      </c>
      <c r="B115" s="42"/>
      <c r="C115" s="43"/>
      <c r="D115" s="43"/>
      <c r="E115" s="37" t="s">
        <v>319</v>
      </c>
      <c r="F115" s="43"/>
      <c r="G115" s="43"/>
      <c r="H115" s="43"/>
      <c r="I115" s="43"/>
      <c r="J115" s="44"/>
    </row>
    <row r="116">
      <c r="A116" s="35" t="s">
        <v>46</v>
      </c>
      <c r="B116" s="35">
        <v>27</v>
      </c>
      <c r="C116" s="36" t="s">
        <v>322</v>
      </c>
      <c r="D116" s="35" t="s">
        <v>48</v>
      </c>
      <c r="E116" s="37" t="s">
        <v>323</v>
      </c>
      <c r="F116" s="38" t="s">
        <v>50</v>
      </c>
      <c r="G116" s="39">
        <v>0.69699999999999995</v>
      </c>
      <c r="H116" s="40">
        <v>0</v>
      </c>
      <c r="I116" s="40">
        <f>ROUND(G116*H116,P4)</f>
        <v>0</v>
      </c>
      <c r="J116" s="38" t="s">
        <v>85</v>
      </c>
      <c r="O116" s="41">
        <f>I116*0.21</f>
        <v>0</v>
      </c>
      <c r="P116">
        <v>3</v>
      </c>
    </row>
    <row r="117" ht="45">
      <c r="A117" s="35" t="s">
        <v>52</v>
      </c>
      <c r="B117" s="42"/>
      <c r="C117" s="43"/>
      <c r="D117" s="43"/>
      <c r="E117" s="37" t="s">
        <v>324</v>
      </c>
      <c r="F117" s="43"/>
      <c r="G117" s="43"/>
      <c r="H117" s="43"/>
      <c r="I117" s="43"/>
      <c r="J117" s="44"/>
    </row>
    <row r="118">
      <c r="A118" s="35" t="s">
        <v>54</v>
      </c>
      <c r="B118" s="42"/>
      <c r="C118" s="43"/>
      <c r="D118" s="43"/>
      <c r="E118" s="45" t="s">
        <v>325</v>
      </c>
      <c r="F118" s="43"/>
      <c r="G118" s="43"/>
      <c r="H118" s="43"/>
      <c r="I118" s="43"/>
      <c r="J118" s="44"/>
    </row>
    <row r="119" ht="375">
      <c r="A119" s="35" t="s">
        <v>56</v>
      </c>
      <c r="B119" s="42"/>
      <c r="C119" s="43"/>
      <c r="D119" s="43"/>
      <c r="E119" s="37" t="s">
        <v>326</v>
      </c>
      <c r="F119" s="43"/>
      <c r="G119" s="43"/>
      <c r="H119" s="43"/>
      <c r="I119" s="43"/>
      <c r="J119" s="44"/>
    </row>
    <row r="120">
      <c r="A120" s="35" t="s">
        <v>46</v>
      </c>
      <c r="B120" s="35">
        <v>28</v>
      </c>
      <c r="C120" s="36" t="s">
        <v>322</v>
      </c>
      <c r="D120" s="35" t="s">
        <v>58</v>
      </c>
      <c r="E120" s="37" t="s">
        <v>323</v>
      </c>
      <c r="F120" s="38" t="s">
        <v>50</v>
      </c>
      <c r="G120" s="39">
        <v>1.4490000000000001</v>
      </c>
      <c r="H120" s="40">
        <v>0</v>
      </c>
      <c r="I120" s="40">
        <f>ROUND(G120*H120,P4)</f>
        <v>0</v>
      </c>
      <c r="J120" s="38" t="s">
        <v>85</v>
      </c>
      <c r="O120" s="41">
        <f>I120*0.21</f>
        <v>0</v>
      </c>
      <c r="P120">
        <v>3</v>
      </c>
    </row>
    <row r="121" ht="60">
      <c r="A121" s="35" t="s">
        <v>52</v>
      </c>
      <c r="B121" s="42"/>
      <c r="C121" s="43"/>
      <c r="D121" s="43"/>
      <c r="E121" s="37" t="s">
        <v>327</v>
      </c>
      <c r="F121" s="43"/>
      <c r="G121" s="43"/>
      <c r="H121" s="43"/>
      <c r="I121" s="43"/>
      <c r="J121" s="44"/>
    </row>
    <row r="122">
      <c r="A122" s="35" t="s">
        <v>54</v>
      </c>
      <c r="B122" s="42"/>
      <c r="C122" s="43"/>
      <c r="D122" s="43"/>
      <c r="E122" s="45" t="s">
        <v>328</v>
      </c>
      <c r="F122" s="43"/>
      <c r="G122" s="43"/>
      <c r="H122" s="43"/>
      <c r="I122" s="43"/>
      <c r="J122" s="44"/>
    </row>
    <row r="123" ht="375">
      <c r="A123" s="35" t="s">
        <v>56</v>
      </c>
      <c r="B123" s="42"/>
      <c r="C123" s="43"/>
      <c r="D123" s="43"/>
      <c r="E123" s="37" t="s">
        <v>326</v>
      </c>
      <c r="F123" s="43"/>
      <c r="G123" s="43"/>
      <c r="H123" s="43"/>
      <c r="I123" s="43"/>
      <c r="J123" s="44"/>
    </row>
    <row r="124">
      <c r="A124" s="35" t="s">
        <v>46</v>
      </c>
      <c r="B124" s="35">
        <v>29</v>
      </c>
      <c r="C124" s="36" t="s">
        <v>329</v>
      </c>
      <c r="D124" s="35" t="s">
        <v>48</v>
      </c>
      <c r="E124" s="37" t="s">
        <v>330</v>
      </c>
      <c r="F124" s="38" t="s">
        <v>72</v>
      </c>
      <c r="G124" s="39">
        <v>80.718000000000004</v>
      </c>
      <c r="H124" s="40">
        <v>0</v>
      </c>
      <c r="I124" s="40">
        <f>ROUND(G124*H124,P4)</f>
        <v>0</v>
      </c>
      <c r="J124" s="38" t="s">
        <v>85</v>
      </c>
      <c r="O124" s="41">
        <f>I124*0.21</f>
        <v>0</v>
      </c>
      <c r="P124">
        <v>3</v>
      </c>
    </row>
    <row r="125" ht="45">
      <c r="A125" s="35" t="s">
        <v>52</v>
      </c>
      <c r="B125" s="42"/>
      <c r="C125" s="43"/>
      <c r="D125" s="43"/>
      <c r="E125" s="37" t="s">
        <v>331</v>
      </c>
      <c r="F125" s="43"/>
      <c r="G125" s="43"/>
      <c r="H125" s="43"/>
      <c r="I125" s="43"/>
      <c r="J125" s="44"/>
    </row>
    <row r="126" ht="45">
      <c r="A126" s="35" t="s">
        <v>54</v>
      </c>
      <c r="B126" s="42"/>
      <c r="C126" s="43"/>
      <c r="D126" s="43"/>
      <c r="E126" s="45" t="s">
        <v>332</v>
      </c>
      <c r="F126" s="43"/>
      <c r="G126" s="43"/>
      <c r="H126" s="43"/>
      <c r="I126" s="43"/>
      <c r="J126" s="44"/>
    </row>
    <row r="127" ht="409.5">
      <c r="A127" s="35" t="s">
        <v>56</v>
      </c>
      <c r="B127" s="42"/>
      <c r="C127" s="43"/>
      <c r="D127" s="43"/>
      <c r="E127" s="37" t="s">
        <v>319</v>
      </c>
      <c r="F127" s="43"/>
      <c r="G127" s="43"/>
      <c r="H127" s="43"/>
      <c r="I127" s="43"/>
      <c r="J127" s="44"/>
    </row>
    <row r="128">
      <c r="A128" s="35" t="s">
        <v>46</v>
      </c>
      <c r="B128" s="35">
        <v>30</v>
      </c>
      <c r="C128" s="36" t="s">
        <v>329</v>
      </c>
      <c r="D128" s="35" t="s">
        <v>58</v>
      </c>
      <c r="E128" s="37" t="s">
        <v>330</v>
      </c>
      <c r="F128" s="38" t="s">
        <v>72</v>
      </c>
      <c r="G128" s="39">
        <v>47.271999999999998</v>
      </c>
      <c r="H128" s="40">
        <v>0</v>
      </c>
      <c r="I128" s="40">
        <f>ROUND(G128*H128,P4)</f>
        <v>0</v>
      </c>
      <c r="J128" s="38" t="s">
        <v>85</v>
      </c>
      <c r="O128" s="41">
        <f>I128*0.21</f>
        <v>0</v>
      </c>
      <c r="P128">
        <v>3</v>
      </c>
    </row>
    <row r="129" ht="30">
      <c r="A129" s="35" t="s">
        <v>52</v>
      </c>
      <c r="B129" s="42"/>
      <c r="C129" s="43"/>
      <c r="D129" s="43"/>
      <c r="E129" s="37" t="s">
        <v>333</v>
      </c>
      <c r="F129" s="43"/>
      <c r="G129" s="43"/>
      <c r="H129" s="43"/>
      <c r="I129" s="43"/>
      <c r="J129" s="44"/>
    </row>
    <row r="130" ht="45">
      <c r="A130" s="35" t="s">
        <v>54</v>
      </c>
      <c r="B130" s="42"/>
      <c r="C130" s="43"/>
      <c r="D130" s="43"/>
      <c r="E130" s="45" t="s">
        <v>334</v>
      </c>
      <c r="F130" s="43"/>
      <c r="G130" s="43"/>
      <c r="H130" s="43"/>
      <c r="I130" s="43"/>
      <c r="J130" s="44"/>
    </row>
    <row r="131" ht="409.5">
      <c r="A131" s="35" t="s">
        <v>56</v>
      </c>
      <c r="B131" s="42"/>
      <c r="C131" s="43"/>
      <c r="D131" s="43"/>
      <c r="E131" s="37" t="s">
        <v>319</v>
      </c>
      <c r="F131" s="43"/>
      <c r="G131" s="43"/>
      <c r="H131" s="43"/>
      <c r="I131" s="43"/>
      <c r="J131" s="44"/>
    </row>
    <row r="132">
      <c r="A132" s="35" t="s">
        <v>46</v>
      </c>
      <c r="B132" s="35">
        <v>31</v>
      </c>
      <c r="C132" s="36" t="s">
        <v>335</v>
      </c>
      <c r="D132" s="35" t="s">
        <v>149</v>
      </c>
      <c r="E132" s="37" t="s">
        <v>336</v>
      </c>
      <c r="F132" s="38" t="s">
        <v>72</v>
      </c>
      <c r="G132" s="39">
        <v>0.33600000000000002</v>
      </c>
      <c r="H132" s="40">
        <v>0</v>
      </c>
      <c r="I132" s="40">
        <f>ROUND(G132*H132,P4)</f>
        <v>0</v>
      </c>
      <c r="J132" s="38" t="s">
        <v>85</v>
      </c>
      <c r="O132" s="41">
        <f>I132*0.21</f>
        <v>0</v>
      </c>
      <c r="P132">
        <v>3</v>
      </c>
    </row>
    <row r="133" ht="30">
      <c r="A133" s="35" t="s">
        <v>52</v>
      </c>
      <c r="B133" s="42"/>
      <c r="C133" s="43"/>
      <c r="D133" s="43"/>
      <c r="E133" s="37" t="s">
        <v>337</v>
      </c>
      <c r="F133" s="43"/>
      <c r="G133" s="43"/>
      <c r="H133" s="43"/>
      <c r="I133" s="43"/>
      <c r="J133" s="44"/>
    </row>
    <row r="134" ht="45">
      <c r="A134" s="35" t="s">
        <v>54</v>
      </c>
      <c r="B134" s="42"/>
      <c r="C134" s="43"/>
      <c r="D134" s="43"/>
      <c r="E134" s="45" t="s">
        <v>338</v>
      </c>
      <c r="F134" s="43"/>
      <c r="G134" s="43"/>
      <c r="H134" s="43"/>
      <c r="I134" s="43"/>
      <c r="J134" s="44"/>
    </row>
    <row r="135" ht="409.5">
      <c r="A135" s="35" t="s">
        <v>56</v>
      </c>
      <c r="B135" s="42"/>
      <c r="C135" s="43"/>
      <c r="D135" s="43"/>
      <c r="E135" s="37" t="s">
        <v>319</v>
      </c>
      <c r="F135" s="43"/>
      <c r="G135" s="43"/>
      <c r="H135" s="43"/>
      <c r="I135" s="43"/>
      <c r="J135" s="44"/>
    </row>
    <row r="136">
      <c r="A136" s="35" t="s">
        <v>46</v>
      </c>
      <c r="B136" s="35">
        <v>32</v>
      </c>
      <c r="C136" s="36" t="s">
        <v>339</v>
      </c>
      <c r="D136" s="35" t="s">
        <v>48</v>
      </c>
      <c r="E136" s="37" t="s">
        <v>340</v>
      </c>
      <c r="F136" s="38" t="s">
        <v>50</v>
      </c>
      <c r="G136" s="39">
        <v>8.0719999999999992</v>
      </c>
      <c r="H136" s="40">
        <v>0</v>
      </c>
      <c r="I136" s="40">
        <f>ROUND(G136*H136,P4)</f>
        <v>0</v>
      </c>
      <c r="J136" s="38" t="s">
        <v>85</v>
      </c>
      <c r="O136" s="41">
        <f>I136*0.21</f>
        <v>0</v>
      </c>
      <c r="P136">
        <v>3</v>
      </c>
    </row>
    <row r="137" ht="60">
      <c r="A137" s="35" t="s">
        <v>52</v>
      </c>
      <c r="B137" s="42"/>
      <c r="C137" s="43"/>
      <c r="D137" s="43"/>
      <c r="E137" s="37" t="s">
        <v>341</v>
      </c>
      <c r="F137" s="43"/>
      <c r="G137" s="43"/>
      <c r="H137" s="43"/>
      <c r="I137" s="43"/>
      <c r="J137" s="44"/>
    </row>
    <row r="138">
      <c r="A138" s="35" t="s">
        <v>54</v>
      </c>
      <c r="B138" s="42"/>
      <c r="C138" s="43"/>
      <c r="D138" s="43"/>
      <c r="E138" s="45" t="s">
        <v>342</v>
      </c>
      <c r="F138" s="43"/>
      <c r="G138" s="43"/>
      <c r="H138" s="43"/>
      <c r="I138" s="43"/>
      <c r="J138" s="44"/>
    </row>
    <row r="139" ht="375">
      <c r="A139" s="35" t="s">
        <v>56</v>
      </c>
      <c r="B139" s="42"/>
      <c r="C139" s="43"/>
      <c r="D139" s="43"/>
      <c r="E139" s="37" t="s">
        <v>326</v>
      </c>
      <c r="F139" s="43"/>
      <c r="G139" s="43"/>
      <c r="H139" s="43"/>
      <c r="I139" s="43"/>
      <c r="J139" s="44"/>
    </row>
    <row r="140">
      <c r="A140" s="35" t="s">
        <v>46</v>
      </c>
      <c r="B140" s="35">
        <v>33</v>
      </c>
      <c r="C140" s="36" t="s">
        <v>339</v>
      </c>
      <c r="D140" s="35" t="s">
        <v>58</v>
      </c>
      <c r="E140" s="37" t="s">
        <v>340</v>
      </c>
      <c r="F140" s="38" t="s">
        <v>50</v>
      </c>
      <c r="G140" s="39">
        <v>7.0910000000000002</v>
      </c>
      <c r="H140" s="40">
        <v>0</v>
      </c>
      <c r="I140" s="40">
        <f>ROUND(G140*H140,P4)</f>
        <v>0</v>
      </c>
      <c r="J140" s="38" t="s">
        <v>85</v>
      </c>
      <c r="O140" s="41">
        <f>I140*0.21</f>
        <v>0</v>
      </c>
      <c r="P140">
        <v>3</v>
      </c>
    </row>
    <row r="141" ht="60">
      <c r="A141" s="35" t="s">
        <v>52</v>
      </c>
      <c r="B141" s="42"/>
      <c r="C141" s="43"/>
      <c r="D141" s="43"/>
      <c r="E141" s="37" t="s">
        <v>343</v>
      </c>
      <c r="F141" s="43"/>
      <c r="G141" s="43"/>
      <c r="H141" s="43"/>
      <c r="I141" s="43"/>
      <c r="J141" s="44"/>
    </row>
    <row r="142">
      <c r="A142" s="35" t="s">
        <v>54</v>
      </c>
      <c r="B142" s="42"/>
      <c r="C142" s="43"/>
      <c r="D142" s="43"/>
      <c r="E142" s="45" t="s">
        <v>344</v>
      </c>
      <c r="F142" s="43"/>
      <c r="G142" s="43"/>
      <c r="H142" s="43"/>
      <c r="I142" s="43"/>
      <c r="J142" s="44"/>
    </row>
    <row r="143" ht="375">
      <c r="A143" s="35" t="s">
        <v>56</v>
      </c>
      <c r="B143" s="42"/>
      <c r="C143" s="43"/>
      <c r="D143" s="43"/>
      <c r="E143" s="37" t="s">
        <v>326</v>
      </c>
      <c r="F143" s="43"/>
      <c r="G143" s="43"/>
      <c r="H143" s="43"/>
      <c r="I143" s="43"/>
      <c r="J143" s="44"/>
    </row>
    <row r="144">
      <c r="A144" s="35" t="s">
        <v>46</v>
      </c>
      <c r="B144" s="35">
        <v>34</v>
      </c>
      <c r="C144" s="36" t="s">
        <v>339</v>
      </c>
      <c r="D144" s="35" t="s">
        <v>149</v>
      </c>
      <c r="E144" s="37" t="s">
        <v>340</v>
      </c>
      <c r="F144" s="38" t="s">
        <v>50</v>
      </c>
      <c r="G144" s="39">
        <v>0.050000000000000003</v>
      </c>
      <c r="H144" s="40">
        <v>0</v>
      </c>
      <c r="I144" s="40">
        <f>ROUND(G144*H144,P4)</f>
        <v>0</v>
      </c>
      <c r="J144" s="38" t="s">
        <v>85</v>
      </c>
      <c r="O144" s="41">
        <f>I144*0.21</f>
        <v>0</v>
      </c>
      <c r="P144">
        <v>3</v>
      </c>
    </row>
    <row r="145" ht="60">
      <c r="A145" s="35" t="s">
        <v>52</v>
      </c>
      <c r="B145" s="42"/>
      <c r="C145" s="43"/>
      <c r="D145" s="43"/>
      <c r="E145" s="37" t="s">
        <v>345</v>
      </c>
      <c r="F145" s="43"/>
      <c r="G145" s="43"/>
      <c r="H145" s="43"/>
      <c r="I145" s="43"/>
      <c r="J145" s="44"/>
    </row>
    <row r="146">
      <c r="A146" s="35" t="s">
        <v>54</v>
      </c>
      <c r="B146" s="42"/>
      <c r="C146" s="43"/>
      <c r="D146" s="43"/>
      <c r="E146" s="45" t="s">
        <v>346</v>
      </c>
      <c r="F146" s="43"/>
      <c r="G146" s="43"/>
      <c r="H146" s="43"/>
      <c r="I146" s="43"/>
      <c r="J146" s="44"/>
    </row>
    <row r="147" ht="375">
      <c r="A147" s="35" t="s">
        <v>56</v>
      </c>
      <c r="B147" s="42"/>
      <c r="C147" s="43"/>
      <c r="D147" s="43"/>
      <c r="E147" s="37" t="s">
        <v>326</v>
      </c>
      <c r="F147" s="43"/>
      <c r="G147" s="43"/>
      <c r="H147" s="43"/>
      <c r="I147" s="43"/>
      <c r="J147" s="44"/>
    </row>
    <row r="148">
      <c r="A148" s="35" t="s">
        <v>46</v>
      </c>
      <c r="B148" s="35">
        <v>35</v>
      </c>
      <c r="C148" s="36" t="s">
        <v>339</v>
      </c>
      <c r="D148" s="35" t="s">
        <v>225</v>
      </c>
      <c r="E148" s="37" t="s">
        <v>340</v>
      </c>
      <c r="F148" s="38" t="s">
        <v>50</v>
      </c>
      <c r="G148" s="39">
        <v>2.3079999999999998</v>
      </c>
      <c r="H148" s="40">
        <v>0</v>
      </c>
      <c r="I148" s="40">
        <f>ROUND(G148*H148,P4)</f>
        <v>0</v>
      </c>
      <c r="J148" s="38" t="s">
        <v>85</v>
      </c>
      <c r="O148" s="41">
        <f>I148*0.21</f>
        <v>0</v>
      </c>
      <c r="P148">
        <v>3</v>
      </c>
    </row>
    <row r="149" ht="60">
      <c r="A149" s="35" t="s">
        <v>52</v>
      </c>
      <c r="B149" s="42"/>
      <c r="C149" s="43"/>
      <c r="D149" s="43"/>
      <c r="E149" s="37" t="s">
        <v>347</v>
      </c>
      <c r="F149" s="43"/>
      <c r="G149" s="43"/>
      <c r="H149" s="43"/>
      <c r="I149" s="43"/>
      <c r="J149" s="44"/>
    </row>
    <row r="150">
      <c r="A150" s="35" t="s">
        <v>54</v>
      </c>
      <c r="B150" s="42"/>
      <c r="C150" s="43"/>
      <c r="D150" s="43"/>
      <c r="E150" s="45" t="s">
        <v>348</v>
      </c>
      <c r="F150" s="43"/>
      <c r="G150" s="43"/>
      <c r="H150" s="43"/>
      <c r="I150" s="43"/>
      <c r="J150" s="44"/>
    </row>
    <row r="151" ht="375">
      <c r="A151" s="35" t="s">
        <v>56</v>
      </c>
      <c r="B151" s="42"/>
      <c r="C151" s="43"/>
      <c r="D151" s="43"/>
      <c r="E151" s="37" t="s">
        <v>326</v>
      </c>
      <c r="F151" s="43"/>
      <c r="G151" s="43"/>
      <c r="H151" s="43"/>
      <c r="I151" s="43"/>
      <c r="J151" s="44"/>
    </row>
    <row r="152">
      <c r="A152" s="29" t="s">
        <v>43</v>
      </c>
      <c r="B152" s="30"/>
      <c r="C152" s="31" t="s">
        <v>349</v>
      </c>
      <c r="D152" s="32"/>
      <c r="E152" s="29" t="s">
        <v>350</v>
      </c>
      <c r="F152" s="32"/>
      <c r="G152" s="32"/>
      <c r="H152" s="32"/>
      <c r="I152" s="33">
        <f>SUMIFS(I153:I240,A153:A240,"P")</f>
        <v>0</v>
      </c>
      <c r="J152" s="34"/>
    </row>
    <row r="153">
      <c r="A153" s="35" t="s">
        <v>46</v>
      </c>
      <c r="B153" s="35">
        <v>36</v>
      </c>
      <c r="C153" s="36" t="s">
        <v>351</v>
      </c>
      <c r="D153" s="35" t="s">
        <v>48</v>
      </c>
      <c r="E153" s="37" t="s">
        <v>352</v>
      </c>
      <c r="F153" s="38" t="s">
        <v>72</v>
      </c>
      <c r="G153" s="39">
        <v>11.538</v>
      </c>
      <c r="H153" s="40">
        <v>0</v>
      </c>
      <c r="I153" s="40">
        <f>ROUND(G153*H153,P4)</f>
        <v>0</v>
      </c>
      <c r="J153" s="38" t="s">
        <v>85</v>
      </c>
      <c r="O153" s="41">
        <f>I153*0.21</f>
        <v>0</v>
      </c>
      <c r="P153">
        <v>3</v>
      </c>
    </row>
    <row r="154" ht="45">
      <c r="A154" s="35" t="s">
        <v>52</v>
      </c>
      <c r="B154" s="42"/>
      <c r="C154" s="43"/>
      <c r="D154" s="43"/>
      <c r="E154" s="37" t="s">
        <v>353</v>
      </c>
      <c r="F154" s="43"/>
      <c r="G154" s="43"/>
      <c r="H154" s="43"/>
      <c r="I154" s="43"/>
      <c r="J154" s="44"/>
    </row>
    <row r="155" ht="45">
      <c r="A155" s="35" t="s">
        <v>54</v>
      </c>
      <c r="B155" s="42"/>
      <c r="C155" s="43"/>
      <c r="D155" s="43"/>
      <c r="E155" s="45" t="s">
        <v>354</v>
      </c>
      <c r="F155" s="43"/>
      <c r="G155" s="43"/>
      <c r="H155" s="43"/>
      <c r="I155" s="43"/>
      <c r="J155" s="44"/>
    </row>
    <row r="156" ht="409.5">
      <c r="A156" s="35" t="s">
        <v>56</v>
      </c>
      <c r="B156" s="42"/>
      <c r="C156" s="43"/>
      <c r="D156" s="43"/>
      <c r="E156" s="37" t="s">
        <v>319</v>
      </c>
      <c r="F156" s="43"/>
      <c r="G156" s="43"/>
      <c r="H156" s="43"/>
      <c r="I156" s="43"/>
      <c r="J156" s="44"/>
    </row>
    <row r="157">
      <c r="A157" s="35" t="s">
        <v>46</v>
      </c>
      <c r="B157" s="35">
        <v>37</v>
      </c>
      <c r="C157" s="36" t="s">
        <v>355</v>
      </c>
      <c r="D157" s="35" t="s">
        <v>48</v>
      </c>
      <c r="E157" s="37" t="s">
        <v>356</v>
      </c>
      <c r="F157" s="38" t="s">
        <v>72</v>
      </c>
      <c r="G157" s="39">
        <v>28.927</v>
      </c>
      <c r="H157" s="40">
        <v>0</v>
      </c>
      <c r="I157" s="40">
        <f>ROUND(G157*H157,P4)</f>
        <v>0</v>
      </c>
      <c r="J157" s="38" t="s">
        <v>85</v>
      </c>
      <c r="O157" s="41">
        <f>I157*0.21</f>
        <v>0</v>
      </c>
      <c r="P157">
        <v>3</v>
      </c>
    </row>
    <row r="158" ht="45">
      <c r="A158" s="35" t="s">
        <v>52</v>
      </c>
      <c r="B158" s="42"/>
      <c r="C158" s="43"/>
      <c r="D158" s="43"/>
      <c r="E158" s="37" t="s">
        <v>357</v>
      </c>
      <c r="F158" s="43"/>
      <c r="G158" s="43"/>
      <c r="H158" s="43"/>
      <c r="I158" s="43"/>
      <c r="J158" s="44"/>
    </row>
    <row r="159">
      <c r="A159" s="35" t="s">
        <v>54</v>
      </c>
      <c r="B159" s="42"/>
      <c r="C159" s="43"/>
      <c r="D159" s="43"/>
      <c r="E159" s="45" t="s">
        <v>358</v>
      </c>
      <c r="F159" s="43"/>
      <c r="G159" s="43"/>
      <c r="H159" s="43"/>
      <c r="I159" s="43"/>
      <c r="J159" s="44"/>
    </row>
    <row r="160" ht="409.5">
      <c r="A160" s="35" t="s">
        <v>56</v>
      </c>
      <c r="B160" s="42"/>
      <c r="C160" s="43"/>
      <c r="D160" s="43"/>
      <c r="E160" s="37" t="s">
        <v>319</v>
      </c>
      <c r="F160" s="43"/>
      <c r="G160" s="43"/>
      <c r="H160" s="43"/>
      <c r="I160" s="43"/>
      <c r="J160" s="44"/>
    </row>
    <row r="161">
      <c r="A161" s="35" t="s">
        <v>46</v>
      </c>
      <c r="B161" s="35">
        <v>38</v>
      </c>
      <c r="C161" s="36" t="s">
        <v>355</v>
      </c>
      <c r="D161" s="35" t="s">
        <v>58</v>
      </c>
      <c r="E161" s="37" t="s">
        <v>356</v>
      </c>
      <c r="F161" s="38" t="s">
        <v>72</v>
      </c>
      <c r="G161" s="39">
        <v>10.651</v>
      </c>
      <c r="H161" s="40">
        <v>0</v>
      </c>
      <c r="I161" s="40">
        <f>ROUND(G161*H161,P4)</f>
        <v>0</v>
      </c>
      <c r="J161" s="38" t="s">
        <v>85</v>
      </c>
      <c r="O161" s="41">
        <f>I161*0.21</f>
        <v>0</v>
      </c>
      <c r="P161">
        <v>3</v>
      </c>
    </row>
    <row r="162" ht="45">
      <c r="A162" s="35" t="s">
        <v>52</v>
      </c>
      <c r="B162" s="42"/>
      <c r="C162" s="43"/>
      <c r="D162" s="43"/>
      <c r="E162" s="37" t="s">
        <v>359</v>
      </c>
      <c r="F162" s="43"/>
      <c r="G162" s="43"/>
      <c r="H162" s="43"/>
      <c r="I162" s="43"/>
      <c r="J162" s="44"/>
    </row>
    <row r="163">
      <c r="A163" s="35" t="s">
        <v>54</v>
      </c>
      <c r="B163" s="42"/>
      <c r="C163" s="43"/>
      <c r="D163" s="43"/>
      <c r="E163" s="45" t="s">
        <v>360</v>
      </c>
      <c r="F163" s="43"/>
      <c r="G163" s="43"/>
      <c r="H163" s="43"/>
      <c r="I163" s="43"/>
      <c r="J163" s="44"/>
    </row>
    <row r="164" ht="409.5">
      <c r="A164" s="35" t="s">
        <v>56</v>
      </c>
      <c r="B164" s="42"/>
      <c r="C164" s="43"/>
      <c r="D164" s="43"/>
      <c r="E164" s="37" t="s">
        <v>319</v>
      </c>
      <c r="F164" s="43"/>
      <c r="G164" s="43"/>
      <c r="H164" s="43"/>
      <c r="I164" s="43"/>
      <c r="J164" s="44"/>
    </row>
    <row r="165">
      <c r="A165" s="35" t="s">
        <v>46</v>
      </c>
      <c r="B165" s="35">
        <v>39</v>
      </c>
      <c r="C165" s="36" t="s">
        <v>361</v>
      </c>
      <c r="D165" s="35" t="s">
        <v>48</v>
      </c>
      <c r="E165" s="37" t="s">
        <v>362</v>
      </c>
      <c r="F165" s="38" t="s">
        <v>50</v>
      </c>
      <c r="G165" s="39">
        <v>8.0999999999999996</v>
      </c>
      <c r="H165" s="40">
        <v>0</v>
      </c>
      <c r="I165" s="40">
        <f>ROUND(G165*H165,P4)</f>
        <v>0</v>
      </c>
      <c r="J165" s="38" t="s">
        <v>85</v>
      </c>
      <c r="O165" s="41">
        <f>I165*0.21</f>
        <v>0</v>
      </c>
      <c r="P165">
        <v>3</v>
      </c>
    </row>
    <row r="166" ht="60">
      <c r="A166" s="35" t="s">
        <v>52</v>
      </c>
      <c r="B166" s="42"/>
      <c r="C166" s="43"/>
      <c r="D166" s="43"/>
      <c r="E166" s="37" t="s">
        <v>363</v>
      </c>
      <c r="F166" s="43"/>
      <c r="G166" s="43"/>
      <c r="H166" s="43"/>
      <c r="I166" s="43"/>
      <c r="J166" s="44"/>
    </row>
    <row r="167">
      <c r="A167" s="35" t="s">
        <v>54</v>
      </c>
      <c r="B167" s="42"/>
      <c r="C167" s="43"/>
      <c r="D167" s="43"/>
      <c r="E167" s="45" t="s">
        <v>364</v>
      </c>
      <c r="F167" s="43"/>
      <c r="G167" s="43"/>
      <c r="H167" s="43"/>
      <c r="I167" s="43"/>
      <c r="J167" s="44"/>
    </row>
    <row r="168" ht="375">
      <c r="A168" s="35" t="s">
        <v>56</v>
      </c>
      <c r="B168" s="42"/>
      <c r="C168" s="43"/>
      <c r="D168" s="43"/>
      <c r="E168" s="37" t="s">
        <v>326</v>
      </c>
      <c r="F168" s="43"/>
      <c r="G168" s="43"/>
      <c r="H168" s="43"/>
      <c r="I168" s="43"/>
      <c r="J168" s="44"/>
    </row>
    <row r="169">
      <c r="A169" s="35" t="s">
        <v>46</v>
      </c>
      <c r="B169" s="35">
        <v>40</v>
      </c>
      <c r="C169" s="36" t="s">
        <v>361</v>
      </c>
      <c r="D169" s="35" t="s">
        <v>58</v>
      </c>
      <c r="E169" s="37" t="s">
        <v>362</v>
      </c>
      <c r="F169" s="38" t="s">
        <v>50</v>
      </c>
      <c r="G169" s="39">
        <v>2.1299999999999999</v>
      </c>
      <c r="H169" s="40">
        <v>0</v>
      </c>
      <c r="I169" s="40">
        <f>ROUND(G169*H169,P4)</f>
        <v>0</v>
      </c>
      <c r="J169" s="38" t="s">
        <v>85</v>
      </c>
      <c r="O169" s="41">
        <f>I169*0.21</f>
        <v>0</v>
      </c>
      <c r="P169">
        <v>3</v>
      </c>
    </row>
    <row r="170" ht="60">
      <c r="A170" s="35" t="s">
        <v>52</v>
      </c>
      <c r="B170" s="42"/>
      <c r="C170" s="43"/>
      <c r="D170" s="43"/>
      <c r="E170" s="37" t="s">
        <v>365</v>
      </c>
      <c r="F170" s="43"/>
      <c r="G170" s="43"/>
      <c r="H170" s="43"/>
      <c r="I170" s="43"/>
      <c r="J170" s="44"/>
    </row>
    <row r="171">
      <c r="A171" s="35" t="s">
        <v>54</v>
      </c>
      <c r="B171" s="42"/>
      <c r="C171" s="43"/>
      <c r="D171" s="43"/>
      <c r="E171" s="45" t="s">
        <v>366</v>
      </c>
      <c r="F171" s="43"/>
      <c r="G171" s="43"/>
      <c r="H171" s="43"/>
      <c r="I171" s="43"/>
      <c r="J171" s="44"/>
    </row>
    <row r="172" ht="375">
      <c r="A172" s="35" t="s">
        <v>56</v>
      </c>
      <c r="B172" s="42"/>
      <c r="C172" s="43"/>
      <c r="D172" s="43"/>
      <c r="E172" s="37" t="s">
        <v>326</v>
      </c>
      <c r="F172" s="43"/>
      <c r="G172" s="43"/>
      <c r="H172" s="43"/>
      <c r="I172" s="43"/>
      <c r="J172" s="44"/>
    </row>
    <row r="173">
      <c r="A173" s="35" t="s">
        <v>46</v>
      </c>
      <c r="B173" s="35">
        <v>41</v>
      </c>
      <c r="C173" s="36" t="s">
        <v>367</v>
      </c>
      <c r="D173" s="35" t="s">
        <v>48</v>
      </c>
      <c r="E173" s="37" t="s">
        <v>368</v>
      </c>
      <c r="F173" s="38" t="s">
        <v>50</v>
      </c>
      <c r="G173" s="39">
        <v>36.384</v>
      </c>
      <c r="H173" s="40">
        <v>0</v>
      </c>
      <c r="I173" s="40">
        <f>ROUND(G173*H173,P4)</f>
        <v>0</v>
      </c>
      <c r="J173" s="38" t="s">
        <v>85</v>
      </c>
      <c r="O173" s="41">
        <f>I173*0.21</f>
        <v>0</v>
      </c>
      <c r="P173">
        <v>3</v>
      </c>
    </row>
    <row r="174" ht="45">
      <c r="A174" s="35" t="s">
        <v>52</v>
      </c>
      <c r="B174" s="42"/>
      <c r="C174" s="43"/>
      <c r="D174" s="43"/>
      <c r="E174" s="37" t="s">
        <v>369</v>
      </c>
      <c r="F174" s="43"/>
      <c r="G174" s="43"/>
      <c r="H174" s="43"/>
      <c r="I174" s="43"/>
      <c r="J174" s="44"/>
    </row>
    <row r="175">
      <c r="A175" s="35" t="s">
        <v>54</v>
      </c>
      <c r="B175" s="42"/>
      <c r="C175" s="43"/>
      <c r="D175" s="43"/>
      <c r="E175" s="45" t="s">
        <v>370</v>
      </c>
      <c r="F175" s="43"/>
      <c r="G175" s="43"/>
      <c r="H175" s="43"/>
      <c r="I175" s="43"/>
      <c r="J175" s="44"/>
    </row>
    <row r="176" ht="409.5">
      <c r="A176" s="35" t="s">
        <v>56</v>
      </c>
      <c r="B176" s="42"/>
      <c r="C176" s="43"/>
      <c r="D176" s="43"/>
      <c r="E176" s="37" t="s">
        <v>371</v>
      </c>
      <c r="F176" s="43"/>
      <c r="G176" s="43"/>
      <c r="H176" s="43"/>
      <c r="I176" s="43"/>
      <c r="J176" s="44"/>
    </row>
    <row r="177">
      <c r="A177" s="35" t="s">
        <v>46</v>
      </c>
      <c r="B177" s="35">
        <v>42</v>
      </c>
      <c r="C177" s="36" t="s">
        <v>372</v>
      </c>
      <c r="D177" s="35" t="s">
        <v>48</v>
      </c>
      <c r="E177" s="37" t="s">
        <v>373</v>
      </c>
      <c r="F177" s="38" t="s">
        <v>104</v>
      </c>
      <c r="G177" s="39">
        <v>4</v>
      </c>
      <c r="H177" s="40">
        <v>0</v>
      </c>
      <c r="I177" s="40">
        <f>ROUND(G177*H177,P4)</f>
        <v>0</v>
      </c>
      <c r="J177" s="38" t="s">
        <v>85</v>
      </c>
      <c r="O177" s="41">
        <f>I177*0.21</f>
        <v>0</v>
      </c>
      <c r="P177">
        <v>3</v>
      </c>
    </row>
    <row r="178" ht="30">
      <c r="A178" s="35" t="s">
        <v>52</v>
      </c>
      <c r="B178" s="42"/>
      <c r="C178" s="43"/>
      <c r="D178" s="43"/>
      <c r="E178" s="37" t="s">
        <v>374</v>
      </c>
      <c r="F178" s="43"/>
      <c r="G178" s="43"/>
      <c r="H178" s="43"/>
      <c r="I178" s="43"/>
      <c r="J178" s="44"/>
    </row>
    <row r="179">
      <c r="A179" s="35" t="s">
        <v>54</v>
      </c>
      <c r="B179" s="42"/>
      <c r="C179" s="43"/>
      <c r="D179" s="43"/>
      <c r="E179" s="45" t="s">
        <v>375</v>
      </c>
      <c r="F179" s="43"/>
      <c r="G179" s="43"/>
      <c r="H179" s="43"/>
      <c r="I179" s="43"/>
      <c r="J179" s="44"/>
    </row>
    <row r="180" ht="330">
      <c r="A180" s="35" t="s">
        <v>56</v>
      </c>
      <c r="B180" s="42"/>
      <c r="C180" s="43"/>
      <c r="D180" s="43"/>
      <c r="E180" s="37" t="s">
        <v>376</v>
      </c>
      <c r="F180" s="43"/>
      <c r="G180" s="43"/>
      <c r="H180" s="43"/>
      <c r="I180" s="43"/>
      <c r="J180" s="44"/>
    </row>
    <row r="181">
      <c r="A181" s="35" t="s">
        <v>46</v>
      </c>
      <c r="B181" s="35">
        <v>43</v>
      </c>
      <c r="C181" s="36" t="s">
        <v>377</v>
      </c>
      <c r="D181" s="35" t="s">
        <v>48</v>
      </c>
      <c r="E181" s="37" t="s">
        <v>378</v>
      </c>
      <c r="F181" s="38" t="s">
        <v>72</v>
      </c>
      <c r="G181" s="39">
        <v>8.9700000000000006</v>
      </c>
      <c r="H181" s="40">
        <v>0</v>
      </c>
      <c r="I181" s="40">
        <f>ROUND(G181*H181,P4)</f>
        <v>0</v>
      </c>
      <c r="J181" s="38" t="s">
        <v>85</v>
      </c>
      <c r="O181" s="41">
        <f>I181*0.21</f>
        <v>0</v>
      </c>
      <c r="P181">
        <v>3</v>
      </c>
    </row>
    <row r="182" ht="45">
      <c r="A182" s="35" t="s">
        <v>52</v>
      </c>
      <c r="B182" s="42"/>
      <c r="C182" s="43"/>
      <c r="D182" s="43"/>
      <c r="E182" s="37" t="s">
        <v>379</v>
      </c>
      <c r="F182" s="43"/>
      <c r="G182" s="43"/>
      <c r="H182" s="43"/>
      <c r="I182" s="43"/>
      <c r="J182" s="44"/>
    </row>
    <row r="183">
      <c r="A183" s="35" t="s">
        <v>54</v>
      </c>
      <c r="B183" s="42"/>
      <c r="C183" s="43"/>
      <c r="D183" s="43"/>
      <c r="E183" s="45" t="s">
        <v>380</v>
      </c>
      <c r="F183" s="43"/>
      <c r="G183" s="43"/>
      <c r="H183" s="43"/>
      <c r="I183" s="43"/>
      <c r="J183" s="44"/>
    </row>
    <row r="184" ht="409.5">
      <c r="A184" s="35" t="s">
        <v>56</v>
      </c>
      <c r="B184" s="42"/>
      <c r="C184" s="43"/>
      <c r="D184" s="43"/>
      <c r="E184" s="37" t="s">
        <v>381</v>
      </c>
      <c r="F184" s="43"/>
      <c r="G184" s="43"/>
      <c r="H184" s="43"/>
      <c r="I184" s="43"/>
      <c r="J184" s="44"/>
    </row>
    <row r="185">
      <c r="A185" s="35" t="s">
        <v>46</v>
      </c>
      <c r="B185" s="35">
        <v>44</v>
      </c>
      <c r="C185" s="36" t="s">
        <v>377</v>
      </c>
      <c r="D185" s="35" t="s">
        <v>58</v>
      </c>
      <c r="E185" s="37" t="s">
        <v>378</v>
      </c>
      <c r="F185" s="38" t="s">
        <v>72</v>
      </c>
      <c r="G185" s="39">
        <v>6.7539999999999996</v>
      </c>
      <c r="H185" s="40">
        <v>0</v>
      </c>
      <c r="I185" s="40">
        <f>ROUND(G185*H185,P4)</f>
        <v>0</v>
      </c>
      <c r="J185" s="38" t="s">
        <v>85</v>
      </c>
      <c r="O185" s="41">
        <f>I185*0.21</f>
        <v>0</v>
      </c>
      <c r="P185">
        <v>3</v>
      </c>
    </row>
    <row r="186" ht="45">
      <c r="A186" s="35" t="s">
        <v>52</v>
      </c>
      <c r="B186" s="42"/>
      <c r="C186" s="43"/>
      <c r="D186" s="43"/>
      <c r="E186" s="37" t="s">
        <v>382</v>
      </c>
      <c r="F186" s="43"/>
      <c r="G186" s="43"/>
      <c r="H186" s="43"/>
      <c r="I186" s="43"/>
      <c r="J186" s="44"/>
    </row>
    <row r="187">
      <c r="A187" s="35" t="s">
        <v>54</v>
      </c>
      <c r="B187" s="42"/>
      <c r="C187" s="43"/>
      <c r="D187" s="43"/>
      <c r="E187" s="45" t="s">
        <v>383</v>
      </c>
      <c r="F187" s="43"/>
      <c r="G187" s="43"/>
      <c r="H187" s="43"/>
      <c r="I187" s="43"/>
      <c r="J187" s="44"/>
    </row>
    <row r="188" ht="409.5">
      <c r="A188" s="35" t="s">
        <v>56</v>
      </c>
      <c r="B188" s="42"/>
      <c r="C188" s="43"/>
      <c r="D188" s="43"/>
      <c r="E188" s="37" t="s">
        <v>381</v>
      </c>
      <c r="F188" s="43"/>
      <c r="G188" s="43"/>
      <c r="H188" s="43"/>
      <c r="I188" s="43"/>
      <c r="J188" s="44"/>
    </row>
    <row r="189">
      <c r="A189" s="35" t="s">
        <v>46</v>
      </c>
      <c r="B189" s="35">
        <v>45</v>
      </c>
      <c r="C189" s="36" t="s">
        <v>377</v>
      </c>
      <c r="D189" s="35" t="s">
        <v>149</v>
      </c>
      <c r="E189" s="37" t="s">
        <v>378</v>
      </c>
      <c r="F189" s="38" t="s">
        <v>72</v>
      </c>
      <c r="G189" s="39">
        <v>3.1309999999999998</v>
      </c>
      <c r="H189" s="40">
        <v>0</v>
      </c>
      <c r="I189" s="40">
        <f>ROUND(G189*H189,P4)</f>
        <v>0</v>
      </c>
      <c r="J189" s="38" t="s">
        <v>85</v>
      </c>
      <c r="O189" s="41">
        <f>I189*0.21</f>
        <v>0</v>
      </c>
      <c r="P189">
        <v>3</v>
      </c>
    </row>
    <row r="190" ht="45">
      <c r="A190" s="35" t="s">
        <v>52</v>
      </c>
      <c r="B190" s="42"/>
      <c r="C190" s="43"/>
      <c r="D190" s="43"/>
      <c r="E190" s="37" t="s">
        <v>384</v>
      </c>
      <c r="F190" s="43"/>
      <c r="G190" s="43"/>
      <c r="H190" s="43"/>
      <c r="I190" s="43"/>
      <c r="J190" s="44"/>
    </row>
    <row r="191">
      <c r="A191" s="35" t="s">
        <v>54</v>
      </c>
      <c r="B191" s="42"/>
      <c r="C191" s="43"/>
      <c r="D191" s="43"/>
      <c r="E191" s="45" t="s">
        <v>385</v>
      </c>
      <c r="F191" s="43"/>
      <c r="G191" s="43"/>
      <c r="H191" s="43"/>
      <c r="I191" s="43"/>
      <c r="J191" s="44"/>
    </row>
    <row r="192" ht="409.5">
      <c r="A192" s="35" t="s">
        <v>56</v>
      </c>
      <c r="B192" s="42"/>
      <c r="C192" s="43"/>
      <c r="D192" s="43"/>
      <c r="E192" s="37" t="s">
        <v>381</v>
      </c>
      <c r="F192" s="43"/>
      <c r="G192" s="43"/>
      <c r="H192" s="43"/>
      <c r="I192" s="43"/>
      <c r="J192" s="44"/>
    </row>
    <row r="193">
      <c r="A193" s="35" t="s">
        <v>46</v>
      </c>
      <c r="B193" s="35">
        <v>46</v>
      </c>
      <c r="C193" s="36" t="s">
        <v>377</v>
      </c>
      <c r="D193" s="35" t="s">
        <v>225</v>
      </c>
      <c r="E193" s="37" t="s">
        <v>378</v>
      </c>
      <c r="F193" s="38" t="s">
        <v>72</v>
      </c>
      <c r="G193" s="39">
        <v>7.4180000000000001</v>
      </c>
      <c r="H193" s="40">
        <v>0</v>
      </c>
      <c r="I193" s="40">
        <f>ROUND(G193*H193,P4)</f>
        <v>0</v>
      </c>
      <c r="J193" s="38" t="s">
        <v>85</v>
      </c>
      <c r="O193" s="41">
        <f>I193*0.21</f>
        <v>0</v>
      </c>
      <c r="P193">
        <v>3</v>
      </c>
    </row>
    <row r="194" ht="45">
      <c r="A194" s="35" t="s">
        <v>52</v>
      </c>
      <c r="B194" s="42"/>
      <c r="C194" s="43"/>
      <c r="D194" s="43"/>
      <c r="E194" s="37" t="s">
        <v>386</v>
      </c>
      <c r="F194" s="43"/>
      <c r="G194" s="43"/>
      <c r="H194" s="43"/>
      <c r="I194" s="43"/>
      <c r="J194" s="44"/>
    </row>
    <row r="195">
      <c r="A195" s="35" t="s">
        <v>54</v>
      </c>
      <c r="B195" s="42"/>
      <c r="C195" s="43"/>
      <c r="D195" s="43"/>
      <c r="E195" s="45" t="s">
        <v>387</v>
      </c>
      <c r="F195" s="43"/>
      <c r="G195" s="43"/>
      <c r="H195" s="43"/>
      <c r="I195" s="43"/>
      <c r="J195" s="44"/>
    </row>
    <row r="196" ht="409.5">
      <c r="A196" s="35" t="s">
        <v>56</v>
      </c>
      <c r="B196" s="42"/>
      <c r="C196" s="43"/>
      <c r="D196" s="43"/>
      <c r="E196" s="37" t="s">
        <v>381</v>
      </c>
      <c r="F196" s="43"/>
      <c r="G196" s="43"/>
      <c r="H196" s="43"/>
      <c r="I196" s="43"/>
      <c r="J196" s="44"/>
    </row>
    <row r="197">
      <c r="A197" s="35" t="s">
        <v>46</v>
      </c>
      <c r="B197" s="35">
        <v>47</v>
      </c>
      <c r="C197" s="36" t="s">
        <v>377</v>
      </c>
      <c r="D197" s="35" t="s">
        <v>349</v>
      </c>
      <c r="E197" s="37" t="s">
        <v>378</v>
      </c>
      <c r="F197" s="38" t="s">
        <v>72</v>
      </c>
      <c r="G197" s="39">
        <v>5.7789999999999999</v>
      </c>
      <c r="H197" s="40">
        <v>0</v>
      </c>
      <c r="I197" s="40">
        <f>ROUND(G197*H197,P4)</f>
        <v>0</v>
      </c>
      <c r="J197" s="38" t="s">
        <v>85</v>
      </c>
      <c r="O197" s="41">
        <f>I197*0.21</f>
        <v>0</v>
      </c>
      <c r="P197">
        <v>3</v>
      </c>
    </row>
    <row r="198" ht="60">
      <c r="A198" s="35" t="s">
        <v>52</v>
      </c>
      <c r="B198" s="42"/>
      <c r="C198" s="43"/>
      <c r="D198" s="43"/>
      <c r="E198" s="37" t="s">
        <v>388</v>
      </c>
      <c r="F198" s="43"/>
      <c r="G198" s="43"/>
      <c r="H198" s="43"/>
      <c r="I198" s="43"/>
      <c r="J198" s="44"/>
    </row>
    <row r="199">
      <c r="A199" s="35" t="s">
        <v>54</v>
      </c>
      <c r="B199" s="42"/>
      <c r="C199" s="43"/>
      <c r="D199" s="43"/>
      <c r="E199" s="45" t="s">
        <v>389</v>
      </c>
      <c r="F199" s="43"/>
      <c r="G199" s="43"/>
      <c r="H199" s="43"/>
      <c r="I199" s="43"/>
      <c r="J199" s="44"/>
    </row>
    <row r="200" ht="409.5">
      <c r="A200" s="35" t="s">
        <v>56</v>
      </c>
      <c r="B200" s="42"/>
      <c r="C200" s="43"/>
      <c r="D200" s="43"/>
      <c r="E200" s="37" t="s">
        <v>381</v>
      </c>
      <c r="F200" s="43"/>
      <c r="G200" s="43"/>
      <c r="H200" s="43"/>
      <c r="I200" s="43"/>
      <c r="J200" s="44"/>
    </row>
    <row r="201">
      <c r="A201" s="35" t="s">
        <v>46</v>
      </c>
      <c r="B201" s="35">
        <v>48</v>
      </c>
      <c r="C201" s="36" t="s">
        <v>390</v>
      </c>
      <c r="D201" s="35" t="s">
        <v>48</v>
      </c>
      <c r="E201" s="37" t="s">
        <v>391</v>
      </c>
      <c r="F201" s="38" t="s">
        <v>72</v>
      </c>
      <c r="G201" s="39">
        <v>29.920000000000002</v>
      </c>
      <c r="H201" s="40">
        <v>0</v>
      </c>
      <c r="I201" s="40">
        <f>ROUND(G201*H201,P4)</f>
        <v>0</v>
      </c>
      <c r="J201" s="38" t="s">
        <v>85</v>
      </c>
      <c r="O201" s="41">
        <f>I201*0.21</f>
        <v>0</v>
      </c>
      <c r="P201">
        <v>3</v>
      </c>
    </row>
    <row r="202" ht="45">
      <c r="A202" s="35" t="s">
        <v>52</v>
      </c>
      <c r="B202" s="42"/>
      <c r="C202" s="43"/>
      <c r="D202" s="43"/>
      <c r="E202" s="37" t="s">
        <v>392</v>
      </c>
      <c r="F202" s="43"/>
      <c r="G202" s="43"/>
      <c r="H202" s="43"/>
      <c r="I202" s="43"/>
      <c r="J202" s="44"/>
    </row>
    <row r="203">
      <c r="A203" s="35" t="s">
        <v>54</v>
      </c>
      <c r="B203" s="42"/>
      <c r="C203" s="43"/>
      <c r="D203" s="43"/>
      <c r="E203" s="45" t="s">
        <v>393</v>
      </c>
      <c r="F203" s="43"/>
      <c r="G203" s="43"/>
      <c r="H203" s="43"/>
      <c r="I203" s="43"/>
      <c r="J203" s="44"/>
    </row>
    <row r="204" ht="409.5">
      <c r="A204" s="35" t="s">
        <v>56</v>
      </c>
      <c r="B204" s="42"/>
      <c r="C204" s="43"/>
      <c r="D204" s="43"/>
      <c r="E204" s="37" t="s">
        <v>381</v>
      </c>
      <c r="F204" s="43"/>
      <c r="G204" s="43"/>
      <c r="H204" s="43"/>
      <c r="I204" s="43"/>
      <c r="J204" s="44"/>
    </row>
    <row r="205">
      <c r="A205" s="35" t="s">
        <v>46</v>
      </c>
      <c r="B205" s="35">
        <v>49</v>
      </c>
      <c r="C205" s="36" t="s">
        <v>390</v>
      </c>
      <c r="D205" s="35" t="s">
        <v>58</v>
      </c>
      <c r="E205" s="37" t="s">
        <v>391</v>
      </c>
      <c r="F205" s="38" t="s">
        <v>72</v>
      </c>
      <c r="G205" s="39">
        <v>1.335</v>
      </c>
      <c r="H205" s="40">
        <v>0</v>
      </c>
      <c r="I205" s="40">
        <f>ROUND(G205*H205,P4)</f>
        <v>0</v>
      </c>
      <c r="J205" s="38" t="s">
        <v>85</v>
      </c>
      <c r="O205" s="41">
        <f>I205*0.21</f>
        <v>0</v>
      </c>
      <c r="P205">
        <v>3</v>
      </c>
    </row>
    <row r="206" ht="45">
      <c r="A206" s="35" t="s">
        <v>52</v>
      </c>
      <c r="B206" s="42"/>
      <c r="C206" s="43"/>
      <c r="D206" s="43"/>
      <c r="E206" s="37" t="s">
        <v>394</v>
      </c>
      <c r="F206" s="43"/>
      <c r="G206" s="43"/>
      <c r="H206" s="43"/>
      <c r="I206" s="43"/>
      <c r="J206" s="44"/>
    </row>
    <row r="207">
      <c r="A207" s="35" t="s">
        <v>54</v>
      </c>
      <c r="B207" s="42"/>
      <c r="C207" s="43"/>
      <c r="D207" s="43"/>
      <c r="E207" s="45" t="s">
        <v>395</v>
      </c>
      <c r="F207" s="43"/>
      <c r="G207" s="43"/>
      <c r="H207" s="43"/>
      <c r="I207" s="43"/>
      <c r="J207" s="44"/>
    </row>
    <row r="208" ht="409.5">
      <c r="A208" s="35" t="s">
        <v>56</v>
      </c>
      <c r="B208" s="42"/>
      <c r="C208" s="43"/>
      <c r="D208" s="43"/>
      <c r="E208" s="37" t="s">
        <v>381</v>
      </c>
      <c r="F208" s="43"/>
      <c r="G208" s="43"/>
      <c r="H208" s="43"/>
      <c r="I208" s="43"/>
      <c r="J208" s="44"/>
    </row>
    <row r="209">
      <c r="A209" s="35" t="s">
        <v>46</v>
      </c>
      <c r="B209" s="35">
        <v>50</v>
      </c>
      <c r="C209" s="36" t="s">
        <v>396</v>
      </c>
      <c r="D209" s="35" t="s">
        <v>48</v>
      </c>
      <c r="E209" s="37" t="s">
        <v>397</v>
      </c>
      <c r="F209" s="38" t="s">
        <v>72</v>
      </c>
      <c r="G209" s="39">
        <v>7.3650000000000002</v>
      </c>
      <c r="H209" s="40">
        <v>0</v>
      </c>
      <c r="I209" s="40">
        <f>ROUND(G209*H209,P4)</f>
        <v>0</v>
      </c>
      <c r="J209" s="38" t="s">
        <v>85</v>
      </c>
      <c r="O209" s="41">
        <f>I209*0.21</f>
        <v>0</v>
      </c>
      <c r="P209">
        <v>3</v>
      </c>
    </row>
    <row r="210" ht="30">
      <c r="A210" s="35" t="s">
        <v>52</v>
      </c>
      <c r="B210" s="42"/>
      <c r="C210" s="43"/>
      <c r="D210" s="43"/>
      <c r="E210" s="37" t="s">
        <v>398</v>
      </c>
      <c r="F210" s="43"/>
      <c r="G210" s="43"/>
      <c r="H210" s="43"/>
      <c r="I210" s="43"/>
      <c r="J210" s="44"/>
    </row>
    <row r="211" ht="45">
      <c r="A211" s="35" t="s">
        <v>54</v>
      </c>
      <c r="B211" s="42"/>
      <c r="C211" s="43"/>
      <c r="D211" s="43"/>
      <c r="E211" s="45" t="s">
        <v>399</v>
      </c>
      <c r="F211" s="43"/>
      <c r="G211" s="43"/>
      <c r="H211" s="43"/>
      <c r="I211" s="43"/>
      <c r="J211" s="44"/>
    </row>
    <row r="212" ht="409.5">
      <c r="A212" s="35" t="s">
        <v>56</v>
      </c>
      <c r="B212" s="42"/>
      <c r="C212" s="43"/>
      <c r="D212" s="43"/>
      <c r="E212" s="37" t="s">
        <v>319</v>
      </c>
      <c r="F212" s="43"/>
      <c r="G212" s="43"/>
      <c r="H212" s="43"/>
      <c r="I212" s="43"/>
      <c r="J212" s="44"/>
    </row>
    <row r="213">
      <c r="A213" s="35" t="s">
        <v>46</v>
      </c>
      <c r="B213" s="35">
        <v>51</v>
      </c>
      <c r="C213" s="36" t="s">
        <v>400</v>
      </c>
      <c r="D213" s="35" t="s">
        <v>48</v>
      </c>
      <c r="E213" s="37" t="s">
        <v>401</v>
      </c>
      <c r="F213" s="38" t="s">
        <v>50</v>
      </c>
      <c r="G213" s="39">
        <v>0.36799999999999999</v>
      </c>
      <c r="H213" s="40">
        <v>0</v>
      </c>
      <c r="I213" s="40">
        <f>ROUND(G213*H213,P4)</f>
        <v>0</v>
      </c>
      <c r="J213" s="38" t="s">
        <v>85</v>
      </c>
      <c r="O213" s="41">
        <f>I213*0.21</f>
        <v>0</v>
      </c>
      <c r="P213">
        <v>3</v>
      </c>
    </row>
    <row r="214" ht="30">
      <c r="A214" s="35" t="s">
        <v>52</v>
      </c>
      <c r="B214" s="42"/>
      <c r="C214" s="43"/>
      <c r="D214" s="43"/>
      <c r="E214" s="37" t="s">
        <v>402</v>
      </c>
      <c r="F214" s="43"/>
      <c r="G214" s="43"/>
      <c r="H214" s="43"/>
      <c r="I214" s="43"/>
      <c r="J214" s="44"/>
    </row>
    <row r="215">
      <c r="A215" s="35" t="s">
        <v>54</v>
      </c>
      <c r="B215" s="42"/>
      <c r="C215" s="43"/>
      <c r="D215" s="43"/>
      <c r="E215" s="45" t="s">
        <v>403</v>
      </c>
      <c r="F215" s="43"/>
      <c r="G215" s="43"/>
      <c r="H215" s="43"/>
      <c r="I215" s="43"/>
      <c r="J215" s="44"/>
    </row>
    <row r="216" ht="375">
      <c r="A216" s="35" t="s">
        <v>56</v>
      </c>
      <c r="B216" s="42"/>
      <c r="C216" s="43"/>
      <c r="D216" s="43"/>
      <c r="E216" s="37" t="s">
        <v>326</v>
      </c>
      <c r="F216" s="43"/>
      <c r="G216" s="43"/>
      <c r="H216" s="43"/>
      <c r="I216" s="43"/>
      <c r="J216" s="44"/>
    </row>
    <row r="217">
      <c r="A217" s="35" t="s">
        <v>46</v>
      </c>
      <c r="B217" s="35">
        <v>52</v>
      </c>
      <c r="C217" s="36" t="s">
        <v>404</v>
      </c>
      <c r="D217" s="35" t="s">
        <v>48</v>
      </c>
      <c r="E217" s="37" t="s">
        <v>405</v>
      </c>
      <c r="F217" s="38" t="s">
        <v>72</v>
      </c>
      <c r="G217" s="39">
        <v>0.021999999999999999</v>
      </c>
      <c r="H217" s="40">
        <v>0</v>
      </c>
      <c r="I217" s="40">
        <f>ROUND(G217*H217,P4)</f>
        <v>0</v>
      </c>
      <c r="J217" s="38" t="s">
        <v>85</v>
      </c>
      <c r="O217" s="41">
        <f>I217*0.21</f>
        <v>0</v>
      </c>
      <c r="P217">
        <v>3</v>
      </c>
    </row>
    <row r="218">
      <c r="A218" s="35" t="s">
        <v>52</v>
      </c>
      <c r="B218" s="42"/>
      <c r="C218" s="43"/>
      <c r="D218" s="43"/>
      <c r="E218" s="37" t="s">
        <v>406</v>
      </c>
      <c r="F218" s="43"/>
      <c r="G218" s="43"/>
      <c r="H218" s="43"/>
      <c r="I218" s="43"/>
      <c r="J218" s="44"/>
    </row>
    <row r="219">
      <c r="A219" s="35" t="s">
        <v>54</v>
      </c>
      <c r="B219" s="42"/>
      <c r="C219" s="43"/>
      <c r="D219" s="43"/>
      <c r="E219" s="45" t="s">
        <v>407</v>
      </c>
      <c r="F219" s="43"/>
      <c r="G219" s="43"/>
      <c r="H219" s="43"/>
      <c r="I219" s="43"/>
      <c r="J219" s="44"/>
    </row>
    <row r="220" ht="75">
      <c r="A220" s="35" t="s">
        <v>56</v>
      </c>
      <c r="B220" s="42"/>
      <c r="C220" s="43"/>
      <c r="D220" s="43"/>
      <c r="E220" s="37" t="s">
        <v>408</v>
      </c>
      <c r="F220" s="43"/>
      <c r="G220" s="43"/>
      <c r="H220" s="43"/>
      <c r="I220" s="43"/>
      <c r="J220" s="44"/>
    </row>
    <row r="221" ht="30">
      <c r="A221" s="35" t="s">
        <v>46</v>
      </c>
      <c r="B221" s="35">
        <v>53</v>
      </c>
      <c r="C221" s="36" t="s">
        <v>409</v>
      </c>
      <c r="D221" s="35" t="s">
        <v>48</v>
      </c>
      <c r="E221" s="37" t="s">
        <v>410</v>
      </c>
      <c r="F221" s="38" t="s">
        <v>72</v>
      </c>
      <c r="G221" s="39">
        <v>31.193999999999999</v>
      </c>
      <c r="H221" s="40">
        <v>0</v>
      </c>
      <c r="I221" s="40">
        <f>ROUND(G221*H221,P4)</f>
        <v>0</v>
      </c>
      <c r="J221" s="38" t="s">
        <v>85</v>
      </c>
      <c r="O221" s="41">
        <f>I221*0.21</f>
        <v>0</v>
      </c>
      <c r="P221">
        <v>3</v>
      </c>
    </row>
    <row r="222" ht="75">
      <c r="A222" s="35" t="s">
        <v>52</v>
      </c>
      <c r="B222" s="42"/>
      <c r="C222" s="43"/>
      <c r="D222" s="43"/>
      <c r="E222" s="37" t="s">
        <v>411</v>
      </c>
      <c r="F222" s="43"/>
      <c r="G222" s="43"/>
      <c r="H222" s="43"/>
      <c r="I222" s="43"/>
      <c r="J222" s="44"/>
    </row>
    <row r="223">
      <c r="A223" s="35" t="s">
        <v>54</v>
      </c>
      <c r="B223" s="42"/>
      <c r="C223" s="43"/>
      <c r="D223" s="43"/>
      <c r="E223" s="45" t="s">
        <v>412</v>
      </c>
      <c r="F223" s="43"/>
      <c r="G223" s="43"/>
      <c r="H223" s="43"/>
      <c r="I223" s="43"/>
      <c r="J223" s="44"/>
    </row>
    <row r="224" ht="105">
      <c r="A224" s="35" t="s">
        <v>56</v>
      </c>
      <c r="B224" s="42"/>
      <c r="C224" s="43"/>
      <c r="D224" s="43"/>
      <c r="E224" s="37" t="s">
        <v>413</v>
      </c>
      <c r="F224" s="43"/>
      <c r="G224" s="43"/>
      <c r="H224" s="43"/>
      <c r="I224" s="43"/>
      <c r="J224" s="44"/>
    </row>
    <row r="225">
      <c r="A225" s="35" t="s">
        <v>46</v>
      </c>
      <c r="B225" s="35">
        <v>54</v>
      </c>
      <c r="C225" s="36" t="s">
        <v>414</v>
      </c>
      <c r="D225" s="35" t="s">
        <v>48</v>
      </c>
      <c r="E225" s="37" t="s">
        <v>415</v>
      </c>
      <c r="F225" s="38" t="s">
        <v>72</v>
      </c>
      <c r="G225" s="39">
        <v>39.584000000000003</v>
      </c>
      <c r="H225" s="40">
        <v>0</v>
      </c>
      <c r="I225" s="40">
        <f>ROUND(G225*H225,P4)</f>
        <v>0</v>
      </c>
      <c r="J225" s="38" t="s">
        <v>85</v>
      </c>
      <c r="O225" s="41">
        <f>I225*0.21</f>
        <v>0</v>
      </c>
      <c r="P225">
        <v>3</v>
      </c>
    </row>
    <row r="226" ht="75">
      <c r="A226" s="35" t="s">
        <v>52</v>
      </c>
      <c r="B226" s="42"/>
      <c r="C226" s="43"/>
      <c r="D226" s="43"/>
      <c r="E226" s="37" t="s">
        <v>416</v>
      </c>
      <c r="F226" s="43"/>
      <c r="G226" s="43"/>
      <c r="H226" s="43"/>
      <c r="I226" s="43"/>
      <c r="J226" s="44"/>
    </row>
    <row r="227" ht="45">
      <c r="A227" s="35" t="s">
        <v>54</v>
      </c>
      <c r="B227" s="42"/>
      <c r="C227" s="43"/>
      <c r="D227" s="43"/>
      <c r="E227" s="45" t="s">
        <v>417</v>
      </c>
      <c r="F227" s="43"/>
      <c r="G227" s="43"/>
      <c r="H227" s="43"/>
      <c r="I227" s="43"/>
      <c r="J227" s="44"/>
    </row>
    <row r="228" ht="120">
      <c r="A228" s="35" t="s">
        <v>56</v>
      </c>
      <c r="B228" s="42"/>
      <c r="C228" s="43"/>
      <c r="D228" s="43"/>
      <c r="E228" s="37" t="s">
        <v>418</v>
      </c>
      <c r="F228" s="43"/>
      <c r="G228" s="43"/>
      <c r="H228" s="43"/>
      <c r="I228" s="43"/>
      <c r="J228" s="44"/>
    </row>
    <row r="229">
      <c r="A229" s="35" t="s">
        <v>46</v>
      </c>
      <c r="B229" s="35">
        <v>55</v>
      </c>
      <c r="C229" s="36" t="s">
        <v>419</v>
      </c>
      <c r="D229" s="35" t="s">
        <v>48</v>
      </c>
      <c r="E229" s="37" t="s">
        <v>420</v>
      </c>
      <c r="F229" s="38" t="s">
        <v>72</v>
      </c>
      <c r="G229" s="39">
        <v>37.399999999999999</v>
      </c>
      <c r="H229" s="40">
        <v>0</v>
      </c>
      <c r="I229" s="40">
        <f>ROUND(G229*H229,P4)</f>
        <v>0</v>
      </c>
      <c r="J229" s="38" t="s">
        <v>85</v>
      </c>
      <c r="O229" s="41">
        <f>I229*0.21</f>
        <v>0</v>
      </c>
      <c r="P229">
        <v>3</v>
      </c>
    </row>
    <row r="230" ht="75">
      <c r="A230" s="35" t="s">
        <v>52</v>
      </c>
      <c r="B230" s="42"/>
      <c r="C230" s="43"/>
      <c r="D230" s="43"/>
      <c r="E230" s="37" t="s">
        <v>421</v>
      </c>
      <c r="F230" s="43"/>
      <c r="G230" s="43"/>
      <c r="H230" s="43"/>
      <c r="I230" s="43"/>
      <c r="J230" s="44"/>
    </row>
    <row r="231">
      <c r="A231" s="35" t="s">
        <v>54</v>
      </c>
      <c r="B231" s="42"/>
      <c r="C231" s="43"/>
      <c r="D231" s="43"/>
      <c r="E231" s="45" t="s">
        <v>422</v>
      </c>
      <c r="F231" s="43"/>
      <c r="G231" s="43"/>
      <c r="H231" s="43"/>
      <c r="I231" s="43"/>
      <c r="J231" s="44"/>
    </row>
    <row r="232" ht="150">
      <c r="A232" s="35" t="s">
        <v>56</v>
      </c>
      <c r="B232" s="42"/>
      <c r="C232" s="43"/>
      <c r="D232" s="43"/>
      <c r="E232" s="37" t="s">
        <v>423</v>
      </c>
      <c r="F232" s="43"/>
      <c r="G232" s="43"/>
      <c r="H232" s="43"/>
      <c r="I232" s="43"/>
      <c r="J232" s="44"/>
    </row>
    <row r="233">
      <c r="A233" s="35" t="s">
        <v>46</v>
      </c>
      <c r="B233" s="35">
        <v>56</v>
      </c>
      <c r="C233" s="36" t="s">
        <v>419</v>
      </c>
      <c r="D233" s="35" t="s">
        <v>58</v>
      </c>
      <c r="E233" s="37" t="s">
        <v>420</v>
      </c>
      <c r="F233" s="38" t="s">
        <v>72</v>
      </c>
      <c r="G233" s="39">
        <v>1.78</v>
      </c>
      <c r="H233" s="40">
        <v>0</v>
      </c>
      <c r="I233" s="40">
        <f>ROUND(G233*H233,P4)</f>
        <v>0</v>
      </c>
      <c r="J233" s="38" t="s">
        <v>85</v>
      </c>
      <c r="O233" s="41">
        <f>I233*0.21</f>
        <v>0</v>
      </c>
      <c r="P233">
        <v>3</v>
      </c>
    </row>
    <row r="234" ht="60">
      <c r="A234" s="35" t="s">
        <v>52</v>
      </c>
      <c r="B234" s="42"/>
      <c r="C234" s="43"/>
      <c r="D234" s="43"/>
      <c r="E234" s="37" t="s">
        <v>424</v>
      </c>
      <c r="F234" s="43"/>
      <c r="G234" s="43"/>
      <c r="H234" s="43"/>
      <c r="I234" s="43"/>
      <c r="J234" s="44"/>
    </row>
    <row r="235">
      <c r="A235" s="35" t="s">
        <v>54</v>
      </c>
      <c r="B235" s="42"/>
      <c r="C235" s="43"/>
      <c r="D235" s="43"/>
      <c r="E235" s="45" t="s">
        <v>425</v>
      </c>
      <c r="F235" s="43"/>
      <c r="G235" s="43"/>
      <c r="H235" s="43"/>
      <c r="I235" s="43"/>
      <c r="J235" s="44"/>
    </row>
    <row r="236" ht="150">
      <c r="A236" s="35" t="s">
        <v>56</v>
      </c>
      <c r="B236" s="42"/>
      <c r="C236" s="43"/>
      <c r="D236" s="43"/>
      <c r="E236" s="37" t="s">
        <v>423</v>
      </c>
      <c r="F236" s="43"/>
      <c r="G236" s="43"/>
      <c r="H236" s="43"/>
      <c r="I236" s="43"/>
      <c r="J236" s="44"/>
    </row>
    <row r="237">
      <c r="A237" s="35" t="s">
        <v>46</v>
      </c>
      <c r="B237" s="35">
        <v>57</v>
      </c>
      <c r="C237" s="36" t="s">
        <v>426</v>
      </c>
      <c r="D237" s="35" t="s">
        <v>48</v>
      </c>
      <c r="E237" s="37" t="s">
        <v>427</v>
      </c>
      <c r="F237" s="38" t="s">
        <v>72</v>
      </c>
      <c r="G237" s="39">
        <v>31.870999999999999</v>
      </c>
      <c r="H237" s="40">
        <v>0</v>
      </c>
      <c r="I237" s="40">
        <f>ROUND(G237*H237,P4)</f>
        <v>0</v>
      </c>
      <c r="J237" s="38" t="s">
        <v>85</v>
      </c>
      <c r="O237" s="41">
        <f>I237*0.21</f>
        <v>0</v>
      </c>
      <c r="P237">
        <v>3</v>
      </c>
    </row>
    <row r="238" ht="60">
      <c r="A238" s="35" t="s">
        <v>52</v>
      </c>
      <c r="B238" s="42"/>
      <c r="C238" s="43"/>
      <c r="D238" s="43"/>
      <c r="E238" s="37" t="s">
        <v>428</v>
      </c>
      <c r="F238" s="43"/>
      <c r="G238" s="43"/>
      <c r="H238" s="43"/>
      <c r="I238" s="43"/>
      <c r="J238" s="44"/>
    </row>
    <row r="239" ht="45">
      <c r="A239" s="35" t="s">
        <v>54</v>
      </c>
      <c r="B239" s="42"/>
      <c r="C239" s="43"/>
      <c r="D239" s="43"/>
      <c r="E239" s="45" t="s">
        <v>429</v>
      </c>
      <c r="F239" s="43"/>
      <c r="G239" s="43"/>
      <c r="H239" s="43"/>
      <c r="I239" s="43"/>
      <c r="J239" s="44"/>
    </row>
    <row r="240" ht="409.5">
      <c r="A240" s="35" t="s">
        <v>56</v>
      </c>
      <c r="B240" s="42"/>
      <c r="C240" s="43"/>
      <c r="D240" s="43"/>
      <c r="E240" s="37" t="s">
        <v>430</v>
      </c>
      <c r="F240" s="43"/>
      <c r="G240" s="43"/>
      <c r="H240" s="43"/>
      <c r="I240" s="43"/>
      <c r="J240" s="44"/>
    </row>
    <row r="241">
      <c r="A241" s="29" t="s">
        <v>43</v>
      </c>
      <c r="B241" s="30"/>
      <c r="C241" s="31" t="s">
        <v>160</v>
      </c>
      <c r="D241" s="32"/>
      <c r="E241" s="29" t="s">
        <v>14</v>
      </c>
      <c r="F241" s="32"/>
      <c r="G241" s="32"/>
      <c r="H241" s="32"/>
      <c r="I241" s="33">
        <f>SUMIFS(I242:I261,A242:A261,"P")</f>
        <v>0</v>
      </c>
      <c r="J241" s="34"/>
    </row>
    <row r="242">
      <c r="A242" s="35" t="s">
        <v>46</v>
      </c>
      <c r="B242" s="35">
        <v>58</v>
      </c>
      <c r="C242" s="36" t="s">
        <v>431</v>
      </c>
      <c r="D242" s="35" t="s">
        <v>48</v>
      </c>
      <c r="E242" s="37" t="s">
        <v>432</v>
      </c>
      <c r="F242" s="38" t="s">
        <v>64</v>
      </c>
      <c r="G242" s="39">
        <v>36</v>
      </c>
      <c r="H242" s="40">
        <v>0</v>
      </c>
      <c r="I242" s="40">
        <f>ROUND(G242*H242,P4)</f>
        <v>0</v>
      </c>
      <c r="J242" s="38" t="s">
        <v>85</v>
      </c>
      <c r="O242" s="41">
        <f>I242*0.21</f>
        <v>0</v>
      </c>
      <c r="P242">
        <v>3</v>
      </c>
    </row>
    <row r="243" ht="45">
      <c r="A243" s="35" t="s">
        <v>52</v>
      </c>
      <c r="B243" s="42"/>
      <c r="C243" s="43"/>
      <c r="D243" s="43"/>
      <c r="E243" s="37" t="s">
        <v>433</v>
      </c>
      <c r="F243" s="43"/>
      <c r="G243" s="43"/>
      <c r="H243" s="43"/>
      <c r="I243" s="43"/>
      <c r="J243" s="44"/>
    </row>
    <row r="244" ht="45">
      <c r="A244" s="35" t="s">
        <v>54</v>
      </c>
      <c r="B244" s="42"/>
      <c r="C244" s="43"/>
      <c r="D244" s="43"/>
      <c r="E244" s="45" t="s">
        <v>434</v>
      </c>
      <c r="F244" s="43"/>
      <c r="G244" s="43"/>
      <c r="H244" s="43"/>
      <c r="I244" s="43"/>
      <c r="J244" s="44"/>
    </row>
    <row r="245" ht="90">
      <c r="A245" s="35" t="s">
        <v>56</v>
      </c>
      <c r="B245" s="42"/>
      <c r="C245" s="43"/>
      <c r="D245" s="43"/>
      <c r="E245" s="37" t="s">
        <v>164</v>
      </c>
      <c r="F245" s="43"/>
      <c r="G245" s="43"/>
      <c r="H245" s="43"/>
      <c r="I245" s="43"/>
      <c r="J245" s="44"/>
    </row>
    <row r="246">
      <c r="A246" s="35" t="s">
        <v>46</v>
      </c>
      <c r="B246" s="35">
        <v>59</v>
      </c>
      <c r="C246" s="36" t="s">
        <v>435</v>
      </c>
      <c r="D246" s="35" t="s">
        <v>48</v>
      </c>
      <c r="E246" s="37" t="s">
        <v>436</v>
      </c>
      <c r="F246" s="38" t="s">
        <v>64</v>
      </c>
      <c r="G246" s="39">
        <v>70.950999999999993</v>
      </c>
      <c r="H246" s="40">
        <v>0</v>
      </c>
      <c r="I246" s="40">
        <f>ROUND(G246*H246,P4)</f>
        <v>0</v>
      </c>
      <c r="J246" s="38" t="s">
        <v>85</v>
      </c>
      <c r="O246" s="41">
        <f>I246*0.21</f>
        <v>0</v>
      </c>
      <c r="P246">
        <v>3</v>
      </c>
    </row>
    <row r="247" ht="45">
      <c r="A247" s="35" t="s">
        <v>52</v>
      </c>
      <c r="B247" s="42"/>
      <c r="C247" s="43"/>
      <c r="D247" s="43"/>
      <c r="E247" s="37" t="s">
        <v>437</v>
      </c>
      <c r="F247" s="43"/>
      <c r="G247" s="43"/>
      <c r="H247" s="43"/>
      <c r="I247" s="43"/>
      <c r="J247" s="44"/>
    </row>
    <row r="248" ht="45">
      <c r="A248" s="35" t="s">
        <v>54</v>
      </c>
      <c r="B248" s="42"/>
      <c r="C248" s="43"/>
      <c r="D248" s="43"/>
      <c r="E248" s="45" t="s">
        <v>438</v>
      </c>
      <c r="F248" s="43"/>
      <c r="G248" s="43"/>
      <c r="H248" s="43"/>
      <c r="I248" s="43"/>
      <c r="J248" s="44"/>
    </row>
    <row r="249" ht="90">
      <c r="A249" s="35" t="s">
        <v>56</v>
      </c>
      <c r="B249" s="42"/>
      <c r="C249" s="43"/>
      <c r="D249" s="43"/>
      <c r="E249" s="37" t="s">
        <v>164</v>
      </c>
      <c r="F249" s="43"/>
      <c r="G249" s="43"/>
      <c r="H249" s="43"/>
      <c r="I249" s="43"/>
      <c r="J249" s="44"/>
    </row>
    <row r="250">
      <c r="A250" s="35" t="s">
        <v>46</v>
      </c>
      <c r="B250" s="35">
        <v>60</v>
      </c>
      <c r="C250" s="36" t="s">
        <v>179</v>
      </c>
      <c r="D250" s="35" t="s">
        <v>48</v>
      </c>
      <c r="E250" s="37" t="s">
        <v>180</v>
      </c>
      <c r="F250" s="38" t="s">
        <v>64</v>
      </c>
      <c r="G250" s="39">
        <v>124.08</v>
      </c>
      <c r="H250" s="40">
        <v>0</v>
      </c>
      <c r="I250" s="40">
        <f>ROUND(G250*H250,P4)</f>
        <v>0</v>
      </c>
      <c r="J250" s="38" t="s">
        <v>85</v>
      </c>
      <c r="O250" s="41">
        <f>I250*0.21</f>
        <v>0</v>
      </c>
      <c r="P250">
        <v>3</v>
      </c>
    </row>
    <row r="251" ht="60">
      <c r="A251" s="35" t="s">
        <v>52</v>
      </c>
      <c r="B251" s="42"/>
      <c r="C251" s="43"/>
      <c r="D251" s="43"/>
      <c r="E251" s="37" t="s">
        <v>439</v>
      </c>
      <c r="F251" s="43"/>
      <c r="G251" s="43"/>
      <c r="H251" s="43"/>
      <c r="I251" s="43"/>
      <c r="J251" s="44"/>
    </row>
    <row r="252">
      <c r="A252" s="35" t="s">
        <v>54</v>
      </c>
      <c r="B252" s="42"/>
      <c r="C252" s="43"/>
      <c r="D252" s="43"/>
      <c r="E252" s="45" t="s">
        <v>440</v>
      </c>
      <c r="F252" s="43"/>
      <c r="G252" s="43"/>
      <c r="H252" s="43"/>
      <c r="I252" s="43"/>
      <c r="J252" s="44"/>
    </row>
    <row r="253" ht="120">
      <c r="A253" s="35" t="s">
        <v>56</v>
      </c>
      <c r="B253" s="42"/>
      <c r="C253" s="43"/>
      <c r="D253" s="43"/>
      <c r="E253" s="37" t="s">
        <v>178</v>
      </c>
      <c r="F253" s="43"/>
      <c r="G253" s="43"/>
      <c r="H253" s="43"/>
      <c r="I253" s="43"/>
      <c r="J253" s="44"/>
    </row>
    <row r="254">
      <c r="A254" s="35" t="s">
        <v>46</v>
      </c>
      <c r="B254" s="35">
        <v>61</v>
      </c>
      <c r="C254" s="36" t="s">
        <v>441</v>
      </c>
      <c r="D254" s="35" t="s">
        <v>48</v>
      </c>
      <c r="E254" s="37" t="s">
        <v>442</v>
      </c>
      <c r="F254" s="38" t="s">
        <v>64</v>
      </c>
      <c r="G254" s="39">
        <v>124.08</v>
      </c>
      <c r="H254" s="40">
        <v>0</v>
      </c>
      <c r="I254" s="40">
        <f>ROUND(G254*H254,P4)</f>
        <v>0</v>
      </c>
      <c r="J254" s="38" t="s">
        <v>85</v>
      </c>
      <c r="O254" s="41">
        <f>I254*0.21</f>
        <v>0</v>
      </c>
      <c r="P254">
        <v>3</v>
      </c>
    </row>
    <row r="255" ht="60">
      <c r="A255" s="35" t="s">
        <v>52</v>
      </c>
      <c r="B255" s="42"/>
      <c r="C255" s="43"/>
      <c r="D255" s="43"/>
      <c r="E255" s="37" t="s">
        <v>443</v>
      </c>
      <c r="F255" s="43"/>
      <c r="G255" s="43"/>
      <c r="H255" s="43"/>
      <c r="I255" s="43"/>
      <c r="J255" s="44"/>
    </row>
    <row r="256">
      <c r="A256" s="35" t="s">
        <v>54</v>
      </c>
      <c r="B256" s="42"/>
      <c r="C256" s="43"/>
      <c r="D256" s="43"/>
      <c r="E256" s="45" t="s">
        <v>440</v>
      </c>
      <c r="F256" s="43"/>
      <c r="G256" s="43"/>
      <c r="H256" s="43"/>
      <c r="I256" s="43"/>
      <c r="J256" s="44"/>
    </row>
    <row r="257" ht="195">
      <c r="A257" s="35" t="s">
        <v>56</v>
      </c>
      <c r="B257" s="42"/>
      <c r="C257" s="43"/>
      <c r="D257" s="43"/>
      <c r="E257" s="37" t="s">
        <v>186</v>
      </c>
      <c r="F257" s="43"/>
      <c r="G257" s="43"/>
      <c r="H257" s="43"/>
      <c r="I257" s="43"/>
      <c r="J257" s="44"/>
    </row>
    <row r="258">
      <c r="A258" s="35" t="s">
        <v>46</v>
      </c>
      <c r="B258" s="35">
        <v>62</v>
      </c>
      <c r="C258" s="36" t="s">
        <v>444</v>
      </c>
      <c r="D258" s="35" t="s">
        <v>48</v>
      </c>
      <c r="E258" s="37" t="s">
        <v>445</v>
      </c>
      <c r="F258" s="38" t="s">
        <v>64</v>
      </c>
      <c r="G258" s="39">
        <v>137.28</v>
      </c>
      <c r="H258" s="40">
        <v>0</v>
      </c>
      <c r="I258" s="40">
        <f>ROUND(G258*H258,P4)</f>
        <v>0</v>
      </c>
      <c r="J258" s="38" t="s">
        <v>85</v>
      </c>
      <c r="O258" s="41">
        <f>I258*0.21</f>
        <v>0</v>
      </c>
      <c r="P258">
        <v>3</v>
      </c>
    </row>
    <row r="259" ht="60">
      <c r="A259" s="35" t="s">
        <v>52</v>
      </c>
      <c r="B259" s="42"/>
      <c r="C259" s="43"/>
      <c r="D259" s="43"/>
      <c r="E259" s="37" t="s">
        <v>446</v>
      </c>
      <c r="F259" s="43"/>
      <c r="G259" s="43"/>
      <c r="H259" s="43"/>
      <c r="I259" s="43"/>
      <c r="J259" s="44"/>
    </row>
    <row r="260">
      <c r="A260" s="35" t="s">
        <v>54</v>
      </c>
      <c r="B260" s="42"/>
      <c r="C260" s="43"/>
      <c r="D260" s="43"/>
      <c r="E260" s="45" t="s">
        <v>447</v>
      </c>
      <c r="F260" s="43"/>
      <c r="G260" s="43"/>
      <c r="H260" s="43"/>
      <c r="I260" s="43"/>
      <c r="J260" s="44"/>
    </row>
    <row r="261" ht="195">
      <c r="A261" s="35" t="s">
        <v>56</v>
      </c>
      <c r="B261" s="42"/>
      <c r="C261" s="43"/>
      <c r="D261" s="43"/>
      <c r="E261" s="37" t="s">
        <v>186</v>
      </c>
      <c r="F261" s="43"/>
      <c r="G261" s="43"/>
      <c r="H261" s="43"/>
      <c r="I261" s="43"/>
      <c r="J261" s="44"/>
    </row>
    <row r="262">
      <c r="A262" s="29" t="s">
        <v>43</v>
      </c>
      <c r="B262" s="30"/>
      <c r="C262" s="31" t="s">
        <v>448</v>
      </c>
      <c r="D262" s="32"/>
      <c r="E262" s="29" t="s">
        <v>449</v>
      </c>
      <c r="F262" s="32"/>
      <c r="G262" s="32"/>
      <c r="H262" s="32"/>
      <c r="I262" s="33">
        <f>SUMIFS(I263:I294,A263:A294,"P")</f>
        <v>0</v>
      </c>
      <c r="J262" s="34"/>
    </row>
    <row r="263" ht="30">
      <c r="A263" s="35" t="s">
        <v>46</v>
      </c>
      <c r="B263" s="35">
        <v>63</v>
      </c>
      <c r="C263" s="36" t="s">
        <v>450</v>
      </c>
      <c r="D263" s="35" t="s">
        <v>48</v>
      </c>
      <c r="E263" s="37" t="s">
        <v>451</v>
      </c>
      <c r="F263" s="38" t="s">
        <v>64</v>
      </c>
      <c r="G263" s="39">
        <v>84.938000000000002</v>
      </c>
      <c r="H263" s="40">
        <v>0</v>
      </c>
      <c r="I263" s="40">
        <f>ROUND(G263*H263,P4)</f>
        <v>0</v>
      </c>
      <c r="J263" s="38" t="s">
        <v>85</v>
      </c>
      <c r="O263" s="41">
        <f>I263*0.21</f>
        <v>0</v>
      </c>
      <c r="P263">
        <v>3</v>
      </c>
    </row>
    <row r="264" ht="45">
      <c r="A264" s="35" t="s">
        <v>52</v>
      </c>
      <c r="B264" s="42"/>
      <c r="C264" s="43"/>
      <c r="D264" s="43"/>
      <c r="E264" s="37" t="s">
        <v>452</v>
      </c>
      <c r="F264" s="43"/>
      <c r="G264" s="43"/>
      <c r="H264" s="43"/>
      <c r="I264" s="43"/>
      <c r="J264" s="44"/>
    </row>
    <row r="265" ht="45">
      <c r="A265" s="35" t="s">
        <v>54</v>
      </c>
      <c r="B265" s="42"/>
      <c r="C265" s="43"/>
      <c r="D265" s="43"/>
      <c r="E265" s="45" t="s">
        <v>453</v>
      </c>
      <c r="F265" s="43"/>
      <c r="G265" s="43"/>
      <c r="H265" s="43"/>
      <c r="I265" s="43"/>
      <c r="J265" s="44"/>
    </row>
    <row r="266" ht="285">
      <c r="A266" s="35" t="s">
        <v>56</v>
      </c>
      <c r="B266" s="42"/>
      <c r="C266" s="43"/>
      <c r="D266" s="43"/>
      <c r="E266" s="37" t="s">
        <v>454</v>
      </c>
      <c r="F266" s="43"/>
      <c r="G266" s="43"/>
      <c r="H266" s="43"/>
      <c r="I266" s="43"/>
      <c r="J266" s="44"/>
    </row>
    <row r="267" ht="30">
      <c r="A267" s="35" t="s">
        <v>46</v>
      </c>
      <c r="B267" s="35">
        <v>64</v>
      </c>
      <c r="C267" s="36" t="s">
        <v>455</v>
      </c>
      <c r="D267" s="35" t="s">
        <v>48</v>
      </c>
      <c r="E267" s="37" t="s">
        <v>456</v>
      </c>
      <c r="F267" s="38" t="s">
        <v>64</v>
      </c>
      <c r="G267" s="39">
        <v>132.44999999999999</v>
      </c>
      <c r="H267" s="40">
        <v>0</v>
      </c>
      <c r="I267" s="40">
        <f>ROUND(G267*H267,P4)</f>
        <v>0</v>
      </c>
      <c r="J267" s="38" t="s">
        <v>85</v>
      </c>
      <c r="O267" s="41">
        <f>I267*0.21</f>
        <v>0</v>
      </c>
      <c r="P267">
        <v>3</v>
      </c>
    </row>
    <row r="268" ht="60">
      <c r="A268" s="35" t="s">
        <v>52</v>
      </c>
      <c r="B268" s="42"/>
      <c r="C268" s="43"/>
      <c r="D268" s="43"/>
      <c r="E268" s="37" t="s">
        <v>457</v>
      </c>
      <c r="F268" s="43"/>
      <c r="G268" s="43"/>
      <c r="H268" s="43"/>
      <c r="I268" s="43"/>
      <c r="J268" s="44"/>
    </row>
    <row r="269" ht="60">
      <c r="A269" s="35" t="s">
        <v>54</v>
      </c>
      <c r="B269" s="42"/>
      <c r="C269" s="43"/>
      <c r="D269" s="43"/>
      <c r="E269" s="45" t="s">
        <v>458</v>
      </c>
      <c r="F269" s="43"/>
      <c r="G269" s="43"/>
      <c r="H269" s="43"/>
      <c r="I269" s="43"/>
      <c r="J269" s="44"/>
    </row>
    <row r="270" ht="285">
      <c r="A270" s="35" t="s">
        <v>56</v>
      </c>
      <c r="B270" s="42"/>
      <c r="C270" s="43"/>
      <c r="D270" s="43"/>
      <c r="E270" s="37" t="s">
        <v>454</v>
      </c>
      <c r="F270" s="43"/>
      <c r="G270" s="43"/>
      <c r="H270" s="43"/>
      <c r="I270" s="43"/>
      <c r="J270" s="44"/>
    </row>
    <row r="271">
      <c r="A271" s="35" t="s">
        <v>46</v>
      </c>
      <c r="B271" s="35">
        <v>65</v>
      </c>
      <c r="C271" s="36" t="s">
        <v>459</v>
      </c>
      <c r="D271" s="35" t="s">
        <v>48</v>
      </c>
      <c r="E271" s="37" t="s">
        <v>460</v>
      </c>
      <c r="F271" s="38" t="s">
        <v>64</v>
      </c>
      <c r="G271" s="39">
        <v>74.569999999999993</v>
      </c>
      <c r="H271" s="40">
        <v>0</v>
      </c>
      <c r="I271" s="40">
        <f>ROUND(G271*H271,P4)</f>
        <v>0</v>
      </c>
      <c r="J271" s="38" t="s">
        <v>85</v>
      </c>
      <c r="O271" s="41">
        <f>I271*0.21</f>
        <v>0</v>
      </c>
      <c r="P271">
        <v>3</v>
      </c>
    </row>
    <row r="272" ht="60">
      <c r="A272" s="35" t="s">
        <v>52</v>
      </c>
      <c r="B272" s="42"/>
      <c r="C272" s="43"/>
      <c r="D272" s="43"/>
      <c r="E272" s="37" t="s">
        <v>461</v>
      </c>
      <c r="F272" s="43"/>
      <c r="G272" s="43"/>
      <c r="H272" s="43"/>
      <c r="I272" s="43"/>
      <c r="J272" s="44"/>
    </row>
    <row r="273" ht="45">
      <c r="A273" s="35" t="s">
        <v>54</v>
      </c>
      <c r="B273" s="42"/>
      <c r="C273" s="43"/>
      <c r="D273" s="43"/>
      <c r="E273" s="45" t="s">
        <v>462</v>
      </c>
      <c r="F273" s="43"/>
      <c r="G273" s="43"/>
      <c r="H273" s="43"/>
      <c r="I273" s="43"/>
      <c r="J273" s="44"/>
    </row>
    <row r="274" ht="285">
      <c r="A274" s="35" t="s">
        <v>56</v>
      </c>
      <c r="B274" s="42"/>
      <c r="C274" s="43"/>
      <c r="D274" s="43"/>
      <c r="E274" s="37" t="s">
        <v>454</v>
      </c>
      <c r="F274" s="43"/>
      <c r="G274" s="43"/>
      <c r="H274" s="43"/>
      <c r="I274" s="43"/>
      <c r="J274" s="44"/>
    </row>
    <row r="275">
      <c r="A275" s="35" t="s">
        <v>46</v>
      </c>
      <c r="B275" s="35">
        <v>66</v>
      </c>
      <c r="C275" s="36" t="s">
        <v>463</v>
      </c>
      <c r="D275" s="35" t="s">
        <v>48</v>
      </c>
      <c r="E275" s="37" t="s">
        <v>464</v>
      </c>
      <c r="F275" s="38" t="s">
        <v>64</v>
      </c>
      <c r="G275" s="39">
        <v>60.911999999999999</v>
      </c>
      <c r="H275" s="40">
        <v>0</v>
      </c>
      <c r="I275" s="40">
        <f>ROUND(G275*H275,P4)</f>
        <v>0</v>
      </c>
      <c r="J275" s="38" t="s">
        <v>85</v>
      </c>
      <c r="O275" s="41">
        <f>I275*0.21</f>
        <v>0</v>
      </c>
      <c r="P275">
        <v>3</v>
      </c>
    </row>
    <row r="276" ht="30">
      <c r="A276" s="35" t="s">
        <v>52</v>
      </c>
      <c r="B276" s="42"/>
      <c r="C276" s="43"/>
      <c r="D276" s="43"/>
      <c r="E276" s="37" t="s">
        <v>465</v>
      </c>
      <c r="F276" s="43"/>
      <c r="G276" s="43"/>
      <c r="H276" s="43"/>
      <c r="I276" s="43"/>
      <c r="J276" s="44"/>
    </row>
    <row r="277">
      <c r="A277" s="35" t="s">
        <v>54</v>
      </c>
      <c r="B277" s="42"/>
      <c r="C277" s="43"/>
      <c r="D277" s="43"/>
      <c r="E277" s="45" t="s">
        <v>466</v>
      </c>
      <c r="F277" s="43"/>
      <c r="G277" s="43"/>
      <c r="H277" s="43"/>
      <c r="I277" s="43"/>
      <c r="J277" s="44"/>
    </row>
    <row r="278" ht="300">
      <c r="A278" s="35" t="s">
        <v>56</v>
      </c>
      <c r="B278" s="42"/>
      <c r="C278" s="43"/>
      <c r="D278" s="43"/>
      <c r="E278" s="37" t="s">
        <v>467</v>
      </c>
      <c r="F278" s="43"/>
      <c r="G278" s="43"/>
      <c r="H278" s="43"/>
      <c r="I278" s="43"/>
      <c r="J278" s="44"/>
    </row>
    <row r="279" ht="30">
      <c r="A279" s="35" t="s">
        <v>46</v>
      </c>
      <c r="B279" s="35">
        <v>67</v>
      </c>
      <c r="C279" s="36" t="s">
        <v>468</v>
      </c>
      <c r="D279" s="35" t="s">
        <v>48</v>
      </c>
      <c r="E279" s="37" t="s">
        <v>469</v>
      </c>
      <c r="F279" s="38" t="s">
        <v>64</v>
      </c>
      <c r="G279" s="39">
        <v>153.03200000000001</v>
      </c>
      <c r="H279" s="40">
        <v>0</v>
      </c>
      <c r="I279" s="40">
        <f>ROUND(G279*H279,P4)</f>
        <v>0</v>
      </c>
      <c r="J279" s="38" t="s">
        <v>85</v>
      </c>
      <c r="O279" s="41">
        <f>I279*0.21</f>
        <v>0</v>
      </c>
      <c r="P279">
        <v>3</v>
      </c>
    </row>
    <row r="280" ht="60">
      <c r="A280" s="35" t="s">
        <v>52</v>
      </c>
      <c r="B280" s="42"/>
      <c r="C280" s="43"/>
      <c r="D280" s="43"/>
      <c r="E280" s="37" t="s">
        <v>470</v>
      </c>
      <c r="F280" s="43"/>
      <c r="G280" s="43"/>
      <c r="H280" s="43"/>
      <c r="I280" s="43"/>
      <c r="J280" s="44"/>
    </row>
    <row r="281">
      <c r="A281" s="35" t="s">
        <v>54</v>
      </c>
      <c r="B281" s="42"/>
      <c r="C281" s="43"/>
      <c r="D281" s="43"/>
      <c r="E281" s="45" t="s">
        <v>471</v>
      </c>
      <c r="F281" s="43"/>
      <c r="G281" s="43"/>
      <c r="H281" s="43"/>
      <c r="I281" s="43"/>
      <c r="J281" s="44"/>
    </row>
    <row r="282" ht="300">
      <c r="A282" s="35" t="s">
        <v>56</v>
      </c>
      <c r="B282" s="42"/>
      <c r="C282" s="43"/>
      <c r="D282" s="43"/>
      <c r="E282" s="37" t="s">
        <v>467</v>
      </c>
      <c r="F282" s="43"/>
      <c r="G282" s="43"/>
      <c r="H282" s="43"/>
      <c r="I282" s="43"/>
      <c r="J282" s="44"/>
    </row>
    <row r="283">
      <c r="A283" s="35" t="s">
        <v>46</v>
      </c>
      <c r="B283" s="35">
        <v>68</v>
      </c>
      <c r="C283" s="36" t="s">
        <v>472</v>
      </c>
      <c r="D283" s="35" t="s">
        <v>48</v>
      </c>
      <c r="E283" s="37" t="s">
        <v>473</v>
      </c>
      <c r="F283" s="38" t="s">
        <v>64</v>
      </c>
      <c r="G283" s="39">
        <v>27.824000000000002</v>
      </c>
      <c r="H283" s="40">
        <v>0</v>
      </c>
      <c r="I283" s="40">
        <f>ROUND(G283*H283,P4)</f>
        <v>0</v>
      </c>
      <c r="J283" s="38" t="s">
        <v>85</v>
      </c>
      <c r="O283" s="41">
        <f>I283*0.21</f>
        <v>0</v>
      </c>
      <c r="P283">
        <v>3</v>
      </c>
    </row>
    <row r="284" ht="30">
      <c r="A284" s="35" t="s">
        <v>52</v>
      </c>
      <c r="B284" s="42"/>
      <c r="C284" s="43"/>
      <c r="D284" s="43"/>
      <c r="E284" s="37" t="s">
        <v>474</v>
      </c>
      <c r="F284" s="43"/>
      <c r="G284" s="43"/>
      <c r="H284" s="43"/>
      <c r="I284" s="43"/>
      <c r="J284" s="44"/>
    </row>
    <row r="285" ht="45">
      <c r="A285" s="35" t="s">
        <v>54</v>
      </c>
      <c r="B285" s="42"/>
      <c r="C285" s="43"/>
      <c r="D285" s="43"/>
      <c r="E285" s="45" t="s">
        <v>475</v>
      </c>
      <c r="F285" s="43"/>
      <c r="G285" s="43"/>
      <c r="H285" s="43"/>
      <c r="I285" s="43"/>
      <c r="J285" s="44"/>
    </row>
    <row r="286" ht="75">
      <c r="A286" s="35" t="s">
        <v>56</v>
      </c>
      <c r="B286" s="42"/>
      <c r="C286" s="43"/>
      <c r="D286" s="43"/>
      <c r="E286" s="37" t="s">
        <v>476</v>
      </c>
      <c r="F286" s="43"/>
      <c r="G286" s="43"/>
      <c r="H286" s="43"/>
      <c r="I286" s="43"/>
      <c r="J286" s="44"/>
    </row>
    <row r="287">
      <c r="A287" s="35" t="s">
        <v>46</v>
      </c>
      <c r="B287" s="35">
        <v>69</v>
      </c>
      <c r="C287" s="36" t="s">
        <v>477</v>
      </c>
      <c r="D287" s="35" t="s">
        <v>48</v>
      </c>
      <c r="E287" s="37" t="s">
        <v>478</v>
      </c>
      <c r="F287" s="38" t="s">
        <v>64</v>
      </c>
      <c r="G287" s="39">
        <v>210.928</v>
      </c>
      <c r="H287" s="40">
        <v>0</v>
      </c>
      <c r="I287" s="40">
        <f>ROUND(G287*H287,P4)</f>
        <v>0</v>
      </c>
      <c r="J287" s="38" t="s">
        <v>85</v>
      </c>
      <c r="O287" s="41">
        <f>I287*0.21</f>
        <v>0</v>
      </c>
      <c r="P287">
        <v>3</v>
      </c>
    </row>
    <row r="288" ht="60">
      <c r="A288" s="35" t="s">
        <v>52</v>
      </c>
      <c r="B288" s="42"/>
      <c r="C288" s="43"/>
      <c r="D288" s="43"/>
      <c r="E288" s="37" t="s">
        <v>479</v>
      </c>
      <c r="F288" s="43"/>
      <c r="G288" s="43"/>
      <c r="H288" s="43"/>
      <c r="I288" s="43"/>
      <c r="J288" s="44"/>
    </row>
    <row r="289" ht="75">
      <c r="A289" s="35" t="s">
        <v>54</v>
      </c>
      <c r="B289" s="42"/>
      <c r="C289" s="43"/>
      <c r="D289" s="43"/>
      <c r="E289" s="45" t="s">
        <v>480</v>
      </c>
      <c r="F289" s="43"/>
      <c r="G289" s="43"/>
      <c r="H289" s="43"/>
      <c r="I289" s="43"/>
      <c r="J289" s="44"/>
    </row>
    <row r="290" ht="120">
      <c r="A290" s="35" t="s">
        <v>56</v>
      </c>
      <c r="B290" s="42"/>
      <c r="C290" s="43"/>
      <c r="D290" s="43"/>
      <c r="E290" s="37" t="s">
        <v>481</v>
      </c>
      <c r="F290" s="43"/>
      <c r="G290" s="43"/>
      <c r="H290" s="43"/>
      <c r="I290" s="43"/>
      <c r="J290" s="44"/>
    </row>
    <row r="291">
      <c r="A291" s="35" t="s">
        <v>46</v>
      </c>
      <c r="B291" s="35">
        <v>70</v>
      </c>
      <c r="C291" s="36" t="s">
        <v>482</v>
      </c>
      <c r="D291" s="35" t="s">
        <v>48</v>
      </c>
      <c r="E291" s="37" t="s">
        <v>483</v>
      </c>
      <c r="F291" s="38" t="s">
        <v>64</v>
      </c>
      <c r="G291" s="39">
        <v>15.438000000000001</v>
      </c>
      <c r="H291" s="40">
        <v>0</v>
      </c>
      <c r="I291" s="40">
        <f>ROUND(G291*H291,P4)</f>
        <v>0</v>
      </c>
      <c r="J291" s="38" t="s">
        <v>85</v>
      </c>
      <c r="O291" s="41">
        <f>I291*0.21</f>
        <v>0</v>
      </c>
      <c r="P291">
        <v>3</v>
      </c>
    </row>
    <row r="292" ht="30">
      <c r="A292" s="35" t="s">
        <v>52</v>
      </c>
      <c r="B292" s="42"/>
      <c r="C292" s="43"/>
      <c r="D292" s="43"/>
      <c r="E292" s="37" t="s">
        <v>484</v>
      </c>
      <c r="F292" s="43"/>
      <c r="G292" s="43"/>
      <c r="H292" s="43"/>
      <c r="I292" s="43"/>
      <c r="J292" s="44"/>
    </row>
    <row r="293" ht="45">
      <c r="A293" s="35" t="s">
        <v>54</v>
      </c>
      <c r="B293" s="42"/>
      <c r="C293" s="43"/>
      <c r="D293" s="43"/>
      <c r="E293" s="45" t="s">
        <v>485</v>
      </c>
      <c r="F293" s="43"/>
      <c r="G293" s="43"/>
      <c r="H293" s="43"/>
      <c r="I293" s="43"/>
      <c r="J293" s="44"/>
    </row>
    <row r="294" ht="120">
      <c r="A294" s="35" t="s">
        <v>56</v>
      </c>
      <c r="B294" s="42"/>
      <c r="C294" s="43"/>
      <c r="D294" s="43"/>
      <c r="E294" s="37" t="s">
        <v>481</v>
      </c>
      <c r="F294" s="43"/>
      <c r="G294" s="43"/>
      <c r="H294" s="43"/>
      <c r="I294" s="43"/>
      <c r="J294" s="44"/>
    </row>
    <row r="295">
      <c r="A295" s="29" t="s">
        <v>43</v>
      </c>
      <c r="B295" s="30"/>
      <c r="C295" s="31" t="s">
        <v>486</v>
      </c>
      <c r="D295" s="32"/>
      <c r="E295" s="29" t="s">
        <v>487</v>
      </c>
      <c r="F295" s="32"/>
      <c r="G295" s="32"/>
      <c r="H295" s="32"/>
      <c r="I295" s="33">
        <f>SUMIFS(I296:I307,A296:A307,"P")</f>
        <v>0</v>
      </c>
      <c r="J295" s="34"/>
    </row>
    <row r="296">
      <c r="A296" s="35" t="s">
        <v>46</v>
      </c>
      <c r="B296" s="35">
        <v>71</v>
      </c>
      <c r="C296" s="36" t="s">
        <v>488</v>
      </c>
      <c r="D296" s="35" t="s">
        <v>48</v>
      </c>
      <c r="E296" s="37" t="s">
        <v>489</v>
      </c>
      <c r="F296" s="38" t="s">
        <v>203</v>
      </c>
      <c r="G296" s="39">
        <v>6</v>
      </c>
      <c r="H296" s="40">
        <v>0</v>
      </c>
      <c r="I296" s="40">
        <f>ROUND(G296*H296,P4)</f>
        <v>0</v>
      </c>
      <c r="J296" s="38" t="s">
        <v>85</v>
      </c>
      <c r="O296" s="41">
        <f>I296*0.21</f>
        <v>0</v>
      </c>
      <c r="P296">
        <v>3</v>
      </c>
    </row>
    <row r="297" ht="30">
      <c r="A297" s="35" t="s">
        <v>52</v>
      </c>
      <c r="B297" s="42"/>
      <c r="C297" s="43"/>
      <c r="D297" s="43"/>
      <c r="E297" s="37" t="s">
        <v>490</v>
      </c>
      <c r="F297" s="43"/>
      <c r="G297" s="43"/>
      <c r="H297" s="43"/>
      <c r="I297" s="43"/>
      <c r="J297" s="44"/>
    </row>
    <row r="298">
      <c r="A298" s="35" t="s">
        <v>54</v>
      </c>
      <c r="B298" s="42"/>
      <c r="C298" s="43"/>
      <c r="D298" s="43"/>
      <c r="E298" s="45" t="s">
        <v>491</v>
      </c>
      <c r="F298" s="43"/>
      <c r="G298" s="43"/>
      <c r="H298" s="43"/>
      <c r="I298" s="43"/>
      <c r="J298" s="44"/>
    </row>
    <row r="299" ht="330">
      <c r="A299" s="35" t="s">
        <v>56</v>
      </c>
      <c r="B299" s="42"/>
      <c r="C299" s="43"/>
      <c r="D299" s="43"/>
      <c r="E299" s="37" t="s">
        <v>492</v>
      </c>
      <c r="F299" s="43"/>
      <c r="G299" s="43"/>
      <c r="H299" s="43"/>
      <c r="I299" s="43"/>
      <c r="J299" s="44"/>
    </row>
    <row r="300">
      <c r="A300" s="35" t="s">
        <v>46</v>
      </c>
      <c r="B300" s="35">
        <v>72</v>
      </c>
      <c r="C300" s="36" t="s">
        <v>493</v>
      </c>
      <c r="D300" s="35" t="s">
        <v>48</v>
      </c>
      <c r="E300" s="37" t="s">
        <v>494</v>
      </c>
      <c r="F300" s="38" t="s">
        <v>203</v>
      </c>
      <c r="G300" s="39">
        <v>27.199999999999999</v>
      </c>
      <c r="H300" s="40">
        <v>0</v>
      </c>
      <c r="I300" s="40">
        <f>ROUND(G300*H300,P4)</f>
        <v>0</v>
      </c>
      <c r="J300" s="38" t="s">
        <v>85</v>
      </c>
      <c r="O300" s="41">
        <f>I300*0.21</f>
        <v>0</v>
      </c>
      <c r="P300">
        <v>3</v>
      </c>
    </row>
    <row r="301" ht="45">
      <c r="A301" s="35" t="s">
        <v>52</v>
      </c>
      <c r="B301" s="42"/>
      <c r="C301" s="43"/>
      <c r="D301" s="43"/>
      <c r="E301" s="37" t="s">
        <v>495</v>
      </c>
      <c r="F301" s="43"/>
      <c r="G301" s="43"/>
      <c r="H301" s="43"/>
      <c r="I301" s="43"/>
      <c r="J301" s="44"/>
    </row>
    <row r="302">
      <c r="A302" s="35" t="s">
        <v>54</v>
      </c>
      <c r="B302" s="42"/>
      <c r="C302" s="43"/>
      <c r="D302" s="43"/>
      <c r="E302" s="45" t="s">
        <v>496</v>
      </c>
      <c r="F302" s="43"/>
      <c r="G302" s="43"/>
      <c r="H302" s="43"/>
      <c r="I302" s="43"/>
      <c r="J302" s="44"/>
    </row>
    <row r="303" ht="330">
      <c r="A303" s="35" t="s">
        <v>56</v>
      </c>
      <c r="B303" s="42"/>
      <c r="C303" s="43"/>
      <c r="D303" s="43"/>
      <c r="E303" s="37" t="s">
        <v>497</v>
      </c>
      <c r="F303" s="43"/>
      <c r="G303" s="43"/>
      <c r="H303" s="43"/>
      <c r="I303" s="43"/>
      <c r="J303" s="44"/>
    </row>
    <row r="304">
      <c r="A304" s="35" t="s">
        <v>46</v>
      </c>
      <c r="B304" s="35">
        <v>73</v>
      </c>
      <c r="C304" s="36" t="s">
        <v>498</v>
      </c>
      <c r="D304" s="35" t="s">
        <v>48</v>
      </c>
      <c r="E304" s="37" t="s">
        <v>499</v>
      </c>
      <c r="F304" s="38" t="s">
        <v>203</v>
      </c>
      <c r="G304" s="39">
        <v>84</v>
      </c>
      <c r="H304" s="40">
        <v>0</v>
      </c>
      <c r="I304" s="40">
        <f>ROUND(G304*H304,P4)</f>
        <v>0</v>
      </c>
      <c r="J304" s="38" t="s">
        <v>85</v>
      </c>
      <c r="O304" s="41">
        <f>I304*0.21</f>
        <v>0</v>
      </c>
      <c r="P304">
        <v>3</v>
      </c>
    </row>
    <row r="305" ht="60">
      <c r="A305" s="35" t="s">
        <v>52</v>
      </c>
      <c r="B305" s="42"/>
      <c r="C305" s="43"/>
      <c r="D305" s="43"/>
      <c r="E305" s="37" t="s">
        <v>500</v>
      </c>
      <c r="F305" s="43"/>
      <c r="G305" s="43"/>
      <c r="H305" s="43"/>
      <c r="I305" s="43"/>
      <c r="J305" s="44"/>
    </row>
    <row r="306">
      <c r="A306" s="35" t="s">
        <v>54</v>
      </c>
      <c r="B306" s="42"/>
      <c r="C306" s="43"/>
      <c r="D306" s="43"/>
      <c r="E306" s="45" t="s">
        <v>501</v>
      </c>
      <c r="F306" s="43"/>
      <c r="G306" s="43"/>
      <c r="H306" s="43"/>
      <c r="I306" s="43"/>
      <c r="J306" s="44"/>
    </row>
    <row r="307" ht="315">
      <c r="A307" s="35" t="s">
        <v>56</v>
      </c>
      <c r="B307" s="42"/>
      <c r="C307" s="43"/>
      <c r="D307" s="43"/>
      <c r="E307" s="37" t="s">
        <v>502</v>
      </c>
      <c r="F307" s="43"/>
      <c r="G307" s="43"/>
      <c r="H307" s="43"/>
      <c r="I307" s="43"/>
      <c r="J307" s="44"/>
    </row>
    <row r="308">
      <c r="A308" s="29" t="s">
        <v>43</v>
      </c>
      <c r="B308" s="30"/>
      <c r="C308" s="31" t="s">
        <v>68</v>
      </c>
      <c r="D308" s="32"/>
      <c r="E308" s="29" t="s">
        <v>69</v>
      </c>
      <c r="F308" s="32"/>
      <c r="G308" s="32"/>
      <c r="H308" s="32"/>
      <c r="I308" s="33">
        <f>SUMIFS(I309:I374,A309:A374,"P")</f>
        <v>0</v>
      </c>
      <c r="J308" s="34"/>
    </row>
    <row r="309">
      <c r="A309" s="35" t="s">
        <v>46</v>
      </c>
      <c r="B309" s="35">
        <v>74</v>
      </c>
      <c r="C309" s="36" t="s">
        <v>503</v>
      </c>
      <c r="D309" s="35" t="s">
        <v>48</v>
      </c>
      <c r="E309" s="37" t="s">
        <v>504</v>
      </c>
      <c r="F309" s="38" t="s">
        <v>203</v>
      </c>
      <c r="G309" s="39">
        <v>25.899999999999999</v>
      </c>
      <c r="H309" s="40">
        <v>0</v>
      </c>
      <c r="I309" s="40">
        <f>ROUND(G309*H309,P4)</f>
        <v>0</v>
      </c>
      <c r="J309" s="38" t="s">
        <v>85</v>
      </c>
      <c r="O309" s="41">
        <f>I309*0.21</f>
        <v>0</v>
      </c>
      <c r="P309">
        <v>3</v>
      </c>
    </row>
    <row r="310" ht="75">
      <c r="A310" s="35" t="s">
        <v>52</v>
      </c>
      <c r="B310" s="42"/>
      <c r="C310" s="43"/>
      <c r="D310" s="43"/>
      <c r="E310" s="37" t="s">
        <v>505</v>
      </c>
      <c r="F310" s="43"/>
      <c r="G310" s="43"/>
      <c r="H310" s="43"/>
      <c r="I310" s="43"/>
      <c r="J310" s="44"/>
    </row>
    <row r="311">
      <c r="A311" s="35" t="s">
        <v>54</v>
      </c>
      <c r="B311" s="42"/>
      <c r="C311" s="43"/>
      <c r="D311" s="43"/>
      <c r="E311" s="45" t="s">
        <v>506</v>
      </c>
      <c r="F311" s="43"/>
      <c r="G311" s="43"/>
      <c r="H311" s="43"/>
      <c r="I311" s="43"/>
      <c r="J311" s="44"/>
    </row>
    <row r="312" ht="120">
      <c r="A312" s="35" t="s">
        <v>56</v>
      </c>
      <c r="B312" s="42"/>
      <c r="C312" s="43"/>
      <c r="D312" s="43"/>
      <c r="E312" s="37" t="s">
        <v>507</v>
      </c>
      <c r="F312" s="43"/>
      <c r="G312" s="43"/>
      <c r="H312" s="43"/>
      <c r="I312" s="43"/>
      <c r="J312" s="44"/>
    </row>
    <row r="313">
      <c r="A313" s="35" t="s">
        <v>46</v>
      </c>
      <c r="B313" s="35">
        <v>75</v>
      </c>
      <c r="C313" s="36" t="s">
        <v>503</v>
      </c>
      <c r="D313" s="35" t="s">
        <v>58</v>
      </c>
      <c r="E313" s="37" t="s">
        <v>504</v>
      </c>
      <c r="F313" s="38" t="s">
        <v>203</v>
      </c>
      <c r="G313" s="39">
        <v>26.199999999999999</v>
      </c>
      <c r="H313" s="40">
        <v>0</v>
      </c>
      <c r="I313" s="40">
        <f>ROUND(G313*H313,P4)</f>
        <v>0</v>
      </c>
      <c r="J313" s="38" t="s">
        <v>85</v>
      </c>
      <c r="O313" s="41">
        <f>I313*0.21</f>
        <v>0</v>
      </c>
      <c r="P313">
        <v>3</v>
      </c>
    </row>
    <row r="314" ht="45">
      <c r="A314" s="35" t="s">
        <v>52</v>
      </c>
      <c r="B314" s="42"/>
      <c r="C314" s="43"/>
      <c r="D314" s="43"/>
      <c r="E314" s="37" t="s">
        <v>508</v>
      </c>
      <c r="F314" s="43"/>
      <c r="G314" s="43"/>
      <c r="H314" s="43"/>
      <c r="I314" s="43"/>
      <c r="J314" s="44"/>
    </row>
    <row r="315">
      <c r="A315" s="35" t="s">
        <v>54</v>
      </c>
      <c r="B315" s="42"/>
      <c r="C315" s="43"/>
      <c r="D315" s="43"/>
      <c r="E315" s="45" t="s">
        <v>509</v>
      </c>
      <c r="F315" s="43"/>
      <c r="G315" s="43"/>
      <c r="H315" s="43"/>
      <c r="I315" s="43"/>
      <c r="J315" s="44"/>
    </row>
    <row r="316" ht="120">
      <c r="A316" s="35" t="s">
        <v>56</v>
      </c>
      <c r="B316" s="42"/>
      <c r="C316" s="43"/>
      <c r="D316" s="43"/>
      <c r="E316" s="37" t="s">
        <v>507</v>
      </c>
      <c r="F316" s="43"/>
      <c r="G316" s="43"/>
      <c r="H316" s="43"/>
      <c r="I316" s="43"/>
      <c r="J316" s="44"/>
    </row>
    <row r="317">
      <c r="A317" s="35" t="s">
        <v>46</v>
      </c>
      <c r="B317" s="35">
        <v>76</v>
      </c>
      <c r="C317" s="36" t="s">
        <v>510</v>
      </c>
      <c r="D317" s="35" t="s">
        <v>48</v>
      </c>
      <c r="E317" s="37" t="s">
        <v>511</v>
      </c>
      <c r="F317" s="38" t="s">
        <v>104</v>
      </c>
      <c r="G317" s="39">
        <v>2</v>
      </c>
      <c r="H317" s="40">
        <v>0</v>
      </c>
      <c r="I317" s="40">
        <f>ROUND(G317*H317,P4)</f>
        <v>0</v>
      </c>
      <c r="J317" s="38" t="s">
        <v>85</v>
      </c>
      <c r="O317" s="41">
        <f>I317*0.21</f>
        <v>0</v>
      </c>
      <c r="P317">
        <v>3</v>
      </c>
    </row>
    <row r="318" ht="30">
      <c r="A318" s="35" t="s">
        <v>52</v>
      </c>
      <c r="B318" s="42"/>
      <c r="C318" s="43"/>
      <c r="D318" s="43"/>
      <c r="E318" s="37" t="s">
        <v>512</v>
      </c>
      <c r="F318" s="43"/>
      <c r="G318" s="43"/>
      <c r="H318" s="43"/>
      <c r="I318" s="43"/>
      <c r="J318" s="44"/>
    </row>
    <row r="319">
      <c r="A319" s="35" t="s">
        <v>54</v>
      </c>
      <c r="B319" s="42"/>
      <c r="C319" s="43"/>
      <c r="D319" s="43"/>
      <c r="E319" s="45" t="s">
        <v>513</v>
      </c>
      <c r="F319" s="43"/>
      <c r="G319" s="43"/>
      <c r="H319" s="43"/>
      <c r="I319" s="43"/>
      <c r="J319" s="44"/>
    </row>
    <row r="320" ht="90">
      <c r="A320" s="35" t="s">
        <v>56</v>
      </c>
      <c r="B320" s="42"/>
      <c r="C320" s="43"/>
      <c r="D320" s="43"/>
      <c r="E320" s="37" t="s">
        <v>514</v>
      </c>
      <c r="F320" s="43"/>
      <c r="G320" s="43"/>
      <c r="H320" s="43"/>
      <c r="I320" s="43"/>
      <c r="J320" s="44"/>
    </row>
    <row r="321">
      <c r="A321" s="35" t="s">
        <v>46</v>
      </c>
      <c r="B321" s="35">
        <v>77</v>
      </c>
      <c r="C321" s="36" t="s">
        <v>515</v>
      </c>
      <c r="D321" s="35" t="s">
        <v>48</v>
      </c>
      <c r="E321" s="37" t="s">
        <v>516</v>
      </c>
      <c r="F321" s="38" t="s">
        <v>104</v>
      </c>
      <c r="G321" s="39">
        <v>12</v>
      </c>
      <c r="H321" s="40">
        <v>0</v>
      </c>
      <c r="I321" s="40">
        <f>ROUND(G321*H321,P4)</f>
        <v>0</v>
      </c>
      <c r="J321" s="38" t="s">
        <v>85</v>
      </c>
      <c r="O321" s="41">
        <f>I321*0.21</f>
        <v>0</v>
      </c>
      <c r="P321">
        <v>3</v>
      </c>
    </row>
    <row r="322" ht="75">
      <c r="A322" s="35" t="s">
        <v>52</v>
      </c>
      <c r="B322" s="42"/>
      <c r="C322" s="43"/>
      <c r="D322" s="43"/>
      <c r="E322" s="37" t="s">
        <v>517</v>
      </c>
      <c r="F322" s="43"/>
      <c r="G322" s="43"/>
      <c r="H322" s="43"/>
      <c r="I322" s="43"/>
      <c r="J322" s="44"/>
    </row>
    <row r="323" ht="75">
      <c r="A323" s="35" t="s">
        <v>56</v>
      </c>
      <c r="B323" s="42"/>
      <c r="C323" s="43"/>
      <c r="D323" s="43"/>
      <c r="E323" s="37" t="s">
        <v>518</v>
      </c>
      <c r="F323" s="43"/>
      <c r="G323" s="43"/>
      <c r="H323" s="43"/>
      <c r="I323" s="43"/>
      <c r="J323" s="44"/>
    </row>
    <row r="324">
      <c r="A324" s="35" t="s">
        <v>46</v>
      </c>
      <c r="B324" s="35">
        <v>78</v>
      </c>
      <c r="C324" s="36" t="s">
        <v>519</v>
      </c>
      <c r="D324" s="35" t="s">
        <v>48</v>
      </c>
      <c r="E324" s="37" t="s">
        <v>520</v>
      </c>
      <c r="F324" s="38" t="s">
        <v>104</v>
      </c>
      <c r="G324" s="39">
        <v>0</v>
      </c>
      <c r="H324" s="40">
        <v>0</v>
      </c>
      <c r="I324" s="40">
        <f>ROUND(G324*H324,P4)</f>
        <v>0</v>
      </c>
      <c r="J324" s="38" t="s">
        <v>85</v>
      </c>
      <c r="O324" s="41">
        <f>I324*0.21</f>
        <v>0</v>
      </c>
      <c r="P324">
        <v>3</v>
      </c>
    </row>
    <row r="325" ht="45">
      <c r="A325" s="35" t="s">
        <v>52</v>
      </c>
      <c r="B325" s="42"/>
      <c r="C325" s="43"/>
      <c r="D325" s="43"/>
      <c r="E325" s="37" t="s">
        <v>521</v>
      </c>
      <c r="F325" s="43"/>
      <c r="G325" s="43"/>
      <c r="H325" s="43"/>
      <c r="I325" s="43"/>
      <c r="J325" s="44"/>
    </row>
    <row r="326" ht="75">
      <c r="A326" s="35" t="s">
        <v>56</v>
      </c>
      <c r="B326" s="42"/>
      <c r="C326" s="43"/>
      <c r="D326" s="43"/>
      <c r="E326" s="37" t="s">
        <v>518</v>
      </c>
      <c r="F326" s="43"/>
      <c r="G326" s="43"/>
      <c r="H326" s="43"/>
      <c r="I326" s="43"/>
      <c r="J326" s="44"/>
    </row>
    <row r="327" ht="30">
      <c r="A327" s="35" t="s">
        <v>46</v>
      </c>
      <c r="B327" s="35">
        <v>79</v>
      </c>
      <c r="C327" s="36" t="s">
        <v>522</v>
      </c>
      <c r="D327" s="35" t="s">
        <v>48</v>
      </c>
      <c r="E327" s="37" t="s">
        <v>523</v>
      </c>
      <c r="F327" s="38" t="s">
        <v>203</v>
      </c>
      <c r="G327" s="39">
        <v>18.91</v>
      </c>
      <c r="H327" s="40">
        <v>0</v>
      </c>
      <c r="I327" s="40">
        <f>ROUND(G327*H327,P4)</f>
        <v>0</v>
      </c>
      <c r="J327" s="38" t="s">
        <v>85</v>
      </c>
      <c r="O327" s="41">
        <f>I327*0.21</f>
        <v>0</v>
      </c>
      <c r="P327">
        <v>3</v>
      </c>
    </row>
    <row r="328" ht="60">
      <c r="A328" s="35" t="s">
        <v>52</v>
      </c>
      <c r="B328" s="42"/>
      <c r="C328" s="43"/>
      <c r="D328" s="43"/>
      <c r="E328" s="37" t="s">
        <v>524</v>
      </c>
      <c r="F328" s="43"/>
      <c r="G328" s="43"/>
      <c r="H328" s="43"/>
      <c r="I328" s="43"/>
      <c r="J328" s="44"/>
    </row>
    <row r="329">
      <c r="A329" s="35" t="s">
        <v>54</v>
      </c>
      <c r="B329" s="42"/>
      <c r="C329" s="43"/>
      <c r="D329" s="43"/>
      <c r="E329" s="45" t="s">
        <v>525</v>
      </c>
      <c r="F329" s="43"/>
      <c r="G329" s="43"/>
      <c r="H329" s="43"/>
      <c r="I329" s="43"/>
      <c r="J329" s="44"/>
    </row>
    <row r="330" ht="90">
      <c r="A330" s="35" t="s">
        <v>56</v>
      </c>
      <c r="B330" s="42"/>
      <c r="C330" s="43"/>
      <c r="D330" s="43"/>
      <c r="E330" s="37" t="s">
        <v>526</v>
      </c>
      <c r="F330" s="43"/>
      <c r="G330" s="43"/>
      <c r="H330" s="43"/>
      <c r="I330" s="43"/>
      <c r="J330" s="44"/>
    </row>
    <row r="331">
      <c r="A331" s="35" t="s">
        <v>46</v>
      </c>
      <c r="B331" s="35">
        <v>80</v>
      </c>
      <c r="C331" s="36" t="s">
        <v>527</v>
      </c>
      <c r="D331" s="35" t="s">
        <v>48</v>
      </c>
      <c r="E331" s="37" t="s">
        <v>528</v>
      </c>
      <c r="F331" s="38" t="s">
        <v>203</v>
      </c>
      <c r="G331" s="39">
        <v>96.700000000000003</v>
      </c>
      <c r="H331" s="40">
        <v>0</v>
      </c>
      <c r="I331" s="40">
        <f>ROUND(G331*H331,P4)</f>
        <v>0</v>
      </c>
      <c r="J331" s="38" t="s">
        <v>85</v>
      </c>
      <c r="O331" s="41">
        <f>I331*0.21</f>
        <v>0</v>
      </c>
      <c r="P331">
        <v>3</v>
      </c>
    </row>
    <row r="332" ht="30">
      <c r="A332" s="35" t="s">
        <v>52</v>
      </c>
      <c r="B332" s="42"/>
      <c r="C332" s="43"/>
      <c r="D332" s="43"/>
      <c r="E332" s="37" t="s">
        <v>529</v>
      </c>
      <c r="F332" s="43"/>
      <c r="G332" s="43"/>
      <c r="H332" s="43"/>
      <c r="I332" s="43"/>
      <c r="J332" s="44"/>
    </row>
    <row r="333" ht="45">
      <c r="A333" s="35" t="s">
        <v>54</v>
      </c>
      <c r="B333" s="42"/>
      <c r="C333" s="43"/>
      <c r="D333" s="43"/>
      <c r="E333" s="45" t="s">
        <v>530</v>
      </c>
      <c r="F333" s="43"/>
      <c r="G333" s="43"/>
      <c r="H333" s="43"/>
      <c r="I333" s="43"/>
      <c r="J333" s="44"/>
    </row>
    <row r="334" ht="90">
      <c r="A334" s="35" t="s">
        <v>56</v>
      </c>
      <c r="B334" s="42"/>
      <c r="C334" s="43"/>
      <c r="D334" s="43"/>
      <c r="E334" s="37" t="s">
        <v>209</v>
      </c>
      <c r="F334" s="43"/>
      <c r="G334" s="43"/>
      <c r="H334" s="43"/>
      <c r="I334" s="43"/>
      <c r="J334" s="44"/>
    </row>
    <row r="335" ht="30">
      <c r="A335" s="35" t="s">
        <v>46</v>
      </c>
      <c r="B335" s="35">
        <v>81</v>
      </c>
      <c r="C335" s="36" t="s">
        <v>531</v>
      </c>
      <c r="D335" s="35" t="s">
        <v>48</v>
      </c>
      <c r="E335" s="37" t="s">
        <v>532</v>
      </c>
      <c r="F335" s="38" t="s">
        <v>203</v>
      </c>
      <c r="G335" s="39">
        <v>2.6400000000000001</v>
      </c>
      <c r="H335" s="40">
        <v>0</v>
      </c>
      <c r="I335" s="40">
        <f>ROUND(G335*H335,P4)</f>
        <v>0</v>
      </c>
      <c r="J335" s="38" t="s">
        <v>85</v>
      </c>
      <c r="O335" s="41">
        <f>I335*0.21</f>
        <v>0</v>
      </c>
      <c r="P335">
        <v>3</v>
      </c>
    </row>
    <row r="336" ht="45">
      <c r="A336" s="35" t="s">
        <v>52</v>
      </c>
      <c r="B336" s="42"/>
      <c r="C336" s="43"/>
      <c r="D336" s="43"/>
      <c r="E336" s="37" t="s">
        <v>533</v>
      </c>
      <c r="F336" s="43"/>
      <c r="G336" s="43"/>
      <c r="H336" s="43"/>
      <c r="I336" s="43"/>
      <c r="J336" s="44"/>
    </row>
    <row r="337" ht="45">
      <c r="A337" s="35" t="s">
        <v>54</v>
      </c>
      <c r="B337" s="42"/>
      <c r="C337" s="43"/>
      <c r="D337" s="43"/>
      <c r="E337" s="45" t="s">
        <v>534</v>
      </c>
      <c r="F337" s="43"/>
      <c r="G337" s="43"/>
      <c r="H337" s="43"/>
      <c r="I337" s="43"/>
      <c r="J337" s="44"/>
    </row>
    <row r="338" ht="90">
      <c r="A338" s="35" t="s">
        <v>56</v>
      </c>
      <c r="B338" s="42"/>
      <c r="C338" s="43"/>
      <c r="D338" s="43"/>
      <c r="E338" s="37" t="s">
        <v>209</v>
      </c>
      <c r="F338" s="43"/>
      <c r="G338" s="43"/>
      <c r="H338" s="43"/>
      <c r="I338" s="43"/>
      <c r="J338" s="44"/>
    </row>
    <row r="339">
      <c r="A339" s="35" t="s">
        <v>46</v>
      </c>
      <c r="B339" s="35">
        <v>82</v>
      </c>
      <c r="C339" s="36" t="s">
        <v>535</v>
      </c>
      <c r="D339" s="35" t="s">
        <v>48</v>
      </c>
      <c r="E339" s="37" t="s">
        <v>536</v>
      </c>
      <c r="F339" s="38" t="s">
        <v>203</v>
      </c>
      <c r="G339" s="39">
        <v>101.36</v>
      </c>
      <c r="H339" s="40">
        <v>0</v>
      </c>
      <c r="I339" s="40">
        <f>ROUND(G339*H339,P4)</f>
        <v>0</v>
      </c>
      <c r="J339" s="38" t="s">
        <v>85</v>
      </c>
      <c r="O339" s="41">
        <f>I339*0.21</f>
        <v>0</v>
      </c>
      <c r="P339">
        <v>3</v>
      </c>
    </row>
    <row r="340" ht="30">
      <c r="A340" s="35" t="s">
        <v>52</v>
      </c>
      <c r="B340" s="42"/>
      <c r="C340" s="43"/>
      <c r="D340" s="43"/>
      <c r="E340" s="37" t="s">
        <v>537</v>
      </c>
      <c r="F340" s="43"/>
      <c r="G340" s="43"/>
      <c r="H340" s="43"/>
      <c r="I340" s="43"/>
      <c r="J340" s="44"/>
    </row>
    <row r="341">
      <c r="A341" s="35" t="s">
        <v>54</v>
      </c>
      <c r="B341" s="42"/>
      <c r="C341" s="43"/>
      <c r="D341" s="43"/>
      <c r="E341" s="45" t="s">
        <v>538</v>
      </c>
      <c r="F341" s="43"/>
      <c r="G341" s="43"/>
      <c r="H341" s="43"/>
      <c r="I341" s="43"/>
      <c r="J341" s="44"/>
    </row>
    <row r="342" ht="90">
      <c r="A342" s="35" t="s">
        <v>56</v>
      </c>
      <c r="B342" s="42"/>
      <c r="C342" s="43"/>
      <c r="D342" s="43"/>
      <c r="E342" s="37" t="s">
        <v>209</v>
      </c>
      <c r="F342" s="43"/>
      <c r="G342" s="43"/>
      <c r="H342" s="43"/>
      <c r="I342" s="43"/>
      <c r="J342" s="44"/>
    </row>
    <row r="343">
      <c r="A343" s="35" t="s">
        <v>46</v>
      </c>
      <c r="B343" s="35">
        <v>83</v>
      </c>
      <c r="C343" s="36" t="s">
        <v>539</v>
      </c>
      <c r="D343" s="35" t="s">
        <v>48</v>
      </c>
      <c r="E343" s="37" t="s">
        <v>540</v>
      </c>
      <c r="F343" s="38" t="s">
        <v>203</v>
      </c>
      <c r="G343" s="39">
        <v>12.800000000000001</v>
      </c>
      <c r="H343" s="40">
        <v>0</v>
      </c>
      <c r="I343" s="40">
        <f>ROUND(G343*H343,P4)</f>
        <v>0</v>
      </c>
      <c r="J343" s="38" t="s">
        <v>85</v>
      </c>
      <c r="O343" s="41">
        <f>I343*0.21</f>
        <v>0</v>
      </c>
      <c r="P343">
        <v>3</v>
      </c>
    </row>
    <row r="344" ht="45">
      <c r="A344" s="35" t="s">
        <v>52</v>
      </c>
      <c r="B344" s="42"/>
      <c r="C344" s="43"/>
      <c r="D344" s="43"/>
      <c r="E344" s="37" t="s">
        <v>541</v>
      </c>
      <c r="F344" s="43"/>
      <c r="G344" s="43"/>
      <c r="H344" s="43"/>
      <c r="I344" s="43"/>
      <c r="J344" s="44"/>
    </row>
    <row r="345">
      <c r="A345" s="35" t="s">
        <v>54</v>
      </c>
      <c r="B345" s="42"/>
      <c r="C345" s="43"/>
      <c r="D345" s="43"/>
      <c r="E345" s="45" t="s">
        <v>542</v>
      </c>
      <c r="F345" s="43"/>
      <c r="G345" s="43"/>
      <c r="H345" s="43"/>
      <c r="I345" s="43"/>
      <c r="J345" s="44"/>
    </row>
    <row r="346" ht="409.5">
      <c r="A346" s="35" t="s">
        <v>56</v>
      </c>
      <c r="B346" s="42"/>
      <c r="C346" s="43"/>
      <c r="D346" s="43"/>
      <c r="E346" s="37" t="s">
        <v>543</v>
      </c>
      <c r="F346" s="43"/>
      <c r="G346" s="43"/>
      <c r="H346" s="43"/>
      <c r="I346" s="43"/>
      <c r="J346" s="44"/>
    </row>
    <row r="347">
      <c r="A347" s="35" t="s">
        <v>46</v>
      </c>
      <c r="B347" s="35">
        <v>84</v>
      </c>
      <c r="C347" s="36" t="s">
        <v>544</v>
      </c>
      <c r="D347" s="35" t="s">
        <v>48</v>
      </c>
      <c r="E347" s="37" t="s">
        <v>545</v>
      </c>
      <c r="F347" s="38" t="s">
        <v>203</v>
      </c>
      <c r="G347" s="39">
        <v>12.800000000000001</v>
      </c>
      <c r="H347" s="40">
        <v>0</v>
      </c>
      <c r="I347" s="40">
        <f>ROUND(G347*H347,P4)</f>
        <v>0</v>
      </c>
      <c r="J347" s="38" t="s">
        <v>85</v>
      </c>
      <c r="O347" s="41">
        <f>I347*0.21</f>
        <v>0</v>
      </c>
      <c r="P347">
        <v>3</v>
      </c>
    </row>
    <row r="348" ht="45">
      <c r="A348" s="35" t="s">
        <v>52</v>
      </c>
      <c r="B348" s="42"/>
      <c r="C348" s="43"/>
      <c r="D348" s="43"/>
      <c r="E348" s="37" t="s">
        <v>546</v>
      </c>
      <c r="F348" s="43"/>
      <c r="G348" s="43"/>
      <c r="H348" s="43"/>
      <c r="I348" s="43"/>
      <c r="J348" s="44"/>
    </row>
    <row r="349">
      <c r="A349" s="35" t="s">
        <v>54</v>
      </c>
      <c r="B349" s="42"/>
      <c r="C349" s="43"/>
      <c r="D349" s="43"/>
      <c r="E349" s="45" t="s">
        <v>542</v>
      </c>
      <c r="F349" s="43"/>
      <c r="G349" s="43"/>
      <c r="H349" s="43"/>
      <c r="I349" s="43"/>
      <c r="J349" s="44"/>
    </row>
    <row r="350" ht="409.5">
      <c r="A350" s="35" t="s">
        <v>56</v>
      </c>
      <c r="B350" s="42"/>
      <c r="C350" s="43"/>
      <c r="D350" s="43"/>
      <c r="E350" s="37" t="s">
        <v>543</v>
      </c>
      <c r="F350" s="43"/>
      <c r="G350" s="43"/>
      <c r="H350" s="43"/>
      <c r="I350" s="43"/>
      <c r="J350" s="44"/>
    </row>
    <row r="351" ht="30">
      <c r="A351" s="35" t="s">
        <v>46</v>
      </c>
      <c r="B351" s="35">
        <v>85</v>
      </c>
      <c r="C351" s="36" t="s">
        <v>547</v>
      </c>
      <c r="D351" s="35" t="s">
        <v>48</v>
      </c>
      <c r="E351" s="37" t="s">
        <v>548</v>
      </c>
      <c r="F351" s="38" t="s">
        <v>104</v>
      </c>
      <c r="G351" s="39">
        <v>18</v>
      </c>
      <c r="H351" s="40">
        <v>0</v>
      </c>
      <c r="I351" s="40">
        <f>ROUND(G351*H351,P4)</f>
        <v>0</v>
      </c>
      <c r="J351" s="38" t="s">
        <v>85</v>
      </c>
      <c r="O351" s="41">
        <f>I351*0.21</f>
        <v>0</v>
      </c>
      <c r="P351">
        <v>3</v>
      </c>
    </row>
    <row r="352">
      <c r="A352" s="35" t="s">
        <v>52</v>
      </c>
      <c r="B352" s="42"/>
      <c r="C352" s="43"/>
      <c r="D352" s="43"/>
      <c r="E352" s="37" t="s">
        <v>549</v>
      </c>
      <c r="F352" s="43"/>
      <c r="G352" s="43"/>
      <c r="H352" s="43"/>
      <c r="I352" s="43"/>
      <c r="J352" s="44"/>
    </row>
    <row r="353">
      <c r="A353" s="35" t="s">
        <v>54</v>
      </c>
      <c r="B353" s="42"/>
      <c r="C353" s="43"/>
      <c r="D353" s="43"/>
      <c r="E353" s="45" t="s">
        <v>550</v>
      </c>
      <c r="F353" s="43"/>
      <c r="G353" s="43"/>
      <c r="H353" s="43"/>
      <c r="I353" s="43"/>
      <c r="J353" s="44"/>
    </row>
    <row r="354" ht="120">
      <c r="A354" s="35" t="s">
        <v>56</v>
      </c>
      <c r="B354" s="42"/>
      <c r="C354" s="43"/>
      <c r="D354" s="43"/>
      <c r="E354" s="37" t="s">
        <v>551</v>
      </c>
      <c r="F354" s="43"/>
      <c r="G354" s="43"/>
      <c r="H354" s="43"/>
      <c r="I354" s="43"/>
      <c r="J354" s="44"/>
    </row>
    <row r="355">
      <c r="A355" s="35" t="s">
        <v>46</v>
      </c>
      <c r="B355" s="35">
        <v>86</v>
      </c>
      <c r="C355" s="36" t="s">
        <v>552</v>
      </c>
      <c r="D355" s="35" t="s">
        <v>48</v>
      </c>
      <c r="E355" s="37" t="s">
        <v>553</v>
      </c>
      <c r="F355" s="38" t="s">
        <v>104</v>
      </c>
      <c r="G355" s="39">
        <v>6</v>
      </c>
      <c r="H355" s="40">
        <v>0</v>
      </c>
      <c r="I355" s="40">
        <f>ROUND(G355*H355,P4)</f>
        <v>0</v>
      </c>
      <c r="J355" s="38" t="s">
        <v>85</v>
      </c>
      <c r="O355" s="41">
        <f>I355*0.21</f>
        <v>0</v>
      </c>
      <c r="P355">
        <v>3</v>
      </c>
    </row>
    <row r="356" ht="30">
      <c r="A356" s="35" t="s">
        <v>52</v>
      </c>
      <c r="B356" s="42"/>
      <c r="C356" s="43"/>
      <c r="D356" s="43"/>
      <c r="E356" s="37" t="s">
        <v>554</v>
      </c>
      <c r="F356" s="43"/>
      <c r="G356" s="43"/>
      <c r="H356" s="43"/>
      <c r="I356" s="43"/>
      <c r="J356" s="44"/>
    </row>
    <row r="357">
      <c r="A357" s="35" t="s">
        <v>54</v>
      </c>
      <c r="B357" s="42"/>
      <c r="C357" s="43"/>
      <c r="D357" s="43"/>
      <c r="E357" s="45" t="s">
        <v>555</v>
      </c>
      <c r="F357" s="43"/>
      <c r="G357" s="43"/>
      <c r="H357" s="43"/>
      <c r="I357" s="43"/>
      <c r="J357" s="44"/>
    </row>
    <row r="358" ht="375">
      <c r="A358" s="35" t="s">
        <v>56</v>
      </c>
      <c r="B358" s="42"/>
      <c r="C358" s="43"/>
      <c r="D358" s="43"/>
      <c r="E358" s="37" t="s">
        <v>556</v>
      </c>
      <c r="F358" s="43"/>
      <c r="G358" s="43"/>
      <c r="H358" s="43"/>
      <c r="I358" s="43"/>
      <c r="J358" s="44"/>
    </row>
    <row r="359">
      <c r="A359" s="35" t="s">
        <v>46</v>
      </c>
      <c r="B359" s="35">
        <v>87</v>
      </c>
      <c r="C359" s="36" t="s">
        <v>557</v>
      </c>
      <c r="D359" s="35" t="s">
        <v>48</v>
      </c>
      <c r="E359" s="37" t="s">
        <v>558</v>
      </c>
      <c r="F359" s="38" t="s">
        <v>104</v>
      </c>
      <c r="G359" s="39">
        <v>4</v>
      </c>
      <c r="H359" s="40">
        <v>0</v>
      </c>
      <c r="I359" s="40">
        <f>ROUND(G359*H359,P4)</f>
        <v>0</v>
      </c>
      <c r="J359" s="38" t="s">
        <v>85</v>
      </c>
      <c r="O359" s="41">
        <f>I359*0.21</f>
        <v>0</v>
      </c>
      <c r="P359">
        <v>3</v>
      </c>
    </row>
    <row r="360" ht="30">
      <c r="A360" s="35" t="s">
        <v>52</v>
      </c>
      <c r="B360" s="42"/>
      <c r="C360" s="43"/>
      <c r="D360" s="43"/>
      <c r="E360" s="37" t="s">
        <v>559</v>
      </c>
      <c r="F360" s="43"/>
      <c r="G360" s="43"/>
      <c r="H360" s="43"/>
      <c r="I360" s="43"/>
      <c r="J360" s="44"/>
    </row>
    <row r="361">
      <c r="A361" s="35" t="s">
        <v>54</v>
      </c>
      <c r="B361" s="42"/>
      <c r="C361" s="43"/>
      <c r="D361" s="43"/>
      <c r="E361" s="45" t="s">
        <v>375</v>
      </c>
      <c r="F361" s="43"/>
      <c r="G361" s="43"/>
      <c r="H361" s="43"/>
      <c r="I361" s="43"/>
      <c r="J361" s="44"/>
    </row>
    <row r="362" ht="375">
      <c r="A362" s="35" t="s">
        <v>56</v>
      </c>
      <c r="B362" s="42"/>
      <c r="C362" s="43"/>
      <c r="D362" s="43"/>
      <c r="E362" s="37" t="s">
        <v>560</v>
      </c>
      <c r="F362" s="43"/>
      <c r="G362" s="43"/>
      <c r="H362" s="43"/>
      <c r="I362" s="43"/>
      <c r="J362" s="44"/>
    </row>
    <row r="363">
      <c r="A363" s="35" t="s">
        <v>46</v>
      </c>
      <c r="B363" s="35">
        <v>88</v>
      </c>
      <c r="C363" s="36" t="s">
        <v>557</v>
      </c>
      <c r="D363" s="35" t="s">
        <v>58</v>
      </c>
      <c r="E363" s="37" t="s">
        <v>558</v>
      </c>
      <c r="F363" s="38" t="s">
        <v>104</v>
      </c>
      <c r="G363" s="39">
        <v>4</v>
      </c>
      <c r="H363" s="40">
        <v>0</v>
      </c>
      <c r="I363" s="40">
        <f>ROUND(G363*H363,P4)</f>
        <v>0</v>
      </c>
      <c r="J363" s="38" t="s">
        <v>85</v>
      </c>
      <c r="O363" s="41">
        <f>I363*0.21</f>
        <v>0</v>
      </c>
      <c r="P363">
        <v>3</v>
      </c>
    </row>
    <row r="364" ht="45">
      <c r="A364" s="35" t="s">
        <v>52</v>
      </c>
      <c r="B364" s="42"/>
      <c r="C364" s="43"/>
      <c r="D364" s="43"/>
      <c r="E364" s="37" t="s">
        <v>561</v>
      </c>
      <c r="F364" s="43"/>
      <c r="G364" s="43"/>
      <c r="H364" s="43"/>
      <c r="I364" s="43"/>
      <c r="J364" s="44"/>
    </row>
    <row r="365">
      <c r="A365" s="35" t="s">
        <v>54</v>
      </c>
      <c r="B365" s="42"/>
      <c r="C365" s="43"/>
      <c r="D365" s="43"/>
      <c r="E365" s="45" t="s">
        <v>375</v>
      </c>
      <c r="F365" s="43"/>
      <c r="G365" s="43"/>
      <c r="H365" s="43"/>
      <c r="I365" s="43"/>
      <c r="J365" s="44"/>
    </row>
    <row r="366" ht="375">
      <c r="A366" s="35" t="s">
        <v>56</v>
      </c>
      <c r="B366" s="42"/>
      <c r="C366" s="43"/>
      <c r="D366" s="43"/>
      <c r="E366" s="37" t="s">
        <v>560</v>
      </c>
      <c r="F366" s="43"/>
      <c r="G366" s="43"/>
      <c r="H366" s="43"/>
      <c r="I366" s="43"/>
      <c r="J366" s="44"/>
    </row>
    <row r="367">
      <c r="A367" s="35" t="s">
        <v>46</v>
      </c>
      <c r="B367" s="35">
        <v>89</v>
      </c>
      <c r="C367" s="36" t="s">
        <v>562</v>
      </c>
      <c r="D367" s="35" t="s">
        <v>48</v>
      </c>
      <c r="E367" s="37" t="s">
        <v>563</v>
      </c>
      <c r="F367" s="38" t="s">
        <v>72</v>
      </c>
      <c r="G367" s="39">
        <v>7.3650000000000002</v>
      </c>
      <c r="H367" s="40">
        <v>0</v>
      </c>
      <c r="I367" s="40">
        <f>ROUND(G367*H367,P4)</f>
        <v>0</v>
      </c>
      <c r="J367" s="38" t="s">
        <v>85</v>
      </c>
      <c r="O367" s="41">
        <f>I367*0.21</f>
        <v>0</v>
      </c>
      <c r="P367">
        <v>3</v>
      </c>
    </row>
    <row r="368" ht="30">
      <c r="A368" s="35" t="s">
        <v>52</v>
      </c>
      <c r="B368" s="42"/>
      <c r="C368" s="43"/>
      <c r="D368" s="43"/>
      <c r="E368" s="37" t="s">
        <v>564</v>
      </c>
      <c r="F368" s="43"/>
      <c r="G368" s="43"/>
      <c r="H368" s="43"/>
      <c r="I368" s="43"/>
      <c r="J368" s="44"/>
    </row>
    <row r="369">
      <c r="A369" s="35" t="s">
        <v>54</v>
      </c>
      <c r="B369" s="42"/>
      <c r="C369" s="43"/>
      <c r="D369" s="43"/>
      <c r="E369" s="45" t="s">
        <v>565</v>
      </c>
      <c r="F369" s="43"/>
      <c r="G369" s="43"/>
      <c r="H369" s="43"/>
      <c r="I369" s="43"/>
      <c r="J369" s="44"/>
    </row>
    <row r="370" ht="180">
      <c r="A370" s="35" t="s">
        <v>56</v>
      </c>
      <c r="B370" s="42"/>
      <c r="C370" s="43"/>
      <c r="D370" s="43"/>
      <c r="E370" s="37" t="s">
        <v>566</v>
      </c>
      <c r="F370" s="43"/>
      <c r="G370" s="43"/>
      <c r="H370" s="43"/>
      <c r="I370" s="43"/>
      <c r="J370" s="44"/>
    </row>
    <row r="371">
      <c r="A371" s="35" t="s">
        <v>46</v>
      </c>
      <c r="B371" s="35">
        <v>90</v>
      </c>
      <c r="C371" s="36" t="s">
        <v>562</v>
      </c>
      <c r="D371" s="35" t="s">
        <v>58</v>
      </c>
      <c r="E371" s="37" t="s">
        <v>563</v>
      </c>
      <c r="F371" s="38" t="s">
        <v>72</v>
      </c>
      <c r="G371" s="39">
        <v>5.726</v>
      </c>
      <c r="H371" s="40">
        <v>0</v>
      </c>
      <c r="I371" s="40">
        <f>ROUND(G371*H371,P4)</f>
        <v>0</v>
      </c>
      <c r="J371" s="38" t="s">
        <v>85</v>
      </c>
      <c r="O371" s="41">
        <f>I371*0.21</f>
        <v>0</v>
      </c>
      <c r="P371">
        <v>3</v>
      </c>
    </row>
    <row r="372" ht="45">
      <c r="A372" s="35" t="s">
        <v>52</v>
      </c>
      <c r="B372" s="42"/>
      <c r="C372" s="43"/>
      <c r="D372" s="43"/>
      <c r="E372" s="37" t="s">
        <v>567</v>
      </c>
      <c r="F372" s="43"/>
      <c r="G372" s="43"/>
      <c r="H372" s="43"/>
      <c r="I372" s="43"/>
      <c r="J372" s="44"/>
    </row>
    <row r="373">
      <c r="A373" s="35" t="s">
        <v>54</v>
      </c>
      <c r="B373" s="42"/>
      <c r="C373" s="43"/>
      <c r="D373" s="43"/>
      <c r="E373" s="45" t="s">
        <v>568</v>
      </c>
      <c r="F373" s="43"/>
      <c r="G373" s="43"/>
      <c r="H373" s="43"/>
      <c r="I373" s="43"/>
      <c r="J373" s="44"/>
    </row>
    <row r="374" ht="180">
      <c r="A374" s="35" t="s">
        <v>56</v>
      </c>
      <c r="B374" s="46"/>
      <c r="C374" s="47"/>
      <c r="D374" s="47"/>
      <c r="E374" s="37" t="s">
        <v>566</v>
      </c>
      <c r="F374" s="47"/>
      <c r="G374" s="47"/>
      <c r="H374" s="47"/>
      <c r="I374" s="47"/>
      <c r="J374" s="48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25</v>
      </c>
      <c r="F2" s="15"/>
      <c r="G2" s="15"/>
      <c r="H2" s="15"/>
      <c r="I2" s="15"/>
      <c r="J2" s="17"/>
    </row>
    <row r="3">
      <c r="A3" s="3" t="s">
        <v>26</v>
      </c>
      <c r="B3" s="18" t="s">
        <v>27</v>
      </c>
      <c r="C3" s="19" t="s">
        <v>28</v>
      </c>
      <c r="D3" s="20"/>
      <c r="E3" s="21" t="s">
        <v>29</v>
      </c>
      <c r="F3" s="15"/>
      <c r="G3" s="15"/>
      <c r="H3" s="22" t="s">
        <v>19</v>
      </c>
      <c r="I3" s="23">
        <f>SUMIFS(I8:I84,A8:A84,"SD")</f>
        <v>0</v>
      </c>
      <c r="J3" s="17"/>
      <c r="O3">
        <v>0</v>
      </c>
      <c r="P3">
        <v>2</v>
      </c>
    </row>
    <row r="4">
      <c r="A4" s="3" t="s">
        <v>30</v>
      </c>
      <c r="B4" s="18" t="s">
        <v>31</v>
      </c>
      <c r="C4" s="19" t="s">
        <v>19</v>
      </c>
      <c r="D4" s="20"/>
      <c r="E4" s="21" t="s">
        <v>20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32</v>
      </c>
      <c r="B5" s="25" t="s">
        <v>33</v>
      </c>
      <c r="C5" s="7" t="s">
        <v>34</v>
      </c>
      <c r="D5" s="7" t="s">
        <v>35</v>
      </c>
      <c r="E5" s="7" t="s">
        <v>36</v>
      </c>
      <c r="F5" s="7" t="s">
        <v>37</v>
      </c>
      <c r="G5" s="7" t="s">
        <v>38</v>
      </c>
      <c r="H5" s="7" t="s">
        <v>39</v>
      </c>
      <c r="I5" s="7"/>
      <c r="J5" s="26" t="s">
        <v>40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41</v>
      </c>
      <c r="I6" s="7" t="s">
        <v>42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43</v>
      </c>
      <c r="B8" s="30"/>
      <c r="C8" s="31" t="s">
        <v>44</v>
      </c>
      <c r="D8" s="32"/>
      <c r="E8" s="29" t="s">
        <v>45</v>
      </c>
      <c r="F8" s="32"/>
      <c r="G8" s="32"/>
      <c r="H8" s="32"/>
      <c r="I8" s="33">
        <f>SUMIFS(I9:I32,A9:A32,"P")</f>
        <v>0</v>
      </c>
      <c r="J8" s="34"/>
    </row>
    <row r="9">
      <c r="A9" s="35" t="s">
        <v>46</v>
      </c>
      <c r="B9" s="35">
        <v>1</v>
      </c>
      <c r="C9" s="36" t="s">
        <v>47</v>
      </c>
      <c r="D9" s="35" t="s">
        <v>48</v>
      </c>
      <c r="E9" s="37" t="s">
        <v>49</v>
      </c>
      <c r="F9" s="38" t="s">
        <v>50</v>
      </c>
      <c r="G9" s="39">
        <v>21.431999999999999</v>
      </c>
      <c r="H9" s="40">
        <v>0</v>
      </c>
      <c r="I9" s="40">
        <f>ROUND(G9*H9,P4)</f>
        <v>0</v>
      </c>
      <c r="J9" s="38" t="s">
        <v>85</v>
      </c>
      <c r="O9" s="41">
        <f>I9*0.21</f>
        <v>0</v>
      </c>
      <c r="P9">
        <v>3</v>
      </c>
    </row>
    <row r="10" ht="45">
      <c r="A10" s="35" t="s">
        <v>52</v>
      </c>
      <c r="B10" s="42"/>
      <c r="C10" s="43"/>
      <c r="D10" s="43"/>
      <c r="E10" s="37" t="s">
        <v>569</v>
      </c>
      <c r="F10" s="43"/>
      <c r="G10" s="43"/>
      <c r="H10" s="43"/>
      <c r="I10" s="43"/>
      <c r="J10" s="44"/>
    </row>
    <row r="11">
      <c r="A11" s="35" t="s">
        <v>54</v>
      </c>
      <c r="B11" s="42"/>
      <c r="C11" s="43"/>
      <c r="D11" s="43"/>
      <c r="E11" s="45" t="s">
        <v>570</v>
      </c>
      <c r="F11" s="43"/>
      <c r="G11" s="43"/>
      <c r="H11" s="43"/>
      <c r="I11" s="43"/>
      <c r="J11" s="44"/>
    </row>
    <row r="12" ht="75">
      <c r="A12" s="35" t="s">
        <v>56</v>
      </c>
      <c r="B12" s="42"/>
      <c r="C12" s="43"/>
      <c r="D12" s="43"/>
      <c r="E12" s="37" t="s">
        <v>57</v>
      </c>
      <c r="F12" s="43"/>
      <c r="G12" s="43"/>
      <c r="H12" s="43"/>
      <c r="I12" s="43"/>
      <c r="J12" s="44"/>
    </row>
    <row r="13">
      <c r="A13" s="35" t="s">
        <v>46</v>
      </c>
      <c r="B13" s="35">
        <v>2</v>
      </c>
      <c r="C13" s="36" t="s">
        <v>47</v>
      </c>
      <c r="D13" s="35" t="s">
        <v>58</v>
      </c>
      <c r="E13" s="37" t="s">
        <v>49</v>
      </c>
      <c r="F13" s="38" t="s">
        <v>50</v>
      </c>
      <c r="G13" s="39">
        <v>42.417999999999999</v>
      </c>
      <c r="H13" s="40">
        <v>0</v>
      </c>
      <c r="I13" s="40">
        <f>ROUND(G13*H13,P4)</f>
        <v>0</v>
      </c>
      <c r="J13" s="38" t="s">
        <v>85</v>
      </c>
      <c r="O13" s="41">
        <f>I13*0.21</f>
        <v>0</v>
      </c>
      <c r="P13">
        <v>3</v>
      </c>
    </row>
    <row r="14" ht="45">
      <c r="A14" s="35" t="s">
        <v>52</v>
      </c>
      <c r="B14" s="42"/>
      <c r="C14" s="43"/>
      <c r="D14" s="43"/>
      <c r="E14" s="37" t="s">
        <v>571</v>
      </c>
      <c r="F14" s="43"/>
      <c r="G14" s="43"/>
      <c r="H14" s="43"/>
      <c r="I14" s="43"/>
      <c r="J14" s="44"/>
    </row>
    <row r="15">
      <c r="A15" s="35" t="s">
        <v>54</v>
      </c>
      <c r="B15" s="42"/>
      <c r="C15" s="43"/>
      <c r="D15" s="43"/>
      <c r="E15" s="45" t="s">
        <v>572</v>
      </c>
      <c r="F15" s="43"/>
      <c r="G15" s="43"/>
      <c r="H15" s="43"/>
      <c r="I15" s="43"/>
      <c r="J15" s="44"/>
    </row>
    <row r="16" ht="75">
      <c r="A16" s="35" t="s">
        <v>56</v>
      </c>
      <c r="B16" s="42"/>
      <c r="C16" s="43"/>
      <c r="D16" s="43"/>
      <c r="E16" s="37" t="s">
        <v>57</v>
      </c>
      <c r="F16" s="43"/>
      <c r="G16" s="43"/>
      <c r="H16" s="43"/>
      <c r="I16" s="43"/>
      <c r="J16" s="44"/>
    </row>
    <row r="17">
      <c r="A17" s="35" t="s">
        <v>46</v>
      </c>
      <c r="B17" s="35">
        <v>3</v>
      </c>
      <c r="C17" s="36" t="s">
        <v>47</v>
      </c>
      <c r="D17" s="35" t="s">
        <v>149</v>
      </c>
      <c r="E17" s="37" t="s">
        <v>49</v>
      </c>
      <c r="F17" s="38" t="s">
        <v>50</v>
      </c>
      <c r="G17" s="39">
        <v>0.74299999999999999</v>
      </c>
      <c r="H17" s="40">
        <v>0</v>
      </c>
      <c r="I17" s="40">
        <f>ROUND(G17*H17,P4)</f>
        <v>0</v>
      </c>
      <c r="J17" s="38" t="s">
        <v>85</v>
      </c>
      <c r="O17" s="41">
        <f>I17*0.21</f>
        <v>0</v>
      </c>
      <c r="P17">
        <v>3</v>
      </c>
    </row>
    <row r="18" ht="45">
      <c r="A18" s="35" t="s">
        <v>52</v>
      </c>
      <c r="B18" s="42"/>
      <c r="C18" s="43"/>
      <c r="D18" s="43"/>
      <c r="E18" s="37" t="s">
        <v>573</v>
      </c>
      <c r="F18" s="43"/>
      <c r="G18" s="43"/>
      <c r="H18" s="43"/>
      <c r="I18" s="43"/>
      <c r="J18" s="44"/>
    </row>
    <row r="19">
      <c r="A19" s="35" t="s">
        <v>54</v>
      </c>
      <c r="B19" s="42"/>
      <c r="C19" s="43"/>
      <c r="D19" s="43"/>
      <c r="E19" s="45" t="s">
        <v>574</v>
      </c>
      <c r="F19" s="43"/>
      <c r="G19" s="43"/>
      <c r="H19" s="43"/>
      <c r="I19" s="43"/>
      <c r="J19" s="44"/>
    </row>
    <row r="20" ht="75">
      <c r="A20" s="35" t="s">
        <v>56</v>
      </c>
      <c r="B20" s="42"/>
      <c r="C20" s="43"/>
      <c r="D20" s="43"/>
      <c r="E20" s="37" t="s">
        <v>57</v>
      </c>
      <c r="F20" s="43"/>
      <c r="G20" s="43"/>
      <c r="H20" s="43"/>
      <c r="I20" s="43"/>
      <c r="J20" s="44"/>
    </row>
    <row r="21">
      <c r="A21" s="35" t="s">
        <v>46</v>
      </c>
      <c r="B21" s="35">
        <v>4</v>
      </c>
      <c r="C21" s="36" t="s">
        <v>47</v>
      </c>
      <c r="D21" s="35" t="s">
        <v>225</v>
      </c>
      <c r="E21" s="37" t="s">
        <v>49</v>
      </c>
      <c r="F21" s="38" t="s">
        <v>50</v>
      </c>
      <c r="G21" s="39">
        <v>25.920000000000002</v>
      </c>
      <c r="H21" s="40">
        <v>0</v>
      </c>
      <c r="I21" s="40">
        <f>ROUND(G21*H21,P4)</f>
        <v>0</v>
      </c>
      <c r="J21" s="38" t="s">
        <v>85</v>
      </c>
      <c r="O21" s="41">
        <f>I21*0.21</f>
        <v>0</v>
      </c>
      <c r="P21">
        <v>3</v>
      </c>
    </row>
    <row r="22" ht="45">
      <c r="A22" s="35" t="s">
        <v>52</v>
      </c>
      <c r="B22" s="42"/>
      <c r="C22" s="43"/>
      <c r="D22" s="43"/>
      <c r="E22" s="37" t="s">
        <v>575</v>
      </c>
      <c r="F22" s="43"/>
      <c r="G22" s="43"/>
      <c r="H22" s="43"/>
      <c r="I22" s="43"/>
      <c r="J22" s="44"/>
    </row>
    <row r="23">
      <c r="A23" s="35" t="s">
        <v>54</v>
      </c>
      <c r="B23" s="42"/>
      <c r="C23" s="43"/>
      <c r="D23" s="43"/>
      <c r="E23" s="45" t="s">
        <v>576</v>
      </c>
      <c r="F23" s="43"/>
      <c r="G23" s="43"/>
      <c r="H23" s="43"/>
      <c r="I23" s="43"/>
      <c r="J23" s="44"/>
    </row>
    <row r="24" ht="75">
      <c r="A24" s="35" t="s">
        <v>56</v>
      </c>
      <c r="B24" s="42"/>
      <c r="C24" s="43"/>
      <c r="D24" s="43"/>
      <c r="E24" s="37" t="s">
        <v>57</v>
      </c>
      <c r="F24" s="43"/>
      <c r="G24" s="43"/>
      <c r="H24" s="43"/>
      <c r="I24" s="43"/>
      <c r="J24" s="44"/>
    </row>
    <row r="25">
      <c r="A25" s="35" t="s">
        <v>46</v>
      </c>
      <c r="B25" s="35">
        <v>5</v>
      </c>
      <c r="C25" s="36" t="s">
        <v>233</v>
      </c>
      <c r="D25" s="35" t="s">
        <v>48</v>
      </c>
      <c r="E25" s="37" t="s">
        <v>234</v>
      </c>
      <c r="F25" s="38" t="s">
        <v>216</v>
      </c>
      <c r="G25" s="39">
        <v>1</v>
      </c>
      <c r="H25" s="40">
        <v>0</v>
      </c>
      <c r="I25" s="40">
        <f>ROUND(G25*H25,P4)</f>
        <v>0</v>
      </c>
      <c r="J25" s="38" t="s">
        <v>85</v>
      </c>
      <c r="O25" s="41">
        <f>I25*0.21</f>
        <v>0</v>
      </c>
      <c r="P25">
        <v>3</v>
      </c>
    </row>
    <row r="26">
      <c r="A26" s="35" t="s">
        <v>52</v>
      </c>
      <c r="B26" s="42"/>
      <c r="C26" s="43"/>
      <c r="D26" s="43"/>
      <c r="E26" s="37" t="s">
        <v>577</v>
      </c>
      <c r="F26" s="43"/>
      <c r="G26" s="43"/>
      <c r="H26" s="43"/>
      <c r="I26" s="43"/>
      <c r="J26" s="44"/>
    </row>
    <row r="27">
      <c r="A27" s="35" t="s">
        <v>54</v>
      </c>
      <c r="B27" s="42"/>
      <c r="C27" s="43"/>
      <c r="D27" s="43"/>
      <c r="E27" s="45" t="s">
        <v>231</v>
      </c>
      <c r="F27" s="43"/>
      <c r="G27" s="43"/>
      <c r="H27" s="43"/>
      <c r="I27" s="43"/>
      <c r="J27" s="44"/>
    </row>
    <row r="28" ht="60">
      <c r="A28" s="35" t="s">
        <v>56</v>
      </c>
      <c r="B28" s="42"/>
      <c r="C28" s="43"/>
      <c r="D28" s="43"/>
      <c r="E28" s="37" t="s">
        <v>232</v>
      </c>
      <c r="F28" s="43"/>
      <c r="G28" s="43"/>
      <c r="H28" s="43"/>
      <c r="I28" s="43"/>
      <c r="J28" s="44"/>
    </row>
    <row r="29">
      <c r="A29" s="35" t="s">
        <v>46</v>
      </c>
      <c r="B29" s="35">
        <v>6</v>
      </c>
      <c r="C29" s="36" t="s">
        <v>239</v>
      </c>
      <c r="D29" s="35" t="s">
        <v>48</v>
      </c>
      <c r="E29" s="37" t="s">
        <v>240</v>
      </c>
      <c r="F29" s="38" t="s">
        <v>104</v>
      </c>
      <c r="G29" s="39">
        <v>1</v>
      </c>
      <c r="H29" s="40">
        <v>0</v>
      </c>
      <c r="I29" s="40">
        <f>ROUND(G29*H29,P4)</f>
        <v>0</v>
      </c>
      <c r="J29" s="38" t="s">
        <v>85</v>
      </c>
      <c r="O29" s="41">
        <f>I29*0.21</f>
        <v>0</v>
      </c>
      <c r="P29">
        <v>3</v>
      </c>
    </row>
    <row r="30">
      <c r="A30" s="35" t="s">
        <v>52</v>
      </c>
      <c r="B30" s="42"/>
      <c r="C30" s="43"/>
      <c r="D30" s="43"/>
      <c r="E30" s="37" t="s">
        <v>578</v>
      </c>
      <c r="F30" s="43"/>
      <c r="G30" s="43"/>
      <c r="H30" s="43"/>
      <c r="I30" s="43"/>
      <c r="J30" s="44"/>
    </row>
    <row r="31">
      <c r="A31" s="35" t="s">
        <v>54</v>
      </c>
      <c r="B31" s="42"/>
      <c r="C31" s="43"/>
      <c r="D31" s="43"/>
      <c r="E31" s="45" t="s">
        <v>231</v>
      </c>
      <c r="F31" s="43"/>
      <c r="G31" s="43"/>
      <c r="H31" s="43"/>
      <c r="I31" s="43"/>
      <c r="J31" s="44"/>
    </row>
    <row r="32" ht="120">
      <c r="A32" s="35" t="s">
        <v>56</v>
      </c>
      <c r="B32" s="42"/>
      <c r="C32" s="43"/>
      <c r="D32" s="43"/>
      <c r="E32" s="37" t="s">
        <v>242</v>
      </c>
      <c r="F32" s="43"/>
      <c r="G32" s="43"/>
      <c r="H32" s="43"/>
      <c r="I32" s="43"/>
      <c r="J32" s="44"/>
    </row>
    <row r="33">
      <c r="A33" s="29" t="s">
        <v>43</v>
      </c>
      <c r="B33" s="30"/>
      <c r="C33" s="31" t="s">
        <v>58</v>
      </c>
      <c r="D33" s="32"/>
      <c r="E33" s="29" t="s">
        <v>61</v>
      </c>
      <c r="F33" s="32"/>
      <c r="G33" s="32"/>
      <c r="H33" s="32"/>
      <c r="I33" s="33">
        <f>SUMIFS(I34:I57,A34:A57,"P")</f>
        <v>0</v>
      </c>
      <c r="J33" s="34"/>
    </row>
    <row r="34">
      <c r="A34" s="35" t="s">
        <v>46</v>
      </c>
      <c r="B34" s="35">
        <v>7</v>
      </c>
      <c r="C34" s="36" t="s">
        <v>579</v>
      </c>
      <c r="D34" s="35" t="s">
        <v>48</v>
      </c>
      <c r="E34" s="37" t="s">
        <v>580</v>
      </c>
      <c r="F34" s="38" t="s">
        <v>72</v>
      </c>
      <c r="G34" s="39">
        <v>8.9299999999999997</v>
      </c>
      <c r="H34" s="40">
        <v>0</v>
      </c>
      <c r="I34" s="40">
        <f>ROUND(G34*H34,P4)</f>
        <v>0</v>
      </c>
      <c r="J34" s="38" t="s">
        <v>85</v>
      </c>
      <c r="O34" s="41">
        <f>I34*0.21</f>
        <v>0</v>
      </c>
      <c r="P34">
        <v>3</v>
      </c>
    </row>
    <row r="35" ht="45">
      <c r="A35" s="35" t="s">
        <v>52</v>
      </c>
      <c r="B35" s="42"/>
      <c r="C35" s="43"/>
      <c r="D35" s="43"/>
      <c r="E35" s="37" t="s">
        <v>581</v>
      </c>
      <c r="F35" s="43"/>
      <c r="G35" s="43"/>
      <c r="H35" s="43"/>
      <c r="I35" s="43"/>
      <c r="J35" s="44"/>
    </row>
    <row r="36" ht="45">
      <c r="A36" s="35" t="s">
        <v>54</v>
      </c>
      <c r="B36" s="42"/>
      <c r="C36" s="43"/>
      <c r="D36" s="43"/>
      <c r="E36" s="45" t="s">
        <v>582</v>
      </c>
      <c r="F36" s="43"/>
      <c r="G36" s="43"/>
      <c r="H36" s="43"/>
      <c r="I36" s="43"/>
      <c r="J36" s="44"/>
    </row>
    <row r="37" ht="120">
      <c r="A37" s="35" t="s">
        <v>56</v>
      </c>
      <c r="B37" s="42"/>
      <c r="C37" s="43"/>
      <c r="D37" s="43"/>
      <c r="E37" s="37" t="s">
        <v>117</v>
      </c>
      <c r="F37" s="43"/>
      <c r="G37" s="43"/>
      <c r="H37" s="43"/>
      <c r="I37" s="43"/>
      <c r="J37" s="44"/>
    </row>
    <row r="38" ht="30">
      <c r="A38" s="35" t="s">
        <v>46</v>
      </c>
      <c r="B38" s="35">
        <v>8</v>
      </c>
      <c r="C38" s="36" t="s">
        <v>243</v>
      </c>
      <c r="D38" s="35" t="s">
        <v>48</v>
      </c>
      <c r="E38" s="37" t="s">
        <v>244</v>
      </c>
      <c r="F38" s="38" t="s">
        <v>72</v>
      </c>
      <c r="G38" s="39">
        <v>22.324999999999999</v>
      </c>
      <c r="H38" s="40">
        <v>0</v>
      </c>
      <c r="I38" s="40">
        <f>ROUND(G38*H38,P4)</f>
        <v>0</v>
      </c>
      <c r="J38" s="38" t="s">
        <v>85</v>
      </c>
      <c r="O38" s="41">
        <f>I38*0.21</f>
        <v>0</v>
      </c>
      <c r="P38">
        <v>3</v>
      </c>
    </row>
    <row r="39" ht="45">
      <c r="A39" s="35" t="s">
        <v>52</v>
      </c>
      <c r="B39" s="42"/>
      <c r="C39" s="43"/>
      <c r="D39" s="43"/>
      <c r="E39" s="37" t="s">
        <v>583</v>
      </c>
      <c r="F39" s="43"/>
      <c r="G39" s="43"/>
      <c r="H39" s="43"/>
      <c r="I39" s="43"/>
      <c r="J39" s="44"/>
    </row>
    <row r="40" ht="45">
      <c r="A40" s="35" t="s">
        <v>54</v>
      </c>
      <c r="B40" s="42"/>
      <c r="C40" s="43"/>
      <c r="D40" s="43"/>
      <c r="E40" s="45" t="s">
        <v>584</v>
      </c>
      <c r="F40" s="43"/>
      <c r="G40" s="43"/>
      <c r="H40" s="43"/>
      <c r="I40" s="43"/>
      <c r="J40" s="44"/>
    </row>
    <row r="41" ht="120">
      <c r="A41" s="35" t="s">
        <v>56</v>
      </c>
      <c r="B41" s="42"/>
      <c r="C41" s="43"/>
      <c r="D41" s="43"/>
      <c r="E41" s="37" t="s">
        <v>117</v>
      </c>
      <c r="F41" s="43"/>
      <c r="G41" s="43"/>
      <c r="H41" s="43"/>
      <c r="I41" s="43"/>
      <c r="J41" s="44"/>
    </row>
    <row r="42" ht="30">
      <c r="A42" s="35" t="s">
        <v>46</v>
      </c>
      <c r="B42" s="35">
        <v>9</v>
      </c>
      <c r="C42" s="36" t="s">
        <v>585</v>
      </c>
      <c r="D42" s="35" t="s">
        <v>48</v>
      </c>
      <c r="E42" s="37" t="s">
        <v>586</v>
      </c>
      <c r="F42" s="38" t="s">
        <v>72</v>
      </c>
      <c r="G42" s="39">
        <v>10.800000000000001</v>
      </c>
      <c r="H42" s="40">
        <v>0</v>
      </c>
      <c r="I42" s="40">
        <f>ROUND(G42*H42,P4)</f>
        <v>0</v>
      </c>
      <c r="J42" s="38" t="s">
        <v>85</v>
      </c>
      <c r="O42" s="41">
        <f>I42*0.21</f>
        <v>0</v>
      </c>
      <c r="P42">
        <v>3</v>
      </c>
    </row>
    <row r="43" ht="30">
      <c r="A43" s="35" t="s">
        <v>52</v>
      </c>
      <c r="B43" s="42"/>
      <c r="C43" s="43"/>
      <c r="D43" s="43"/>
      <c r="E43" s="37" t="s">
        <v>587</v>
      </c>
      <c r="F43" s="43"/>
      <c r="G43" s="43"/>
      <c r="H43" s="43"/>
      <c r="I43" s="43"/>
      <c r="J43" s="44"/>
    </row>
    <row r="44">
      <c r="A44" s="35" t="s">
        <v>54</v>
      </c>
      <c r="B44" s="42"/>
      <c r="C44" s="43"/>
      <c r="D44" s="43"/>
      <c r="E44" s="45" t="s">
        <v>588</v>
      </c>
      <c r="F44" s="43"/>
      <c r="G44" s="43"/>
      <c r="H44" s="43"/>
      <c r="I44" s="43"/>
      <c r="J44" s="44"/>
    </row>
    <row r="45" ht="120">
      <c r="A45" s="35" t="s">
        <v>56</v>
      </c>
      <c r="B45" s="42"/>
      <c r="C45" s="43"/>
      <c r="D45" s="43"/>
      <c r="E45" s="37" t="s">
        <v>117</v>
      </c>
      <c r="F45" s="43"/>
      <c r="G45" s="43"/>
      <c r="H45" s="43"/>
      <c r="I45" s="43"/>
      <c r="J45" s="44"/>
    </row>
    <row r="46">
      <c r="A46" s="35" t="s">
        <v>46</v>
      </c>
      <c r="B46" s="35">
        <v>10</v>
      </c>
      <c r="C46" s="36" t="s">
        <v>253</v>
      </c>
      <c r="D46" s="35" t="s">
        <v>48</v>
      </c>
      <c r="E46" s="37" t="s">
        <v>254</v>
      </c>
      <c r="F46" s="38" t="s">
        <v>72</v>
      </c>
      <c r="G46" s="39">
        <v>15.92</v>
      </c>
      <c r="H46" s="40">
        <v>0</v>
      </c>
      <c r="I46" s="40">
        <f>ROUND(G46*H46,P4)</f>
        <v>0</v>
      </c>
      <c r="J46" s="38" t="s">
        <v>85</v>
      </c>
      <c r="O46" s="41">
        <f>I46*0.21</f>
        <v>0</v>
      </c>
      <c r="P46">
        <v>3</v>
      </c>
    </row>
    <row r="47" ht="45">
      <c r="A47" s="35" t="s">
        <v>52</v>
      </c>
      <c r="B47" s="42"/>
      <c r="C47" s="43"/>
      <c r="D47" s="43"/>
      <c r="E47" s="37" t="s">
        <v>589</v>
      </c>
      <c r="F47" s="43"/>
      <c r="G47" s="43"/>
      <c r="H47" s="43"/>
      <c r="I47" s="43"/>
      <c r="J47" s="44"/>
    </row>
    <row r="48" ht="45">
      <c r="A48" s="35" t="s">
        <v>54</v>
      </c>
      <c r="B48" s="42"/>
      <c r="C48" s="43"/>
      <c r="D48" s="43"/>
      <c r="E48" s="45" t="s">
        <v>590</v>
      </c>
      <c r="F48" s="43"/>
      <c r="G48" s="43"/>
      <c r="H48" s="43"/>
      <c r="I48" s="43"/>
      <c r="J48" s="44"/>
    </row>
    <row r="49" ht="409.5">
      <c r="A49" s="35" t="s">
        <v>56</v>
      </c>
      <c r="B49" s="42"/>
      <c r="C49" s="43"/>
      <c r="D49" s="43"/>
      <c r="E49" s="37" t="s">
        <v>126</v>
      </c>
      <c r="F49" s="43"/>
      <c r="G49" s="43"/>
      <c r="H49" s="43"/>
      <c r="I49" s="43"/>
      <c r="J49" s="44"/>
    </row>
    <row r="50">
      <c r="A50" s="35" t="s">
        <v>46</v>
      </c>
      <c r="B50" s="35">
        <v>11</v>
      </c>
      <c r="C50" s="36" t="s">
        <v>259</v>
      </c>
      <c r="D50" s="35" t="s">
        <v>48</v>
      </c>
      <c r="E50" s="37" t="s">
        <v>260</v>
      </c>
      <c r="F50" s="38" t="s">
        <v>72</v>
      </c>
      <c r="G50" s="39">
        <v>12.24</v>
      </c>
      <c r="H50" s="40">
        <v>0</v>
      </c>
      <c r="I50" s="40">
        <f>ROUND(G50*H50,P4)</f>
        <v>0</v>
      </c>
      <c r="J50" s="38" t="s">
        <v>85</v>
      </c>
      <c r="O50" s="41">
        <f>I50*0.21</f>
        <v>0</v>
      </c>
      <c r="P50">
        <v>3</v>
      </c>
    </row>
    <row r="51" ht="60">
      <c r="A51" s="35" t="s">
        <v>52</v>
      </c>
      <c r="B51" s="42"/>
      <c r="C51" s="43"/>
      <c r="D51" s="43"/>
      <c r="E51" s="37" t="s">
        <v>591</v>
      </c>
      <c r="F51" s="43"/>
      <c r="G51" s="43"/>
      <c r="H51" s="43"/>
      <c r="I51" s="43"/>
      <c r="J51" s="44"/>
    </row>
    <row r="52">
      <c r="A52" s="35" t="s">
        <v>54</v>
      </c>
      <c r="B52" s="42"/>
      <c r="C52" s="43"/>
      <c r="D52" s="43"/>
      <c r="E52" s="45" t="s">
        <v>592</v>
      </c>
      <c r="F52" s="43"/>
      <c r="G52" s="43"/>
      <c r="H52" s="43"/>
      <c r="I52" s="43"/>
      <c r="J52" s="44"/>
    </row>
    <row r="53" ht="330">
      <c r="A53" s="35" t="s">
        <v>56</v>
      </c>
      <c r="B53" s="42"/>
      <c r="C53" s="43"/>
      <c r="D53" s="43"/>
      <c r="E53" s="37" t="s">
        <v>263</v>
      </c>
      <c r="F53" s="43"/>
      <c r="G53" s="43"/>
      <c r="H53" s="43"/>
      <c r="I53" s="43"/>
      <c r="J53" s="44"/>
    </row>
    <row r="54">
      <c r="A54" s="35" t="s">
        <v>46</v>
      </c>
      <c r="B54" s="35">
        <v>12</v>
      </c>
      <c r="C54" s="36" t="s">
        <v>259</v>
      </c>
      <c r="D54" s="35" t="s">
        <v>58</v>
      </c>
      <c r="E54" s="37" t="s">
        <v>260</v>
      </c>
      <c r="F54" s="38" t="s">
        <v>72</v>
      </c>
      <c r="G54" s="39">
        <v>8.8499999999999996</v>
      </c>
      <c r="H54" s="40">
        <v>0</v>
      </c>
      <c r="I54" s="40">
        <f>ROUND(G54*H54,P4)</f>
        <v>0</v>
      </c>
      <c r="J54" s="38" t="s">
        <v>85</v>
      </c>
      <c r="O54" s="41">
        <f>I54*0.21</f>
        <v>0</v>
      </c>
      <c r="P54">
        <v>3</v>
      </c>
    </row>
    <row r="55" ht="30">
      <c r="A55" s="35" t="s">
        <v>52</v>
      </c>
      <c r="B55" s="42"/>
      <c r="C55" s="43"/>
      <c r="D55" s="43"/>
      <c r="E55" s="37" t="s">
        <v>593</v>
      </c>
      <c r="F55" s="43"/>
      <c r="G55" s="43"/>
      <c r="H55" s="43"/>
      <c r="I55" s="43"/>
      <c r="J55" s="44"/>
    </row>
    <row r="56">
      <c r="A56" s="35" t="s">
        <v>54</v>
      </c>
      <c r="B56" s="42"/>
      <c r="C56" s="43"/>
      <c r="D56" s="43"/>
      <c r="E56" s="45" t="s">
        <v>594</v>
      </c>
      <c r="F56" s="43"/>
      <c r="G56" s="43"/>
      <c r="H56" s="43"/>
      <c r="I56" s="43"/>
      <c r="J56" s="44"/>
    </row>
    <row r="57" ht="330">
      <c r="A57" s="35" t="s">
        <v>56</v>
      </c>
      <c r="B57" s="42"/>
      <c r="C57" s="43"/>
      <c r="D57" s="43"/>
      <c r="E57" s="37" t="s">
        <v>263</v>
      </c>
      <c r="F57" s="43"/>
      <c r="G57" s="43"/>
      <c r="H57" s="43"/>
      <c r="I57" s="43"/>
      <c r="J57" s="44"/>
    </row>
    <row r="58">
      <c r="A58" s="29" t="s">
        <v>43</v>
      </c>
      <c r="B58" s="30"/>
      <c r="C58" s="31" t="s">
        <v>349</v>
      </c>
      <c r="D58" s="32"/>
      <c r="E58" s="29" t="s">
        <v>350</v>
      </c>
      <c r="F58" s="32"/>
      <c r="G58" s="32"/>
      <c r="H58" s="32"/>
      <c r="I58" s="33">
        <f>SUMIFS(I59:I62,A59:A62,"P")</f>
        <v>0</v>
      </c>
      <c r="J58" s="34"/>
    </row>
    <row r="59">
      <c r="A59" s="35" t="s">
        <v>46</v>
      </c>
      <c r="B59" s="35">
        <v>13</v>
      </c>
      <c r="C59" s="36" t="s">
        <v>595</v>
      </c>
      <c r="D59" s="35" t="s">
        <v>48</v>
      </c>
      <c r="E59" s="37" t="s">
        <v>596</v>
      </c>
      <c r="F59" s="38" t="s">
        <v>50</v>
      </c>
      <c r="G59" s="39">
        <v>5.0999999999999996</v>
      </c>
      <c r="H59" s="40">
        <v>0</v>
      </c>
      <c r="I59" s="40">
        <f>ROUND(G59*H59,P4)</f>
        <v>0</v>
      </c>
      <c r="J59" s="38" t="s">
        <v>85</v>
      </c>
      <c r="O59" s="41">
        <f>I59*0.21</f>
        <v>0</v>
      </c>
      <c r="P59">
        <v>3</v>
      </c>
    </row>
    <row r="60" ht="45">
      <c r="A60" s="35" t="s">
        <v>52</v>
      </c>
      <c r="B60" s="42"/>
      <c r="C60" s="43"/>
      <c r="D60" s="43"/>
      <c r="E60" s="37" t="s">
        <v>597</v>
      </c>
      <c r="F60" s="43"/>
      <c r="G60" s="43"/>
      <c r="H60" s="43"/>
      <c r="I60" s="43"/>
      <c r="J60" s="44"/>
    </row>
    <row r="61">
      <c r="A61" s="35" t="s">
        <v>54</v>
      </c>
      <c r="B61" s="42"/>
      <c r="C61" s="43"/>
      <c r="D61" s="43"/>
      <c r="E61" s="45" t="s">
        <v>598</v>
      </c>
      <c r="F61" s="43"/>
      <c r="G61" s="43"/>
      <c r="H61" s="43"/>
      <c r="I61" s="43"/>
      <c r="J61" s="44"/>
    </row>
    <row r="62" ht="409.5">
      <c r="A62" s="35" t="s">
        <v>56</v>
      </c>
      <c r="B62" s="42"/>
      <c r="C62" s="43"/>
      <c r="D62" s="43"/>
      <c r="E62" s="37" t="s">
        <v>371</v>
      </c>
      <c r="F62" s="43"/>
      <c r="G62" s="43"/>
      <c r="H62" s="43"/>
      <c r="I62" s="43"/>
      <c r="J62" s="44"/>
    </row>
    <row r="63">
      <c r="A63" s="29" t="s">
        <v>43</v>
      </c>
      <c r="B63" s="30"/>
      <c r="C63" s="31" t="s">
        <v>160</v>
      </c>
      <c r="D63" s="32"/>
      <c r="E63" s="29" t="s">
        <v>14</v>
      </c>
      <c r="F63" s="32"/>
      <c r="G63" s="32"/>
      <c r="H63" s="32"/>
      <c r="I63" s="33">
        <f>SUMIFS(I64:I75,A64:A75,"P")</f>
        <v>0</v>
      </c>
      <c r="J63" s="34"/>
    </row>
    <row r="64">
      <c r="A64" s="35" t="s">
        <v>46</v>
      </c>
      <c r="B64" s="35">
        <v>14</v>
      </c>
      <c r="C64" s="36" t="s">
        <v>431</v>
      </c>
      <c r="D64" s="35" t="s">
        <v>48</v>
      </c>
      <c r="E64" s="37" t="s">
        <v>432</v>
      </c>
      <c r="F64" s="38" t="s">
        <v>64</v>
      </c>
      <c r="G64" s="39">
        <v>22.324999999999999</v>
      </c>
      <c r="H64" s="40">
        <v>0</v>
      </c>
      <c r="I64" s="40">
        <f>ROUND(G64*H64,P4)</f>
        <v>0</v>
      </c>
      <c r="J64" s="38" t="s">
        <v>85</v>
      </c>
      <c r="O64" s="41">
        <f>I64*0.21</f>
        <v>0</v>
      </c>
      <c r="P64">
        <v>3</v>
      </c>
    </row>
    <row r="65" ht="45">
      <c r="A65" s="35" t="s">
        <v>52</v>
      </c>
      <c r="B65" s="42"/>
      <c r="C65" s="43"/>
      <c r="D65" s="43"/>
      <c r="E65" s="37" t="s">
        <v>599</v>
      </c>
      <c r="F65" s="43"/>
      <c r="G65" s="43"/>
      <c r="H65" s="43"/>
      <c r="I65" s="43"/>
      <c r="J65" s="44"/>
    </row>
    <row r="66" ht="45">
      <c r="A66" s="35" t="s">
        <v>54</v>
      </c>
      <c r="B66" s="42"/>
      <c r="C66" s="43"/>
      <c r="D66" s="43"/>
      <c r="E66" s="45" t="s">
        <v>584</v>
      </c>
      <c r="F66" s="43"/>
      <c r="G66" s="43"/>
      <c r="H66" s="43"/>
      <c r="I66" s="43"/>
      <c r="J66" s="44"/>
    </row>
    <row r="67" ht="90">
      <c r="A67" s="35" t="s">
        <v>56</v>
      </c>
      <c r="B67" s="42"/>
      <c r="C67" s="43"/>
      <c r="D67" s="43"/>
      <c r="E67" s="37" t="s">
        <v>164</v>
      </c>
      <c r="F67" s="43"/>
      <c r="G67" s="43"/>
      <c r="H67" s="43"/>
      <c r="I67" s="43"/>
      <c r="J67" s="44"/>
    </row>
    <row r="68">
      <c r="A68" s="35" t="s">
        <v>46</v>
      </c>
      <c r="B68" s="35">
        <v>15</v>
      </c>
      <c r="C68" s="36" t="s">
        <v>600</v>
      </c>
      <c r="D68" s="35" t="s">
        <v>48</v>
      </c>
      <c r="E68" s="37" t="s">
        <v>601</v>
      </c>
      <c r="F68" s="38" t="s">
        <v>72</v>
      </c>
      <c r="G68" s="39">
        <v>8.9299999999999997</v>
      </c>
      <c r="H68" s="40">
        <v>0</v>
      </c>
      <c r="I68" s="40">
        <f>ROUND(G68*H68,P4)</f>
        <v>0</v>
      </c>
      <c r="J68" s="38" t="s">
        <v>85</v>
      </c>
      <c r="O68" s="41">
        <f>I68*0.21</f>
        <v>0</v>
      </c>
      <c r="P68">
        <v>3</v>
      </c>
    </row>
    <row r="69" ht="45">
      <c r="A69" s="35" t="s">
        <v>52</v>
      </c>
      <c r="B69" s="42"/>
      <c r="C69" s="43"/>
      <c r="D69" s="43"/>
      <c r="E69" s="37" t="s">
        <v>602</v>
      </c>
      <c r="F69" s="43"/>
      <c r="G69" s="43"/>
      <c r="H69" s="43"/>
      <c r="I69" s="43"/>
      <c r="J69" s="44"/>
    </row>
    <row r="70" ht="45">
      <c r="A70" s="35" t="s">
        <v>54</v>
      </c>
      <c r="B70" s="42"/>
      <c r="C70" s="43"/>
      <c r="D70" s="43"/>
      <c r="E70" s="45" t="s">
        <v>582</v>
      </c>
      <c r="F70" s="43"/>
      <c r="G70" s="43"/>
      <c r="H70" s="43"/>
      <c r="I70" s="43"/>
      <c r="J70" s="44"/>
    </row>
    <row r="71" ht="150">
      <c r="A71" s="35" t="s">
        <v>56</v>
      </c>
      <c r="B71" s="42"/>
      <c r="C71" s="43"/>
      <c r="D71" s="43"/>
      <c r="E71" s="37" t="s">
        <v>603</v>
      </c>
      <c r="F71" s="43"/>
      <c r="G71" s="43"/>
      <c r="H71" s="43"/>
      <c r="I71" s="43"/>
      <c r="J71" s="44"/>
    </row>
    <row r="72">
      <c r="A72" s="35" t="s">
        <v>46</v>
      </c>
      <c r="B72" s="35">
        <v>16</v>
      </c>
      <c r="C72" s="36" t="s">
        <v>604</v>
      </c>
      <c r="D72" s="35" t="s">
        <v>48</v>
      </c>
      <c r="E72" s="37" t="s">
        <v>605</v>
      </c>
      <c r="F72" s="38" t="s">
        <v>64</v>
      </c>
      <c r="G72" s="39">
        <v>54</v>
      </c>
      <c r="H72" s="40">
        <v>0</v>
      </c>
      <c r="I72" s="40">
        <f>ROUND(G72*H72,P4)</f>
        <v>0</v>
      </c>
      <c r="J72" s="38" t="s">
        <v>85</v>
      </c>
      <c r="O72" s="41">
        <f>I72*0.21</f>
        <v>0</v>
      </c>
      <c r="P72">
        <v>3</v>
      </c>
    </row>
    <row r="73" ht="30">
      <c r="A73" s="35" t="s">
        <v>52</v>
      </c>
      <c r="B73" s="42"/>
      <c r="C73" s="43"/>
      <c r="D73" s="43"/>
      <c r="E73" s="37" t="s">
        <v>606</v>
      </c>
      <c r="F73" s="43"/>
      <c r="G73" s="43"/>
      <c r="H73" s="43"/>
      <c r="I73" s="43"/>
      <c r="J73" s="44"/>
    </row>
    <row r="74">
      <c r="A74" s="35" t="s">
        <v>54</v>
      </c>
      <c r="B74" s="42"/>
      <c r="C74" s="43"/>
      <c r="D74" s="43"/>
      <c r="E74" s="45" t="s">
        <v>607</v>
      </c>
      <c r="F74" s="43"/>
      <c r="G74" s="43"/>
      <c r="H74" s="43"/>
      <c r="I74" s="43"/>
      <c r="J74" s="44"/>
    </row>
    <row r="75" ht="210">
      <c r="A75" s="35" t="s">
        <v>56</v>
      </c>
      <c r="B75" s="42"/>
      <c r="C75" s="43"/>
      <c r="D75" s="43"/>
      <c r="E75" s="37" t="s">
        <v>608</v>
      </c>
      <c r="F75" s="43"/>
      <c r="G75" s="43"/>
      <c r="H75" s="43"/>
      <c r="I75" s="43"/>
      <c r="J75" s="44"/>
    </row>
    <row r="76">
      <c r="A76" s="29" t="s">
        <v>43</v>
      </c>
      <c r="B76" s="30"/>
      <c r="C76" s="31" t="s">
        <v>68</v>
      </c>
      <c r="D76" s="32"/>
      <c r="E76" s="29" t="s">
        <v>69</v>
      </c>
      <c r="F76" s="32"/>
      <c r="G76" s="32"/>
      <c r="H76" s="32"/>
      <c r="I76" s="33">
        <f>SUMIFS(I77:I84,A77:A84,"P")</f>
        <v>0</v>
      </c>
      <c r="J76" s="34"/>
    </row>
    <row r="77">
      <c r="A77" s="35" t="s">
        <v>46</v>
      </c>
      <c r="B77" s="35">
        <v>17</v>
      </c>
      <c r="C77" s="36" t="s">
        <v>609</v>
      </c>
      <c r="D77" s="35" t="s">
        <v>48</v>
      </c>
      <c r="E77" s="37" t="s">
        <v>610</v>
      </c>
      <c r="F77" s="38" t="s">
        <v>72</v>
      </c>
      <c r="G77" s="39">
        <v>1.0609999999999999</v>
      </c>
      <c r="H77" s="40">
        <v>0</v>
      </c>
      <c r="I77" s="40">
        <f>ROUND(G77*H77,P4)</f>
        <v>0</v>
      </c>
      <c r="J77" s="38" t="s">
        <v>85</v>
      </c>
      <c r="O77" s="41">
        <f>I77*0.21</f>
        <v>0</v>
      </c>
      <c r="P77">
        <v>3</v>
      </c>
    </row>
    <row r="78" ht="30">
      <c r="A78" s="35" t="s">
        <v>52</v>
      </c>
      <c r="B78" s="42"/>
      <c r="C78" s="43"/>
      <c r="D78" s="43"/>
      <c r="E78" s="37" t="s">
        <v>611</v>
      </c>
      <c r="F78" s="43"/>
      <c r="G78" s="43"/>
      <c r="H78" s="43"/>
      <c r="I78" s="43"/>
      <c r="J78" s="44"/>
    </row>
    <row r="79">
      <c r="A79" s="35" t="s">
        <v>54</v>
      </c>
      <c r="B79" s="42"/>
      <c r="C79" s="43"/>
      <c r="D79" s="43"/>
      <c r="E79" s="45" t="s">
        <v>612</v>
      </c>
      <c r="F79" s="43"/>
      <c r="G79" s="43"/>
      <c r="H79" s="43"/>
      <c r="I79" s="43"/>
      <c r="J79" s="44"/>
    </row>
    <row r="80" ht="409.5">
      <c r="A80" s="35" t="s">
        <v>56</v>
      </c>
      <c r="B80" s="42"/>
      <c r="C80" s="43"/>
      <c r="D80" s="43"/>
      <c r="E80" s="37" t="s">
        <v>613</v>
      </c>
      <c r="F80" s="43"/>
      <c r="G80" s="43"/>
      <c r="H80" s="43"/>
      <c r="I80" s="43"/>
      <c r="J80" s="44"/>
    </row>
    <row r="81">
      <c r="A81" s="35" t="s">
        <v>46</v>
      </c>
      <c r="B81" s="35">
        <v>18</v>
      </c>
      <c r="C81" s="36" t="s">
        <v>76</v>
      </c>
      <c r="D81" s="35" t="s">
        <v>48</v>
      </c>
      <c r="E81" s="37" t="s">
        <v>77</v>
      </c>
      <c r="F81" s="38" t="s">
        <v>72</v>
      </c>
      <c r="G81" s="39">
        <v>1.0609999999999999</v>
      </c>
      <c r="H81" s="40">
        <v>0</v>
      </c>
      <c r="I81" s="40">
        <f>ROUND(G81*H81,P4)</f>
        <v>0</v>
      </c>
      <c r="J81" s="38" t="s">
        <v>85</v>
      </c>
      <c r="O81" s="41">
        <f>I81*0.21</f>
        <v>0</v>
      </c>
      <c r="P81">
        <v>3</v>
      </c>
    </row>
    <row r="82" ht="45">
      <c r="A82" s="35" t="s">
        <v>52</v>
      </c>
      <c r="B82" s="42"/>
      <c r="C82" s="43"/>
      <c r="D82" s="43"/>
      <c r="E82" s="37" t="s">
        <v>614</v>
      </c>
      <c r="F82" s="43"/>
      <c r="G82" s="43"/>
      <c r="H82" s="43"/>
      <c r="I82" s="43"/>
      <c r="J82" s="44"/>
    </row>
    <row r="83">
      <c r="A83" s="35" t="s">
        <v>54</v>
      </c>
      <c r="B83" s="42"/>
      <c r="C83" s="43"/>
      <c r="D83" s="43"/>
      <c r="E83" s="45" t="s">
        <v>612</v>
      </c>
      <c r="F83" s="43"/>
      <c r="G83" s="43"/>
      <c r="H83" s="43"/>
      <c r="I83" s="43"/>
      <c r="J83" s="44"/>
    </row>
    <row r="84" ht="150">
      <c r="A84" s="35" t="s">
        <v>56</v>
      </c>
      <c r="B84" s="46"/>
      <c r="C84" s="47"/>
      <c r="D84" s="47"/>
      <c r="E84" s="37" t="s">
        <v>75</v>
      </c>
      <c r="F84" s="47"/>
      <c r="G84" s="47"/>
      <c r="H84" s="47"/>
      <c r="I84" s="47"/>
      <c r="J84" s="48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25</v>
      </c>
      <c r="F2" s="15"/>
      <c r="G2" s="15"/>
      <c r="H2" s="15"/>
      <c r="I2" s="15"/>
      <c r="J2" s="17"/>
    </row>
    <row r="3">
      <c r="A3" s="3" t="s">
        <v>26</v>
      </c>
      <c r="B3" s="18" t="s">
        <v>27</v>
      </c>
      <c r="C3" s="19" t="s">
        <v>28</v>
      </c>
      <c r="D3" s="20"/>
      <c r="E3" s="21" t="s">
        <v>29</v>
      </c>
      <c r="F3" s="15"/>
      <c r="G3" s="15"/>
      <c r="H3" s="22" t="s">
        <v>21</v>
      </c>
      <c r="I3" s="23">
        <f>SUMIFS(I8:I83,A8:A83,"SD")</f>
        <v>0</v>
      </c>
      <c r="J3" s="17"/>
      <c r="O3">
        <v>0</v>
      </c>
      <c r="P3">
        <v>2</v>
      </c>
    </row>
    <row r="4">
      <c r="A4" s="3" t="s">
        <v>30</v>
      </c>
      <c r="B4" s="18" t="s">
        <v>31</v>
      </c>
      <c r="C4" s="19" t="s">
        <v>21</v>
      </c>
      <c r="D4" s="20"/>
      <c r="E4" s="21" t="s">
        <v>22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32</v>
      </c>
      <c r="B5" s="25" t="s">
        <v>33</v>
      </c>
      <c r="C5" s="7" t="s">
        <v>34</v>
      </c>
      <c r="D5" s="7" t="s">
        <v>35</v>
      </c>
      <c r="E5" s="7" t="s">
        <v>36</v>
      </c>
      <c r="F5" s="7" t="s">
        <v>37</v>
      </c>
      <c r="G5" s="7" t="s">
        <v>38</v>
      </c>
      <c r="H5" s="7" t="s">
        <v>39</v>
      </c>
      <c r="I5" s="7"/>
      <c r="J5" s="26" t="s">
        <v>40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41</v>
      </c>
      <c r="I6" s="7" t="s">
        <v>42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43</v>
      </c>
      <c r="B8" s="30"/>
      <c r="C8" s="31" t="s">
        <v>58</v>
      </c>
      <c r="D8" s="32"/>
      <c r="E8" s="29" t="s">
        <v>61</v>
      </c>
      <c r="F8" s="32"/>
      <c r="G8" s="32"/>
      <c r="H8" s="32"/>
      <c r="I8" s="33">
        <f>SUMIFS(I9:I16,A9:A16,"P")</f>
        <v>0</v>
      </c>
      <c r="J8" s="34"/>
    </row>
    <row r="9" ht="30">
      <c r="A9" s="35" t="s">
        <v>46</v>
      </c>
      <c r="B9" s="35">
        <v>1</v>
      </c>
      <c r="C9" s="36" t="s">
        <v>615</v>
      </c>
      <c r="D9" s="35" t="s">
        <v>48</v>
      </c>
      <c r="E9" s="37" t="s">
        <v>616</v>
      </c>
      <c r="F9" s="38" t="s">
        <v>617</v>
      </c>
      <c r="G9" s="39">
        <v>21</v>
      </c>
      <c r="H9" s="40">
        <v>0</v>
      </c>
      <c r="I9" s="40">
        <f>ROUND(G9*H9,P4)</f>
        <v>0</v>
      </c>
      <c r="J9" s="38" t="s">
        <v>618</v>
      </c>
      <c r="O9" s="41">
        <f>I9*0.21</f>
        <v>0</v>
      </c>
      <c r="P9">
        <v>3</v>
      </c>
    </row>
    <row r="10">
      <c r="A10" s="35" t="s">
        <v>52</v>
      </c>
      <c r="B10" s="42"/>
      <c r="C10" s="43"/>
      <c r="D10" s="43"/>
      <c r="E10" s="49" t="s">
        <v>48</v>
      </c>
      <c r="F10" s="43"/>
      <c r="G10" s="43"/>
      <c r="H10" s="43"/>
      <c r="I10" s="43"/>
      <c r="J10" s="44"/>
    </row>
    <row r="11">
      <c r="A11" s="35" t="s">
        <v>54</v>
      </c>
      <c r="B11" s="42"/>
      <c r="C11" s="43"/>
      <c r="D11" s="43"/>
      <c r="E11" s="45" t="s">
        <v>619</v>
      </c>
      <c r="F11" s="43"/>
      <c r="G11" s="43"/>
      <c r="H11" s="43"/>
      <c r="I11" s="43"/>
      <c r="J11" s="44"/>
    </row>
    <row r="12">
      <c r="A12" s="35" t="s">
        <v>56</v>
      </c>
      <c r="B12" s="42"/>
      <c r="C12" s="43"/>
      <c r="D12" s="43"/>
      <c r="E12" s="49" t="s">
        <v>48</v>
      </c>
      <c r="F12" s="43"/>
      <c r="G12" s="43"/>
      <c r="H12" s="43"/>
      <c r="I12" s="43"/>
      <c r="J12" s="44"/>
    </row>
    <row r="13" ht="30">
      <c r="A13" s="35" t="s">
        <v>46</v>
      </c>
      <c r="B13" s="35">
        <v>2</v>
      </c>
      <c r="C13" s="36" t="s">
        <v>620</v>
      </c>
      <c r="D13" s="35" t="s">
        <v>48</v>
      </c>
      <c r="E13" s="37" t="s">
        <v>621</v>
      </c>
      <c r="F13" s="38" t="s">
        <v>617</v>
      </c>
      <c r="G13" s="39">
        <v>21</v>
      </c>
      <c r="H13" s="40">
        <v>0</v>
      </c>
      <c r="I13" s="40">
        <f>ROUND(G13*H13,P4)</f>
        <v>0</v>
      </c>
      <c r="J13" s="38" t="s">
        <v>618</v>
      </c>
      <c r="O13" s="41">
        <f>I13*0.21</f>
        <v>0</v>
      </c>
      <c r="P13">
        <v>3</v>
      </c>
    </row>
    <row r="14">
      <c r="A14" s="35" t="s">
        <v>52</v>
      </c>
      <c r="B14" s="42"/>
      <c r="C14" s="43"/>
      <c r="D14" s="43"/>
      <c r="E14" s="49" t="s">
        <v>48</v>
      </c>
      <c r="F14" s="43"/>
      <c r="G14" s="43"/>
      <c r="H14" s="43"/>
      <c r="I14" s="43"/>
      <c r="J14" s="44"/>
    </row>
    <row r="15">
      <c r="A15" s="35" t="s">
        <v>54</v>
      </c>
      <c r="B15" s="42"/>
      <c r="C15" s="43"/>
      <c r="D15" s="43"/>
      <c r="E15" s="45" t="s">
        <v>619</v>
      </c>
      <c r="F15" s="43"/>
      <c r="G15" s="43"/>
      <c r="H15" s="43"/>
      <c r="I15" s="43"/>
      <c r="J15" s="44"/>
    </row>
    <row r="16">
      <c r="A16" s="35" t="s">
        <v>56</v>
      </c>
      <c r="B16" s="42"/>
      <c r="C16" s="43"/>
      <c r="D16" s="43"/>
      <c r="E16" s="49" t="s">
        <v>48</v>
      </c>
      <c r="F16" s="43"/>
      <c r="G16" s="43"/>
      <c r="H16" s="43"/>
      <c r="I16" s="43"/>
      <c r="J16" s="44"/>
    </row>
    <row r="17">
      <c r="A17" s="29" t="s">
        <v>43</v>
      </c>
      <c r="B17" s="30"/>
      <c r="C17" s="31" t="s">
        <v>622</v>
      </c>
      <c r="D17" s="32"/>
      <c r="E17" s="29" t="s">
        <v>623</v>
      </c>
      <c r="F17" s="32"/>
      <c r="G17" s="32"/>
      <c r="H17" s="32"/>
      <c r="I17" s="33">
        <f>SUMIFS(I18:I41,A18:A41,"P")</f>
        <v>0</v>
      </c>
      <c r="J17" s="34"/>
    </row>
    <row r="18">
      <c r="A18" s="35" t="s">
        <v>46</v>
      </c>
      <c r="B18" s="35">
        <v>11</v>
      </c>
      <c r="C18" s="36" t="s">
        <v>624</v>
      </c>
      <c r="D18" s="35" t="s">
        <v>48</v>
      </c>
      <c r="E18" s="37" t="s">
        <v>625</v>
      </c>
      <c r="F18" s="38" t="s">
        <v>626</v>
      </c>
      <c r="G18" s="39">
        <v>50</v>
      </c>
      <c r="H18" s="40">
        <v>0</v>
      </c>
      <c r="I18" s="40">
        <f>ROUND(G18*H18,P4)</f>
        <v>0</v>
      </c>
      <c r="J18" s="38" t="s">
        <v>618</v>
      </c>
      <c r="O18" s="41">
        <f>I18*0.21</f>
        <v>0</v>
      </c>
      <c r="P18">
        <v>3</v>
      </c>
    </row>
    <row r="19">
      <c r="A19" s="35" t="s">
        <v>52</v>
      </c>
      <c r="B19" s="42"/>
      <c r="C19" s="43"/>
      <c r="D19" s="43"/>
      <c r="E19" s="49" t="s">
        <v>48</v>
      </c>
      <c r="F19" s="43"/>
      <c r="G19" s="43"/>
      <c r="H19" s="43"/>
      <c r="I19" s="43"/>
      <c r="J19" s="44"/>
    </row>
    <row r="20">
      <c r="A20" s="35" t="s">
        <v>54</v>
      </c>
      <c r="B20" s="42"/>
      <c r="C20" s="43"/>
      <c r="D20" s="43"/>
      <c r="E20" s="45" t="s">
        <v>627</v>
      </c>
      <c r="F20" s="43"/>
      <c r="G20" s="43"/>
      <c r="H20" s="43"/>
      <c r="I20" s="43"/>
      <c r="J20" s="44"/>
    </row>
    <row r="21">
      <c r="A21" s="35" t="s">
        <v>56</v>
      </c>
      <c r="B21" s="42"/>
      <c r="C21" s="43"/>
      <c r="D21" s="43"/>
      <c r="E21" s="49" t="s">
        <v>48</v>
      </c>
      <c r="F21" s="43"/>
      <c r="G21" s="43"/>
      <c r="H21" s="43"/>
      <c r="I21" s="43"/>
      <c r="J21" s="44"/>
    </row>
    <row r="22">
      <c r="A22" s="35" t="s">
        <v>46</v>
      </c>
      <c r="B22" s="35">
        <v>12</v>
      </c>
      <c r="C22" s="36" t="s">
        <v>628</v>
      </c>
      <c r="D22" s="35" t="s">
        <v>48</v>
      </c>
      <c r="E22" s="37" t="s">
        <v>629</v>
      </c>
      <c r="F22" s="38" t="s">
        <v>84</v>
      </c>
      <c r="G22" s="39">
        <v>6</v>
      </c>
      <c r="H22" s="40">
        <v>0</v>
      </c>
      <c r="I22" s="40">
        <f>ROUND(G22*H22,P4)</f>
        <v>0</v>
      </c>
      <c r="J22" s="38" t="s">
        <v>618</v>
      </c>
      <c r="O22" s="41">
        <f>I22*0.21</f>
        <v>0</v>
      </c>
      <c r="P22">
        <v>3</v>
      </c>
    </row>
    <row r="23">
      <c r="A23" s="35" t="s">
        <v>52</v>
      </c>
      <c r="B23" s="42"/>
      <c r="C23" s="43"/>
      <c r="D23" s="43"/>
      <c r="E23" s="49" t="s">
        <v>48</v>
      </c>
      <c r="F23" s="43"/>
      <c r="G23" s="43"/>
      <c r="H23" s="43"/>
      <c r="I23" s="43"/>
      <c r="J23" s="44"/>
    </row>
    <row r="24">
      <c r="A24" s="35" t="s">
        <v>54</v>
      </c>
      <c r="B24" s="42"/>
      <c r="C24" s="43"/>
      <c r="D24" s="43"/>
      <c r="E24" s="45" t="s">
        <v>630</v>
      </c>
      <c r="F24" s="43"/>
      <c r="G24" s="43"/>
      <c r="H24" s="43"/>
      <c r="I24" s="43"/>
      <c r="J24" s="44"/>
    </row>
    <row r="25">
      <c r="A25" s="35" t="s">
        <v>56</v>
      </c>
      <c r="B25" s="42"/>
      <c r="C25" s="43"/>
      <c r="D25" s="43"/>
      <c r="E25" s="49" t="s">
        <v>48</v>
      </c>
      <c r="F25" s="43"/>
      <c r="G25" s="43"/>
      <c r="H25" s="43"/>
      <c r="I25" s="43"/>
      <c r="J25" s="44"/>
    </row>
    <row r="26">
      <c r="A26" s="35" t="s">
        <v>46</v>
      </c>
      <c r="B26" s="35">
        <v>13</v>
      </c>
      <c r="C26" s="36" t="s">
        <v>631</v>
      </c>
      <c r="D26" s="35" t="s">
        <v>48</v>
      </c>
      <c r="E26" s="37" t="s">
        <v>632</v>
      </c>
      <c r="F26" s="38" t="s">
        <v>626</v>
      </c>
      <c r="G26" s="39">
        <v>50</v>
      </c>
      <c r="H26" s="40">
        <v>0</v>
      </c>
      <c r="I26" s="40">
        <f>ROUND(G26*H26,P4)</f>
        <v>0</v>
      </c>
      <c r="J26" s="38" t="s">
        <v>618</v>
      </c>
      <c r="O26" s="41">
        <f>I26*0.21</f>
        <v>0</v>
      </c>
      <c r="P26">
        <v>3</v>
      </c>
    </row>
    <row r="27">
      <c r="A27" s="35" t="s">
        <v>52</v>
      </c>
      <c r="B27" s="42"/>
      <c r="C27" s="43"/>
      <c r="D27" s="43"/>
      <c r="E27" s="49" t="s">
        <v>48</v>
      </c>
      <c r="F27" s="43"/>
      <c r="G27" s="43"/>
      <c r="H27" s="43"/>
      <c r="I27" s="43"/>
      <c r="J27" s="44"/>
    </row>
    <row r="28">
      <c r="A28" s="35" t="s">
        <v>54</v>
      </c>
      <c r="B28" s="42"/>
      <c r="C28" s="43"/>
      <c r="D28" s="43"/>
      <c r="E28" s="45" t="s">
        <v>627</v>
      </c>
      <c r="F28" s="43"/>
      <c r="G28" s="43"/>
      <c r="H28" s="43"/>
      <c r="I28" s="43"/>
      <c r="J28" s="44"/>
    </row>
    <row r="29">
      <c r="A29" s="35" t="s">
        <v>56</v>
      </c>
      <c r="B29" s="42"/>
      <c r="C29" s="43"/>
      <c r="D29" s="43"/>
      <c r="E29" s="49" t="s">
        <v>48</v>
      </c>
      <c r="F29" s="43"/>
      <c r="G29" s="43"/>
      <c r="H29" s="43"/>
      <c r="I29" s="43"/>
      <c r="J29" s="44"/>
    </row>
    <row r="30">
      <c r="A30" s="35" t="s">
        <v>46</v>
      </c>
      <c r="B30" s="35">
        <v>14</v>
      </c>
      <c r="C30" s="36" t="s">
        <v>633</v>
      </c>
      <c r="D30" s="35" t="s">
        <v>48</v>
      </c>
      <c r="E30" s="37" t="s">
        <v>634</v>
      </c>
      <c r="F30" s="38" t="s">
        <v>626</v>
      </c>
      <c r="G30" s="39">
        <v>50</v>
      </c>
      <c r="H30" s="40">
        <v>0</v>
      </c>
      <c r="I30" s="40">
        <f>ROUND(G30*H30,P4)</f>
        <v>0</v>
      </c>
      <c r="J30" s="38" t="s">
        <v>618</v>
      </c>
      <c r="O30" s="41">
        <f>I30*0.21</f>
        <v>0</v>
      </c>
      <c r="P30">
        <v>3</v>
      </c>
    </row>
    <row r="31">
      <c r="A31" s="35" t="s">
        <v>52</v>
      </c>
      <c r="B31" s="42"/>
      <c r="C31" s="43"/>
      <c r="D31" s="43"/>
      <c r="E31" s="49" t="s">
        <v>48</v>
      </c>
      <c r="F31" s="43"/>
      <c r="G31" s="43"/>
      <c r="H31" s="43"/>
      <c r="I31" s="43"/>
      <c r="J31" s="44"/>
    </row>
    <row r="32">
      <c r="A32" s="35" t="s">
        <v>54</v>
      </c>
      <c r="B32" s="42"/>
      <c r="C32" s="43"/>
      <c r="D32" s="43"/>
      <c r="E32" s="45" t="s">
        <v>627</v>
      </c>
      <c r="F32" s="43"/>
      <c r="G32" s="43"/>
      <c r="H32" s="43"/>
      <c r="I32" s="43"/>
      <c r="J32" s="44"/>
    </row>
    <row r="33">
      <c r="A33" s="35" t="s">
        <v>56</v>
      </c>
      <c r="B33" s="42"/>
      <c r="C33" s="43"/>
      <c r="D33" s="43"/>
      <c r="E33" s="49" t="s">
        <v>48</v>
      </c>
      <c r="F33" s="43"/>
      <c r="G33" s="43"/>
      <c r="H33" s="43"/>
      <c r="I33" s="43"/>
      <c r="J33" s="44"/>
    </row>
    <row r="34" ht="30">
      <c r="A34" s="35" t="s">
        <v>46</v>
      </c>
      <c r="B34" s="35">
        <v>15</v>
      </c>
      <c r="C34" s="36" t="s">
        <v>635</v>
      </c>
      <c r="D34" s="35" t="s">
        <v>48</v>
      </c>
      <c r="E34" s="37" t="s">
        <v>636</v>
      </c>
      <c r="F34" s="38" t="s">
        <v>626</v>
      </c>
      <c r="G34" s="39">
        <v>80</v>
      </c>
      <c r="H34" s="40">
        <v>0</v>
      </c>
      <c r="I34" s="40">
        <f>ROUND(G34*H34,P4)</f>
        <v>0</v>
      </c>
      <c r="J34" s="38" t="s">
        <v>618</v>
      </c>
      <c r="O34" s="41">
        <f>I34*0.21</f>
        <v>0</v>
      </c>
      <c r="P34">
        <v>3</v>
      </c>
    </row>
    <row r="35">
      <c r="A35" s="35" t="s">
        <v>52</v>
      </c>
      <c r="B35" s="42"/>
      <c r="C35" s="43"/>
      <c r="D35" s="43"/>
      <c r="E35" s="49" t="s">
        <v>48</v>
      </c>
      <c r="F35" s="43"/>
      <c r="G35" s="43"/>
      <c r="H35" s="43"/>
      <c r="I35" s="43"/>
      <c r="J35" s="44"/>
    </row>
    <row r="36">
      <c r="A36" s="35" t="s">
        <v>54</v>
      </c>
      <c r="B36" s="42"/>
      <c r="C36" s="43"/>
      <c r="D36" s="43"/>
      <c r="E36" s="45" t="s">
        <v>637</v>
      </c>
      <c r="F36" s="43"/>
      <c r="G36" s="43"/>
      <c r="H36" s="43"/>
      <c r="I36" s="43"/>
      <c r="J36" s="44"/>
    </row>
    <row r="37">
      <c r="A37" s="35" t="s">
        <v>56</v>
      </c>
      <c r="B37" s="42"/>
      <c r="C37" s="43"/>
      <c r="D37" s="43"/>
      <c r="E37" s="49" t="s">
        <v>48</v>
      </c>
      <c r="F37" s="43"/>
      <c r="G37" s="43"/>
      <c r="H37" s="43"/>
      <c r="I37" s="43"/>
      <c r="J37" s="44"/>
    </row>
    <row r="38" ht="30">
      <c r="A38" s="35" t="s">
        <v>46</v>
      </c>
      <c r="B38" s="35">
        <v>16</v>
      </c>
      <c r="C38" s="36" t="s">
        <v>638</v>
      </c>
      <c r="D38" s="35" t="s">
        <v>48</v>
      </c>
      <c r="E38" s="37" t="s">
        <v>639</v>
      </c>
      <c r="F38" s="38" t="s">
        <v>626</v>
      </c>
      <c r="G38" s="39">
        <v>80</v>
      </c>
      <c r="H38" s="40">
        <v>0</v>
      </c>
      <c r="I38" s="40">
        <f>ROUND(G38*H38,P4)</f>
        <v>0</v>
      </c>
      <c r="J38" s="38" t="s">
        <v>618</v>
      </c>
      <c r="O38" s="41">
        <f>I38*0.21</f>
        <v>0</v>
      </c>
      <c r="P38">
        <v>3</v>
      </c>
    </row>
    <row r="39">
      <c r="A39" s="35" t="s">
        <v>52</v>
      </c>
      <c r="B39" s="42"/>
      <c r="C39" s="43"/>
      <c r="D39" s="43"/>
      <c r="E39" s="49" t="s">
        <v>48</v>
      </c>
      <c r="F39" s="43"/>
      <c r="G39" s="43"/>
      <c r="H39" s="43"/>
      <c r="I39" s="43"/>
      <c r="J39" s="44"/>
    </row>
    <row r="40">
      <c r="A40" s="35" t="s">
        <v>54</v>
      </c>
      <c r="B40" s="42"/>
      <c r="C40" s="43"/>
      <c r="D40" s="43"/>
      <c r="E40" s="45" t="s">
        <v>637</v>
      </c>
      <c r="F40" s="43"/>
      <c r="G40" s="43"/>
      <c r="H40" s="43"/>
      <c r="I40" s="43"/>
      <c r="J40" s="44"/>
    </row>
    <row r="41">
      <c r="A41" s="35" t="s">
        <v>56</v>
      </c>
      <c r="B41" s="42"/>
      <c r="C41" s="43"/>
      <c r="D41" s="43"/>
      <c r="E41" s="49" t="s">
        <v>48</v>
      </c>
      <c r="F41" s="43"/>
      <c r="G41" s="43"/>
      <c r="H41" s="43"/>
      <c r="I41" s="43"/>
      <c r="J41" s="44"/>
    </row>
    <row r="42">
      <c r="A42" s="29" t="s">
        <v>43</v>
      </c>
      <c r="B42" s="30"/>
      <c r="C42" s="31" t="s">
        <v>640</v>
      </c>
      <c r="D42" s="32"/>
      <c r="E42" s="29" t="s">
        <v>641</v>
      </c>
      <c r="F42" s="32"/>
      <c r="G42" s="32"/>
      <c r="H42" s="32"/>
      <c r="I42" s="33">
        <f>SUMIFS(I43:I74,A43:A74,"P")</f>
        <v>0</v>
      </c>
      <c r="J42" s="34"/>
    </row>
    <row r="43" ht="30">
      <c r="A43" s="35" t="s">
        <v>46</v>
      </c>
      <c r="B43" s="35">
        <v>3</v>
      </c>
      <c r="C43" s="36" t="s">
        <v>642</v>
      </c>
      <c r="D43" s="35" t="s">
        <v>48</v>
      </c>
      <c r="E43" s="37" t="s">
        <v>643</v>
      </c>
      <c r="F43" s="38" t="s">
        <v>626</v>
      </c>
      <c r="G43" s="39">
        <v>120</v>
      </c>
      <c r="H43" s="40">
        <v>0</v>
      </c>
      <c r="I43" s="40">
        <f>ROUND(G43*H43,P4)</f>
        <v>0</v>
      </c>
      <c r="J43" s="38" t="s">
        <v>618</v>
      </c>
      <c r="O43" s="41">
        <f>I43*0.21</f>
        <v>0</v>
      </c>
      <c r="P43">
        <v>3</v>
      </c>
    </row>
    <row r="44">
      <c r="A44" s="35" t="s">
        <v>52</v>
      </c>
      <c r="B44" s="42"/>
      <c r="C44" s="43"/>
      <c r="D44" s="43"/>
      <c r="E44" s="49" t="s">
        <v>48</v>
      </c>
      <c r="F44" s="43"/>
      <c r="G44" s="43"/>
      <c r="H44" s="43"/>
      <c r="I44" s="43"/>
      <c r="J44" s="44"/>
    </row>
    <row r="45">
      <c r="A45" s="35" t="s">
        <v>54</v>
      </c>
      <c r="B45" s="42"/>
      <c r="C45" s="43"/>
      <c r="D45" s="43"/>
      <c r="E45" s="45" t="s">
        <v>644</v>
      </c>
      <c r="F45" s="43"/>
      <c r="G45" s="43"/>
      <c r="H45" s="43"/>
      <c r="I45" s="43"/>
      <c r="J45" s="44"/>
    </row>
    <row r="46">
      <c r="A46" s="35" t="s">
        <v>56</v>
      </c>
      <c r="B46" s="42"/>
      <c r="C46" s="43"/>
      <c r="D46" s="43"/>
      <c r="E46" s="49" t="s">
        <v>48</v>
      </c>
      <c r="F46" s="43"/>
      <c r="G46" s="43"/>
      <c r="H46" s="43"/>
      <c r="I46" s="43"/>
      <c r="J46" s="44"/>
    </row>
    <row r="47" ht="30">
      <c r="A47" s="35" t="s">
        <v>46</v>
      </c>
      <c r="B47" s="35">
        <v>4</v>
      </c>
      <c r="C47" s="36" t="s">
        <v>645</v>
      </c>
      <c r="D47" s="35" t="s">
        <v>48</v>
      </c>
      <c r="E47" s="37" t="s">
        <v>646</v>
      </c>
      <c r="F47" s="38" t="s">
        <v>626</v>
      </c>
      <c r="G47" s="39">
        <v>120</v>
      </c>
      <c r="H47" s="40">
        <v>0</v>
      </c>
      <c r="I47" s="40">
        <f>ROUND(G47*H47,P4)</f>
        <v>0</v>
      </c>
      <c r="J47" s="38" t="s">
        <v>618</v>
      </c>
      <c r="O47" s="41">
        <f>I47*0.21</f>
        <v>0</v>
      </c>
      <c r="P47">
        <v>3</v>
      </c>
    </row>
    <row r="48">
      <c r="A48" s="35" t="s">
        <v>52</v>
      </c>
      <c r="B48" s="42"/>
      <c r="C48" s="43"/>
      <c r="D48" s="43"/>
      <c r="E48" s="49" t="s">
        <v>48</v>
      </c>
      <c r="F48" s="43"/>
      <c r="G48" s="43"/>
      <c r="H48" s="43"/>
      <c r="I48" s="43"/>
      <c r="J48" s="44"/>
    </row>
    <row r="49">
      <c r="A49" s="35" t="s">
        <v>54</v>
      </c>
      <c r="B49" s="42"/>
      <c r="C49" s="43"/>
      <c r="D49" s="43"/>
      <c r="E49" s="45" t="s">
        <v>644</v>
      </c>
      <c r="F49" s="43"/>
      <c r="G49" s="43"/>
      <c r="H49" s="43"/>
      <c r="I49" s="43"/>
      <c r="J49" s="44"/>
    </row>
    <row r="50">
      <c r="A50" s="35" t="s">
        <v>56</v>
      </c>
      <c r="B50" s="42"/>
      <c r="C50" s="43"/>
      <c r="D50" s="43"/>
      <c r="E50" s="49" t="s">
        <v>48</v>
      </c>
      <c r="F50" s="43"/>
      <c r="G50" s="43"/>
      <c r="H50" s="43"/>
      <c r="I50" s="43"/>
      <c r="J50" s="44"/>
    </row>
    <row r="51">
      <c r="A51" s="35" t="s">
        <v>46</v>
      </c>
      <c r="B51" s="35">
        <v>5</v>
      </c>
      <c r="C51" s="36" t="s">
        <v>647</v>
      </c>
      <c r="D51" s="35" t="s">
        <v>48</v>
      </c>
      <c r="E51" s="37" t="s">
        <v>648</v>
      </c>
      <c r="F51" s="38" t="s">
        <v>649</v>
      </c>
      <c r="G51" s="39">
        <v>2</v>
      </c>
      <c r="H51" s="40">
        <v>0</v>
      </c>
      <c r="I51" s="40">
        <f>ROUND(G51*H51,P4)</f>
        <v>0</v>
      </c>
      <c r="J51" s="38" t="s">
        <v>618</v>
      </c>
      <c r="O51" s="41">
        <f>I51*0.21</f>
        <v>0</v>
      </c>
      <c r="P51">
        <v>3</v>
      </c>
    </row>
    <row r="52">
      <c r="A52" s="35" t="s">
        <v>52</v>
      </c>
      <c r="B52" s="42"/>
      <c r="C52" s="43"/>
      <c r="D52" s="43"/>
      <c r="E52" s="49" t="s">
        <v>48</v>
      </c>
      <c r="F52" s="43"/>
      <c r="G52" s="43"/>
      <c r="H52" s="43"/>
      <c r="I52" s="43"/>
      <c r="J52" s="44"/>
    </row>
    <row r="53">
      <c r="A53" s="35" t="s">
        <v>54</v>
      </c>
      <c r="B53" s="42"/>
      <c r="C53" s="43"/>
      <c r="D53" s="43"/>
      <c r="E53" s="45" t="s">
        <v>650</v>
      </c>
      <c r="F53" s="43"/>
      <c r="G53" s="43"/>
      <c r="H53" s="43"/>
      <c r="I53" s="43"/>
      <c r="J53" s="44"/>
    </row>
    <row r="54">
      <c r="A54" s="35" t="s">
        <v>56</v>
      </c>
      <c r="B54" s="42"/>
      <c r="C54" s="43"/>
      <c r="D54" s="43"/>
      <c r="E54" s="49" t="s">
        <v>48</v>
      </c>
      <c r="F54" s="43"/>
      <c r="G54" s="43"/>
      <c r="H54" s="43"/>
      <c r="I54" s="43"/>
      <c r="J54" s="44"/>
    </row>
    <row r="55" ht="30">
      <c r="A55" s="35" t="s">
        <v>46</v>
      </c>
      <c r="B55" s="35">
        <v>6</v>
      </c>
      <c r="C55" s="36" t="s">
        <v>651</v>
      </c>
      <c r="D55" s="35" t="s">
        <v>48</v>
      </c>
      <c r="E55" s="37" t="s">
        <v>652</v>
      </c>
      <c r="F55" s="38" t="s">
        <v>649</v>
      </c>
      <c r="G55" s="39">
        <v>2</v>
      </c>
      <c r="H55" s="40">
        <v>0</v>
      </c>
      <c r="I55" s="40">
        <f>ROUND(G55*H55,P4)</f>
        <v>0</v>
      </c>
      <c r="J55" s="38" t="s">
        <v>618</v>
      </c>
      <c r="O55" s="41">
        <f>I55*0.21</f>
        <v>0</v>
      </c>
      <c r="P55">
        <v>3</v>
      </c>
    </row>
    <row r="56">
      <c r="A56" s="35" t="s">
        <v>52</v>
      </c>
      <c r="B56" s="42"/>
      <c r="C56" s="43"/>
      <c r="D56" s="43"/>
      <c r="E56" s="49" t="s">
        <v>48</v>
      </c>
      <c r="F56" s="43"/>
      <c r="G56" s="43"/>
      <c r="H56" s="43"/>
      <c r="I56" s="43"/>
      <c r="J56" s="44"/>
    </row>
    <row r="57">
      <c r="A57" s="35" t="s">
        <v>54</v>
      </c>
      <c r="B57" s="42"/>
      <c r="C57" s="43"/>
      <c r="D57" s="43"/>
      <c r="E57" s="45" t="s">
        <v>650</v>
      </c>
      <c r="F57" s="43"/>
      <c r="G57" s="43"/>
      <c r="H57" s="43"/>
      <c r="I57" s="43"/>
      <c r="J57" s="44"/>
    </row>
    <row r="58">
      <c r="A58" s="35" t="s">
        <v>56</v>
      </c>
      <c r="B58" s="42"/>
      <c r="C58" s="43"/>
      <c r="D58" s="43"/>
      <c r="E58" s="49" t="s">
        <v>48</v>
      </c>
      <c r="F58" s="43"/>
      <c r="G58" s="43"/>
      <c r="H58" s="43"/>
      <c r="I58" s="43"/>
      <c r="J58" s="44"/>
    </row>
    <row r="59" ht="30">
      <c r="A59" s="35" t="s">
        <v>46</v>
      </c>
      <c r="B59" s="35">
        <v>7</v>
      </c>
      <c r="C59" s="36" t="s">
        <v>653</v>
      </c>
      <c r="D59" s="35" t="s">
        <v>48</v>
      </c>
      <c r="E59" s="37" t="s">
        <v>654</v>
      </c>
      <c r="F59" s="38" t="s">
        <v>649</v>
      </c>
      <c r="G59" s="39">
        <v>2</v>
      </c>
      <c r="H59" s="40">
        <v>0</v>
      </c>
      <c r="I59" s="40">
        <f>ROUND(G59*H59,P4)</f>
        <v>0</v>
      </c>
      <c r="J59" s="38" t="s">
        <v>618</v>
      </c>
      <c r="O59" s="41">
        <f>I59*0.21</f>
        <v>0</v>
      </c>
      <c r="P59">
        <v>3</v>
      </c>
    </row>
    <row r="60">
      <c r="A60" s="35" t="s">
        <v>52</v>
      </c>
      <c r="B60" s="42"/>
      <c r="C60" s="43"/>
      <c r="D60" s="43"/>
      <c r="E60" s="49" t="s">
        <v>48</v>
      </c>
      <c r="F60" s="43"/>
      <c r="G60" s="43"/>
      <c r="H60" s="43"/>
      <c r="I60" s="43"/>
      <c r="J60" s="44"/>
    </row>
    <row r="61">
      <c r="A61" s="35" t="s">
        <v>54</v>
      </c>
      <c r="B61" s="42"/>
      <c r="C61" s="43"/>
      <c r="D61" s="43"/>
      <c r="E61" s="45" t="s">
        <v>650</v>
      </c>
      <c r="F61" s="43"/>
      <c r="G61" s="43"/>
      <c r="H61" s="43"/>
      <c r="I61" s="43"/>
      <c r="J61" s="44"/>
    </row>
    <row r="62">
      <c r="A62" s="35" t="s">
        <v>56</v>
      </c>
      <c r="B62" s="42"/>
      <c r="C62" s="43"/>
      <c r="D62" s="43"/>
      <c r="E62" s="49" t="s">
        <v>48</v>
      </c>
      <c r="F62" s="43"/>
      <c r="G62" s="43"/>
      <c r="H62" s="43"/>
      <c r="I62" s="43"/>
      <c r="J62" s="44"/>
    </row>
    <row r="63" ht="30">
      <c r="A63" s="35" t="s">
        <v>46</v>
      </c>
      <c r="B63" s="35">
        <v>8</v>
      </c>
      <c r="C63" s="36" t="s">
        <v>655</v>
      </c>
      <c r="D63" s="35" t="s">
        <v>48</v>
      </c>
      <c r="E63" s="37" t="s">
        <v>656</v>
      </c>
      <c r="F63" s="38" t="s">
        <v>626</v>
      </c>
      <c r="G63" s="39">
        <v>30</v>
      </c>
      <c r="H63" s="40">
        <v>0</v>
      </c>
      <c r="I63" s="40">
        <f>ROUND(G63*H63,P4)</f>
        <v>0</v>
      </c>
      <c r="J63" s="38" t="s">
        <v>618</v>
      </c>
      <c r="O63" s="41">
        <f>I63*0.21</f>
        <v>0</v>
      </c>
      <c r="P63">
        <v>3</v>
      </c>
    </row>
    <row r="64">
      <c r="A64" s="35" t="s">
        <v>52</v>
      </c>
      <c r="B64" s="42"/>
      <c r="C64" s="43"/>
      <c r="D64" s="43"/>
      <c r="E64" s="49" t="s">
        <v>48</v>
      </c>
      <c r="F64" s="43"/>
      <c r="G64" s="43"/>
      <c r="H64" s="43"/>
      <c r="I64" s="43"/>
      <c r="J64" s="44"/>
    </row>
    <row r="65">
      <c r="A65" s="35" t="s">
        <v>54</v>
      </c>
      <c r="B65" s="42"/>
      <c r="C65" s="43"/>
      <c r="D65" s="43"/>
      <c r="E65" s="45" t="s">
        <v>657</v>
      </c>
      <c r="F65" s="43"/>
      <c r="G65" s="43"/>
      <c r="H65" s="43"/>
      <c r="I65" s="43"/>
      <c r="J65" s="44"/>
    </row>
    <row r="66">
      <c r="A66" s="35" t="s">
        <v>56</v>
      </c>
      <c r="B66" s="42"/>
      <c r="C66" s="43"/>
      <c r="D66" s="43"/>
      <c r="E66" s="49" t="s">
        <v>48</v>
      </c>
      <c r="F66" s="43"/>
      <c r="G66" s="43"/>
      <c r="H66" s="43"/>
      <c r="I66" s="43"/>
      <c r="J66" s="44"/>
    </row>
    <row r="67">
      <c r="A67" s="35" t="s">
        <v>46</v>
      </c>
      <c r="B67" s="35">
        <v>9</v>
      </c>
      <c r="C67" s="36" t="s">
        <v>658</v>
      </c>
      <c r="D67" s="35" t="s">
        <v>48</v>
      </c>
      <c r="E67" s="37" t="s">
        <v>659</v>
      </c>
      <c r="F67" s="38" t="s">
        <v>660</v>
      </c>
      <c r="G67" s="39">
        <v>28.5</v>
      </c>
      <c r="H67" s="40">
        <v>0</v>
      </c>
      <c r="I67" s="40">
        <f>ROUND(G67*H67,P4)</f>
        <v>0</v>
      </c>
      <c r="J67" s="38" t="s">
        <v>618</v>
      </c>
      <c r="O67" s="41">
        <f>I67*0.21</f>
        <v>0</v>
      </c>
      <c r="P67">
        <v>3</v>
      </c>
    </row>
    <row r="68">
      <c r="A68" s="35" t="s">
        <v>52</v>
      </c>
      <c r="B68" s="42"/>
      <c r="C68" s="43"/>
      <c r="D68" s="43"/>
      <c r="E68" s="49" t="s">
        <v>48</v>
      </c>
      <c r="F68" s="43"/>
      <c r="G68" s="43"/>
      <c r="H68" s="43"/>
      <c r="I68" s="43"/>
      <c r="J68" s="44"/>
    </row>
    <row r="69">
      <c r="A69" s="35" t="s">
        <v>54</v>
      </c>
      <c r="B69" s="42"/>
      <c r="C69" s="43"/>
      <c r="D69" s="43"/>
      <c r="E69" s="45" t="s">
        <v>661</v>
      </c>
      <c r="F69" s="43"/>
      <c r="G69" s="43"/>
      <c r="H69" s="43"/>
      <c r="I69" s="43"/>
      <c r="J69" s="44"/>
    </row>
    <row r="70">
      <c r="A70" s="35" t="s">
        <v>56</v>
      </c>
      <c r="B70" s="42"/>
      <c r="C70" s="43"/>
      <c r="D70" s="43"/>
      <c r="E70" s="49" t="s">
        <v>48</v>
      </c>
      <c r="F70" s="43"/>
      <c r="G70" s="43"/>
      <c r="H70" s="43"/>
      <c r="I70" s="43"/>
      <c r="J70" s="44"/>
    </row>
    <row r="71" ht="30">
      <c r="A71" s="35" t="s">
        <v>46</v>
      </c>
      <c r="B71" s="35">
        <v>10</v>
      </c>
      <c r="C71" s="36" t="s">
        <v>662</v>
      </c>
      <c r="D71" s="35" t="s">
        <v>48</v>
      </c>
      <c r="E71" s="37" t="s">
        <v>663</v>
      </c>
      <c r="F71" s="38" t="s">
        <v>649</v>
      </c>
      <c r="G71" s="39">
        <v>1</v>
      </c>
      <c r="H71" s="40">
        <v>0</v>
      </c>
      <c r="I71" s="40">
        <f>ROUND(G71*H71,P4)</f>
        <v>0</v>
      </c>
      <c r="J71" s="38" t="s">
        <v>618</v>
      </c>
      <c r="O71" s="41">
        <f>I71*0.21</f>
        <v>0</v>
      </c>
      <c r="P71">
        <v>3</v>
      </c>
    </row>
    <row r="72">
      <c r="A72" s="35" t="s">
        <v>52</v>
      </c>
      <c r="B72" s="42"/>
      <c r="C72" s="43"/>
      <c r="D72" s="43"/>
      <c r="E72" s="49" t="s">
        <v>48</v>
      </c>
      <c r="F72" s="43"/>
      <c r="G72" s="43"/>
      <c r="H72" s="43"/>
      <c r="I72" s="43"/>
      <c r="J72" s="44"/>
    </row>
    <row r="73">
      <c r="A73" s="35" t="s">
        <v>54</v>
      </c>
      <c r="B73" s="42"/>
      <c r="C73" s="43"/>
      <c r="D73" s="43"/>
      <c r="E73" s="45" t="s">
        <v>664</v>
      </c>
      <c r="F73" s="43"/>
      <c r="G73" s="43"/>
      <c r="H73" s="43"/>
      <c r="I73" s="43"/>
      <c r="J73" s="44"/>
    </row>
    <row r="74">
      <c r="A74" s="35" t="s">
        <v>56</v>
      </c>
      <c r="B74" s="42"/>
      <c r="C74" s="43"/>
      <c r="D74" s="43"/>
      <c r="E74" s="49" t="s">
        <v>48</v>
      </c>
      <c r="F74" s="43"/>
      <c r="G74" s="43"/>
      <c r="H74" s="43"/>
      <c r="I74" s="43"/>
      <c r="J74" s="44"/>
    </row>
    <row r="75">
      <c r="A75" s="29" t="s">
        <v>43</v>
      </c>
      <c r="B75" s="30"/>
      <c r="C75" s="31" t="s">
        <v>665</v>
      </c>
      <c r="D75" s="32"/>
      <c r="E75" s="29" t="s">
        <v>666</v>
      </c>
      <c r="F75" s="32"/>
      <c r="G75" s="32"/>
      <c r="H75" s="32"/>
      <c r="I75" s="33">
        <f>SUMIFS(I76:I83,A76:A83,"P")</f>
        <v>0</v>
      </c>
      <c r="J75" s="34"/>
    </row>
    <row r="76">
      <c r="A76" s="35" t="s">
        <v>46</v>
      </c>
      <c r="B76" s="35">
        <v>17</v>
      </c>
      <c r="C76" s="36" t="s">
        <v>667</v>
      </c>
      <c r="D76" s="35" t="s">
        <v>48</v>
      </c>
      <c r="E76" s="37" t="s">
        <v>668</v>
      </c>
      <c r="F76" s="38" t="s">
        <v>649</v>
      </c>
      <c r="G76" s="39">
        <v>1</v>
      </c>
      <c r="H76" s="40">
        <v>0</v>
      </c>
      <c r="I76" s="40">
        <f>ROUND(G76*H76,P4)</f>
        <v>0</v>
      </c>
      <c r="J76" s="38" t="s">
        <v>618</v>
      </c>
      <c r="O76" s="41">
        <f>I76*0.21</f>
        <v>0</v>
      </c>
      <c r="P76">
        <v>3</v>
      </c>
    </row>
    <row r="77">
      <c r="A77" s="35" t="s">
        <v>52</v>
      </c>
      <c r="B77" s="42"/>
      <c r="C77" s="43"/>
      <c r="D77" s="43"/>
      <c r="E77" s="49" t="s">
        <v>48</v>
      </c>
      <c r="F77" s="43"/>
      <c r="G77" s="43"/>
      <c r="H77" s="43"/>
      <c r="I77" s="43"/>
      <c r="J77" s="44"/>
    </row>
    <row r="78">
      <c r="A78" s="35" t="s">
        <v>54</v>
      </c>
      <c r="B78" s="42"/>
      <c r="C78" s="43"/>
      <c r="D78" s="43"/>
      <c r="E78" s="45" t="s">
        <v>664</v>
      </c>
      <c r="F78" s="43"/>
      <c r="G78" s="43"/>
      <c r="H78" s="43"/>
      <c r="I78" s="43"/>
      <c r="J78" s="44"/>
    </row>
    <row r="79">
      <c r="A79" s="35" t="s">
        <v>56</v>
      </c>
      <c r="B79" s="42"/>
      <c r="C79" s="43"/>
      <c r="D79" s="43"/>
      <c r="E79" s="49" t="s">
        <v>48</v>
      </c>
      <c r="F79" s="43"/>
      <c r="G79" s="43"/>
      <c r="H79" s="43"/>
      <c r="I79" s="43"/>
      <c r="J79" s="44"/>
    </row>
    <row r="80">
      <c r="A80" s="35" t="s">
        <v>46</v>
      </c>
      <c r="B80" s="35">
        <v>18</v>
      </c>
      <c r="C80" s="36" t="s">
        <v>669</v>
      </c>
      <c r="D80" s="35" t="s">
        <v>48</v>
      </c>
      <c r="E80" s="37" t="s">
        <v>670</v>
      </c>
      <c r="F80" s="38" t="s">
        <v>649</v>
      </c>
      <c r="G80" s="39">
        <v>1</v>
      </c>
      <c r="H80" s="40">
        <v>0</v>
      </c>
      <c r="I80" s="40">
        <f>ROUND(G80*H80,P4)</f>
        <v>0</v>
      </c>
      <c r="J80" s="38" t="s">
        <v>618</v>
      </c>
      <c r="O80" s="41">
        <f>I80*0.21</f>
        <v>0</v>
      </c>
      <c r="P80">
        <v>3</v>
      </c>
    </row>
    <row r="81">
      <c r="A81" s="35" t="s">
        <v>52</v>
      </c>
      <c r="B81" s="42"/>
      <c r="C81" s="43"/>
      <c r="D81" s="43"/>
      <c r="E81" s="49" t="s">
        <v>48</v>
      </c>
      <c r="F81" s="43"/>
      <c r="G81" s="43"/>
      <c r="H81" s="43"/>
      <c r="I81" s="43"/>
      <c r="J81" s="44"/>
    </row>
    <row r="82">
      <c r="A82" s="35" t="s">
        <v>54</v>
      </c>
      <c r="B82" s="42"/>
      <c r="C82" s="43"/>
      <c r="D82" s="43"/>
      <c r="E82" s="45" t="s">
        <v>664</v>
      </c>
      <c r="F82" s="43"/>
      <c r="G82" s="43"/>
      <c r="H82" s="43"/>
      <c r="I82" s="43"/>
      <c r="J82" s="44"/>
    </row>
    <row r="83">
      <c r="A83" s="35" t="s">
        <v>56</v>
      </c>
      <c r="B83" s="46"/>
      <c r="C83" s="47"/>
      <c r="D83" s="47"/>
      <c r="E83" s="50" t="s">
        <v>48</v>
      </c>
      <c r="F83" s="47"/>
      <c r="G83" s="47"/>
      <c r="H83" s="47"/>
      <c r="I83" s="47"/>
      <c r="J83" s="48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25</v>
      </c>
      <c r="F2" s="15"/>
      <c r="G2" s="15"/>
      <c r="H2" s="15"/>
      <c r="I2" s="15"/>
      <c r="J2" s="17"/>
    </row>
    <row r="3">
      <c r="A3" s="3" t="s">
        <v>26</v>
      </c>
      <c r="B3" s="18" t="s">
        <v>27</v>
      </c>
      <c r="C3" s="19" t="s">
        <v>28</v>
      </c>
      <c r="D3" s="20"/>
      <c r="E3" s="21" t="s">
        <v>29</v>
      </c>
      <c r="F3" s="15"/>
      <c r="G3" s="15"/>
      <c r="H3" s="22" t="s">
        <v>23</v>
      </c>
      <c r="I3" s="23">
        <f>SUMIFS(I8:I92,A8:A92,"SD")</f>
        <v>0</v>
      </c>
      <c r="J3" s="17"/>
      <c r="O3">
        <v>0</v>
      </c>
      <c r="P3">
        <v>2</v>
      </c>
    </row>
    <row r="4">
      <c r="A4" s="3" t="s">
        <v>30</v>
      </c>
      <c r="B4" s="18" t="s">
        <v>31</v>
      </c>
      <c r="C4" s="19" t="s">
        <v>23</v>
      </c>
      <c r="D4" s="20"/>
      <c r="E4" s="21" t="s">
        <v>24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32</v>
      </c>
      <c r="B5" s="25" t="s">
        <v>33</v>
      </c>
      <c r="C5" s="7" t="s">
        <v>34</v>
      </c>
      <c r="D5" s="7" t="s">
        <v>35</v>
      </c>
      <c r="E5" s="7" t="s">
        <v>36</v>
      </c>
      <c r="F5" s="7" t="s">
        <v>37</v>
      </c>
      <c r="G5" s="7" t="s">
        <v>38</v>
      </c>
      <c r="H5" s="7" t="s">
        <v>39</v>
      </c>
      <c r="I5" s="7"/>
      <c r="J5" s="26" t="s">
        <v>40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41</v>
      </c>
      <c r="I6" s="7" t="s">
        <v>42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43</v>
      </c>
      <c r="B8" s="30"/>
      <c r="C8" s="31" t="s">
        <v>58</v>
      </c>
      <c r="D8" s="32"/>
      <c r="E8" s="29" t="s">
        <v>61</v>
      </c>
      <c r="F8" s="32"/>
      <c r="G8" s="32"/>
      <c r="H8" s="32"/>
      <c r="I8" s="33">
        <f>SUMIFS(I9:I16,A9:A16,"P")</f>
        <v>0</v>
      </c>
      <c r="J8" s="34"/>
    </row>
    <row r="9" ht="30">
      <c r="A9" s="35" t="s">
        <v>46</v>
      </c>
      <c r="B9" s="35">
        <v>1</v>
      </c>
      <c r="C9" s="36" t="s">
        <v>615</v>
      </c>
      <c r="D9" s="35" t="s">
        <v>48</v>
      </c>
      <c r="E9" s="37" t="s">
        <v>616</v>
      </c>
      <c r="F9" s="38" t="s">
        <v>617</v>
      </c>
      <c r="G9" s="39">
        <v>12</v>
      </c>
      <c r="H9" s="40">
        <v>0</v>
      </c>
      <c r="I9" s="40">
        <f>ROUND(G9*H9,P4)</f>
        <v>0</v>
      </c>
      <c r="J9" s="38" t="s">
        <v>618</v>
      </c>
      <c r="O9" s="41">
        <f>I9*0.21</f>
        <v>0</v>
      </c>
      <c r="P9">
        <v>3</v>
      </c>
    </row>
    <row r="10">
      <c r="A10" s="35" t="s">
        <v>52</v>
      </c>
      <c r="B10" s="42"/>
      <c r="C10" s="43"/>
      <c r="D10" s="43"/>
      <c r="E10" s="49" t="s">
        <v>48</v>
      </c>
      <c r="F10" s="43"/>
      <c r="G10" s="43"/>
      <c r="H10" s="43"/>
      <c r="I10" s="43"/>
      <c r="J10" s="44"/>
    </row>
    <row r="11">
      <c r="A11" s="35" t="s">
        <v>54</v>
      </c>
      <c r="B11" s="42"/>
      <c r="C11" s="43"/>
      <c r="D11" s="43"/>
      <c r="E11" s="45" t="s">
        <v>671</v>
      </c>
      <c r="F11" s="43"/>
      <c r="G11" s="43"/>
      <c r="H11" s="43"/>
      <c r="I11" s="43"/>
      <c r="J11" s="44"/>
    </row>
    <row r="12">
      <c r="A12" s="35" t="s">
        <v>56</v>
      </c>
      <c r="B12" s="42"/>
      <c r="C12" s="43"/>
      <c r="D12" s="43"/>
      <c r="E12" s="49" t="s">
        <v>48</v>
      </c>
      <c r="F12" s="43"/>
      <c r="G12" s="43"/>
      <c r="H12" s="43"/>
      <c r="I12" s="43"/>
      <c r="J12" s="44"/>
    </row>
    <row r="13" ht="30">
      <c r="A13" s="35" t="s">
        <v>46</v>
      </c>
      <c r="B13" s="35">
        <v>2</v>
      </c>
      <c r="C13" s="36" t="s">
        <v>620</v>
      </c>
      <c r="D13" s="35" t="s">
        <v>48</v>
      </c>
      <c r="E13" s="37" t="s">
        <v>621</v>
      </c>
      <c r="F13" s="38" t="s">
        <v>617</v>
      </c>
      <c r="G13" s="39">
        <v>12</v>
      </c>
      <c r="H13" s="40">
        <v>0</v>
      </c>
      <c r="I13" s="40">
        <f>ROUND(G13*H13,P4)</f>
        <v>0</v>
      </c>
      <c r="J13" s="38" t="s">
        <v>618</v>
      </c>
      <c r="O13" s="41">
        <f>I13*0.21</f>
        <v>0</v>
      </c>
      <c r="P13">
        <v>3</v>
      </c>
    </row>
    <row r="14">
      <c r="A14" s="35" t="s">
        <v>52</v>
      </c>
      <c r="B14" s="42"/>
      <c r="C14" s="43"/>
      <c r="D14" s="43"/>
      <c r="E14" s="49" t="s">
        <v>48</v>
      </c>
      <c r="F14" s="43"/>
      <c r="G14" s="43"/>
      <c r="H14" s="43"/>
      <c r="I14" s="43"/>
      <c r="J14" s="44"/>
    </row>
    <row r="15">
      <c r="A15" s="35" t="s">
        <v>54</v>
      </c>
      <c r="B15" s="42"/>
      <c r="C15" s="43"/>
      <c r="D15" s="43"/>
      <c r="E15" s="45" t="s">
        <v>671</v>
      </c>
      <c r="F15" s="43"/>
      <c r="G15" s="43"/>
      <c r="H15" s="43"/>
      <c r="I15" s="43"/>
      <c r="J15" s="44"/>
    </row>
    <row r="16">
      <c r="A16" s="35" t="s">
        <v>56</v>
      </c>
      <c r="B16" s="42"/>
      <c r="C16" s="43"/>
      <c r="D16" s="43"/>
      <c r="E16" s="49" t="s">
        <v>48</v>
      </c>
      <c r="F16" s="43"/>
      <c r="G16" s="43"/>
      <c r="H16" s="43"/>
      <c r="I16" s="43"/>
      <c r="J16" s="44"/>
    </row>
    <row r="17">
      <c r="A17" s="29" t="s">
        <v>43</v>
      </c>
      <c r="B17" s="51"/>
      <c r="C17" s="31" t="s">
        <v>672</v>
      </c>
      <c r="D17" s="52"/>
      <c r="E17" s="29" t="s">
        <v>673</v>
      </c>
      <c r="F17" s="52"/>
      <c r="G17" s="52"/>
      <c r="H17" s="52"/>
      <c r="I17" s="33">
        <f>SUMIFS(I17:I18,A17:A18,"P")</f>
        <v>0</v>
      </c>
      <c r="J17" s="53"/>
    </row>
    <row r="18">
      <c r="A18" s="29" t="s">
        <v>43</v>
      </c>
      <c r="B18" s="30"/>
      <c r="C18" s="31" t="s">
        <v>622</v>
      </c>
      <c r="D18" s="32"/>
      <c r="E18" s="29" t="s">
        <v>623</v>
      </c>
      <c r="F18" s="32"/>
      <c r="G18" s="32"/>
      <c r="H18" s="32"/>
      <c r="I18" s="33">
        <f>SUMIFS(I19:I42,A19:A42,"P")</f>
        <v>0</v>
      </c>
      <c r="J18" s="34"/>
    </row>
    <row r="19">
      <c r="A19" s="35" t="s">
        <v>46</v>
      </c>
      <c r="B19" s="35">
        <v>13</v>
      </c>
      <c r="C19" s="36" t="s">
        <v>624</v>
      </c>
      <c r="D19" s="35" t="s">
        <v>48</v>
      </c>
      <c r="E19" s="37" t="s">
        <v>625</v>
      </c>
      <c r="F19" s="38" t="s">
        <v>626</v>
      </c>
      <c r="G19" s="39">
        <v>40</v>
      </c>
      <c r="H19" s="40">
        <v>0</v>
      </c>
      <c r="I19" s="40">
        <f>ROUND(G19*H19,P4)</f>
        <v>0</v>
      </c>
      <c r="J19" s="38" t="s">
        <v>618</v>
      </c>
      <c r="O19" s="41">
        <f>I19*0.21</f>
        <v>0</v>
      </c>
      <c r="P19">
        <v>3</v>
      </c>
    </row>
    <row r="20">
      <c r="A20" s="35" t="s">
        <v>52</v>
      </c>
      <c r="B20" s="42"/>
      <c r="C20" s="43"/>
      <c r="D20" s="43"/>
      <c r="E20" s="49" t="s">
        <v>48</v>
      </c>
      <c r="F20" s="43"/>
      <c r="G20" s="43"/>
      <c r="H20" s="43"/>
      <c r="I20" s="43"/>
      <c r="J20" s="44"/>
    </row>
    <row r="21">
      <c r="A21" s="35" t="s">
        <v>54</v>
      </c>
      <c r="B21" s="42"/>
      <c r="C21" s="43"/>
      <c r="D21" s="43"/>
      <c r="E21" s="45" t="s">
        <v>674</v>
      </c>
      <c r="F21" s="43"/>
      <c r="G21" s="43"/>
      <c r="H21" s="43"/>
      <c r="I21" s="43"/>
      <c r="J21" s="44"/>
    </row>
    <row r="22">
      <c r="A22" s="35" t="s">
        <v>56</v>
      </c>
      <c r="B22" s="42"/>
      <c r="C22" s="43"/>
      <c r="D22" s="43"/>
      <c r="E22" s="49" t="s">
        <v>48</v>
      </c>
      <c r="F22" s="43"/>
      <c r="G22" s="43"/>
      <c r="H22" s="43"/>
      <c r="I22" s="43"/>
      <c r="J22" s="44"/>
    </row>
    <row r="23">
      <c r="A23" s="35" t="s">
        <v>46</v>
      </c>
      <c r="B23" s="35">
        <v>14</v>
      </c>
      <c r="C23" s="36" t="s">
        <v>628</v>
      </c>
      <c r="D23" s="35" t="s">
        <v>48</v>
      </c>
      <c r="E23" s="37" t="s">
        <v>629</v>
      </c>
      <c r="F23" s="38" t="s">
        <v>84</v>
      </c>
      <c r="G23" s="39">
        <v>4</v>
      </c>
      <c r="H23" s="40">
        <v>0</v>
      </c>
      <c r="I23" s="40">
        <f>ROUND(G23*H23,P4)</f>
        <v>0</v>
      </c>
      <c r="J23" s="38" t="s">
        <v>618</v>
      </c>
      <c r="O23" s="41">
        <f>I23*0.21</f>
        <v>0</v>
      </c>
      <c r="P23">
        <v>3</v>
      </c>
    </row>
    <row r="24">
      <c r="A24" s="35" t="s">
        <v>52</v>
      </c>
      <c r="B24" s="42"/>
      <c r="C24" s="43"/>
      <c r="D24" s="43"/>
      <c r="E24" s="49" t="s">
        <v>48</v>
      </c>
      <c r="F24" s="43"/>
      <c r="G24" s="43"/>
      <c r="H24" s="43"/>
      <c r="I24" s="43"/>
      <c r="J24" s="44"/>
    </row>
    <row r="25">
      <c r="A25" s="35" t="s">
        <v>54</v>
      </c>
      <c r="B25" s="42"/>
      <c r="C25" s="43"/>
      <c r="D25" s="43"/>
      <c r="E25" s="45" t="s">
        <v>675</v>
      </c>
      <c r="F25" s="43"/>
      <c r="G25" s="43"/>
      <c r="H25" s="43"/>
      <c r="I25" s="43"/>
      <c r="J25" s="44"/>
    </row>
    <row r="26">
      <c r="A26" s="35" t="s">
        <v>56</v>
      </c>
      <c r="B26" s="42"/>
      <c r="C26" s="43"/>
      <c r="D26" s="43"/>
      <c r="E26" s="49" t="s">
        <v>48</v>
      </c>
      <c r="F26" s="43"/>
      <c r="G26" s="43"/>
      <c r="H26" s="43"/>
      <c r="I26" s="43"/>
      <c r="J26" s="44"/>
    </row>
    <row r="27">
      <c r="A27" s="35" t="s">
        <v>46</v>
      </c>
      <c r="B27" s="35">
        <v>15</v>
      </c>
      <c r="C27" s="36" t="s">
        <v>631</v>
      </c>
      <c r="D27" s="35" t="s">
        <v>48</v>
      </c>
      <c r="E27" s="37" t="s">
        <v>632</v>
      </c>
      <c r="F27" s="38" t="s">
        <v>626</v>
      </c>
      <c r="G27" s="39">
        <v>40</v>
      </c>
      <c r="H27" s="40">
        <v>0</v>
      </c>
      <c r="I27" s="40">
        <f>ROUND(G27*H27,P4)</f>
        <v>0</v>
      </c>
      <c r="J27" s="38" t="s">
        <v>618</v>
      </c>
      <c r="O27" s="41">
        <f>I27*0.21</f>
        <v>0</v>
      </c>
      <c r="P27">
        <v>3</v>
      </c>
    </row>
    <row r="28">
      <c r="A28" s="35" t="s">
        <v>52</v>
      </c>
      <c r="B28" s="42"/>
      <c r="C28" s="43"/>
      <c r="D28" s="43"/>
      <c r="E28" s="49" t="s">
        <v>48</v>
      </c>
      <c r="F28" s="43"/>
      <c r="G28" s="43"/>
      <c r="H28" s="43"/>
      <c r="I28" s="43"/>
      <c r="J28" s="44"/>
    </row>
    <row r="29">
      <c r="A29" s="35" t="s">
        <v>54</v>
      </c>
      <c r="B29" s="42"/>
      <c r="C29" s="43"/>
      <c r="D29" s="43"/>
      <c r="E29" s="45" t="s">
        <v>674</v>
      </c>
      <c r="F29" s="43"/>
      <c r="G29" s="43"/>
      <c r="H29" s="43"/>
      <c r="I29" s="43"/>
      <c r="J29" s="44"/>
    </row>
    <row r="30">
      <c r="A30" s="35" t="s">
        <v>56</v>
      </c>
      <c r="B30" s="42"/>
      <c r="C30" s="43"/>
      <c r="D30" s="43"/>
      <c r="E30" s="49" t="s">
        <v>48</v>
      </c>
      <c r="F30" s="43"/>
      <c r="G30" s="43"/>
      <c r="H30" s="43"/>
      <c r="I30" s="43"/>
      <c r="J30" s="44"/>
    </row>
    <row r="31">
      <c r="A31" s="35" t="s">
        <v>46</v>
      </c>
      <c r="B31" s="35">
        <v>16</v>
      </c>
      <c r="C31" s="36" t="s">
        <v>633</v>
      </c>
      <c r="D31" s="35" t="s">
        <v>48</v>
      </c>
      <c r="E31" s="37" t="s">
        <v>634</v>
      </c>
      <c r="F31" s="38" t="s">
        <v>626</v>
      </c>
      <c r="G31" s="39">
        <v>40</v>
      </c>
      <c r="H31" s="40">
        <v>0</v>
      </c>
      <c r="I31" s="40">
        <f>ROUND(G31*H31,P4)</f>
        <v>0</v>
      </c>
      <c r="J31" s="38" t="s">
        <v>618</v>
      </c>
      <c r="O31" s="41">
        <f>I31*0.21</f>
        <v>0</v>
      </c>
      <c r="P31">
        <v>3</v>
      </c>
    </row>
    <row r="32">
      <c r="A32" s="35" t="s">
        <v>52</v>
      </c>
      <c r="B32" s="42"/>
      <c r="C32" s="43"/>
      <c r="D32" s="43"/>
      <c r="E32" s="49" t="s">
        <v>48</v>
      </c>
      <c r="F32" s="43"/>
      <c r="G32" s="43"/>
      <c r="H32" s="43"/>
      <c r="I32" s="43"/>
      <c r="J32" s="44"/>
    </row>
    <row r="33">
      <c r="A33" s="35" t="s">
        <v>54</v>
      </c>
      <c r="B33" s="42"/>
      <c r="C33" s="43"/>
      <c r="D33" s="43"/>
      <c r="E33" s="45" t="s">
        <v>674</v>
      </c>
      <c r="F33" s="43"/>
      <c r="G33" s="43"/>
      <c r="H33" s="43"/>
      <c r="I33" s="43"/>
      <c r="J33" s="44"/>
    </row>
    <row r="34">
      <c r="A34" s="35" t="s">
        <v>56</v>
      </c>
      <c r="B34" s="42"/>
      <c r="C34" s="43"/>
      <c r="D34" s="43"/>
      <c r="E34" s="49" t="s">
        <v>48</v>
      </c>
      <c r="F34" s="43"/>
      <c r="G34" s="43"/>
      <c r="H34" s="43"/>
      <c r="I34" s="43"/>
      <c r="J34" s="44"/>
    </row>
    <row r="35" ht="30">
      <c r="A35" s="35" t="s">
        <v>46</v>
      </c>
      <c r="B35" s="35">
        <v>17</v>
      </c>
      <c r="C35" s="36" t="s">
        <v>635</v>
      </c>
      <c r="D35" s="35" t="s">
        <v>48</v>
      </c>
      <c r="E35" s="37" t="s">
        <v>636</v>
      </c>
      <c r="F35" s="38" t="s">
        <v>626</v>
      </c>
      <c r="G35" s="39">
        <v>120</v>
      </c>
      <c r="H35" s="40">
        <v>0</v>
      </c>
      <c r="I35" s="40">
        <f>ROUND(G35*H35,P4)</f>
        <v>0</v>
      </c>
      <c r="J35" s="38" t="s">
        <v>618</v>
      </c>
      <c r="O35" s="41">
        <f>I35*0.21</f>
        <v>0</v>
      </c>
      <c r="P35">
        <v>3</v>
      </c>
    </row>
    <row r="36">
      <c r="A36" s="35" t="s">
        <v>52</v>
      </c>
      <c r="B36" s="42"/>
      <c r="C36" s="43"/>
      <c r="D36" s="43"/>
      <c r="E36" s="49" t="s">
        <v>48</v>
      </c>
      <c r="F36" s="43"/>
      <c r="G36" s="43"/>
      <c r="H36" s="43"/>
      <c r="I36" s="43"/>
      <c r="J36" s="44"/>
    </row>
    <row r="37">
      <c r="A37" s="35" t="s">
        <v>54</v>
      </c>
      <c r="B37" s="42"/>
      <c r="C37" s="43"/>
      <c r="D37" s="43"/>
      <c r="E37" s="45" t="s">
        <v>644</v>
      </c>
      <c r="F37" s="43"/>
      <c r="G37" s="43"/>
      <c r="H37" s="43"/>
      <c r="I37" s="43"/>
      <c r="J37" s="44"/>
    </row>
    <row r="38">
      <c r="A38" s="35" t="s">
        <v>56</v>
      </c>
      <c r="B38" s="42"/>
      <c r="C38" s="43"/>
      <c r="D38" s="43"/>
      <c r="E38" s="49" t="s">
        <v>48</v>
      </c>
      <c r="F38" s="43"/>
      <c r="G38" s="43"/>
      <c r="H38" s="43"/>
      <c r="I38" s="43"/>
      <c r="J38" s="44"/>
    </row>
    <row r="39" ht="30">
      <c r="A39" s="35" t="s">
        <v>46</v>
      </c>
      <c r="B39" s="35">
        <v>18</v>
      </c>
      <c r="C39" s="36" t="s">
        <v>638</v>
      </c>
      <c r="D39" s="35" t="s">
        <v>48</v>
      </c>
      <c r="E39" s="37" t="s">
        <v>639</v>
      </c>
      <c r="F39" s="38" t="s">
        <v>626</v>
      </c>
      <c r="G39" s="39">
        <v>120</v>
      </c>
      <c r="H39" s="40">
        <v>0</v>
      </c>
      <c r="I39" s="40">
        <f>ROUND(G39*H39,P4)</f>
        <v>0</v>
      </c>
      <c r="J39" s="38" t="s">
        <v>618</v>
      </c>
      <c r="O39" s="41">
        <f>I39*0.21</f>
        <v>0</v>
      </c>
      <c r="P39">
        <v>3</v>
      </c>
    </row>
    <row r="40">
      <c r="A40" s="35" t="s">
        <v>52</v>
      </c>
      <c r="B40" s="42"/>
      <c r="C40" s="43"/>
      <c r="D40" s="43"/>
      <c r="E40" s="49" t="s">
        <v>48</v>
      </c>
      <c r="F40" s="43"/>
      <c r="G40" s="43"/>
      <c r="H40" s="43"/>
      <c r="I40" s="43"/>
      <c r="J40" s="44"/>
    </row>
    <row r="41">
      <c r="A41" s="35" t="s">
        <v>54</v>
      </c>
      <c r="B41" s="42"/>
      <c r="C41" s="43"/>
      <c r="D41" s="43"/>
      <c r="E41" s="45" t="s">
        <v>644</v>
      </c>
      <c r="F41" s="43"/>
      <c r="G41" s="43"/>
      <c r="H41" s="43"/>
      <c r="I41" s="43"/>
      <c r="J41" s="44"/>
    </row>
    <row r="42">
      <c r="A42" s="35" t="s">
        <v>56</v>
      </c>
      <c r="B42" s="42"/>
      <c r="C42" s="43"/>
      <c r="D42" s="43"/>
      <c r="E42" s="49" t="s">
        <v>48</v>
      </c>
      <c r="F42" s="43"/>
      <c r="G42" s="43"/>
      <c r="H42" s="43"/>
      <c r="I42" s="43"/>
      <c r="J42" s="44"/>
    </row>
    <row r="43">
      <c r="A43" s="29" t="s">
        <v>43</v>
      </c>
      <c r="B43" s="30"/>
      <c r="C43" s="31" t="s">
        <v>640</v>
      </c>
      <c r="D43" s="32"/>
      <c r="E43" s="29" t="s">
        <v>641</v>
      </c>
      <c r="F43" s="32"/>
      <c r="G43" s="32"/>
      <c r="H43" s="32"/>
      <c r="I43" s="33">
        <f>SUMIFS(I44:I83,A44:A83,"P")</f>
        <v>0</v>
      </c>
      <c r="J43" s="34"/>
    </row>
    <row r="44" ht="30">
      <c r="A44" s="35" t="s">
        <v>46</v>
      </c>
      <c r="B44" s="35">
        <v>3</v>
      </c>
      <c r="C44" s="36" t="s">
        <v>676</v>
      </c>
      <c r="D44" s="35" t="s">
        <v>48</v>
      </c>
      <c r="E44" s="37" t="s">
        <v>677</v>
      </c>
      <c r="F44" s="38" t="s">
        <v>626</v>
      </c>
      <c r="G44" s="39">
        <v>120</v>
      </c>
      <c r="H44" s="40">
        <v>0</v>
      </c>
      <c r="I44" s="40">
        <f>ROUND(G44*H44,P4)</f>
        <v>0</v>
      </c>
      <c r="J44" s="38" t="s">
        <v>618</v>
      </c>
      <c r="O44" s="41">
        <f>I44*0.21</f>
        <v>0</v>
      </c>
      <c r="P44">
        <v>3</v>
      </c>
    </row>
    <row r="45">
      <c r="A45" s="35" t="s">
        <v>52</v>
      </c>
      <c r="B45" s="42"/>
      <c r="C45" s="43"/>
      <c r="D45" s="43"/>
      <c r="E45" s="49" t="s">
        <v>48</v>
      </c>
      <c r="F45" s="43"/>
      <c r="G45" s="43"/>
      <c r="H45" s="43"/>
      <c r="I45" s="43"/>
      <c r="J45" s="44"/>
    </row>
    <row r="46">
      <c r="A46" s="35" t="s">
        <v>54</v>
      </c>
      <c r="B46" s="42"/>
      <c r="C46" s="43"/>
      <c r="D46" s="43"/>
      <c r="E46" s="45" t="s">
        <v>644</v>
      </c>
      <c r="F46" s="43"/>
      <c r="G46" s="43"/>
      <c r="H46" s="43"/>
      <c r="I46" s="43"/>
      <c r="J46" s="44"/>
    </row>
    <row r="47">
      <c r="A47" s="35" t="s">
        <v>56</v>
      </c>
      <c r="B47" s="42"/>
      <c r="C47" s="43"/>
      <c r="D47" s="43"/>
      <c r="E47" s="49" t="s">
        <v>48</v>
      </c>
      <c r="F47" s="43"/>
      <c r="G47" s="43"/>
      <c r="H47" s="43"/>
      <c r="I47" s="43"/>
      <c r="J47" s="44"/>
    </row>
    <row r="48">
      <c r="A48" s="35" t="s">
        <v>46</v>
      </c>
      <c r="B48" s="35">
        <v>4</v>
      </c>
      <c r="C48" s="36" t="s">
        <v>678</v>
      </c>
      <c r="D48" s="35" t="s">
        <v>48</v>
      </c>
      <c r="E48" s="37" t="s">
        <v>679</v>
      </c>
      <c r="F48" s="38" t="s">
        <v>626</v>
      </c>
      <c r="G48" s="39">
        <v>120</v>
      </c>
      <c r="H48" s="40">
        <v>0</v>
      </c>
      <c r="I48" s="40">
        <f>ROUND(G48*H48,P4)</f>
        <v>0</v>
      </c>
      <c r="J48" s="38" t="s">
        <v>618</v>
      </c>
      <c r="O48" s="41">
        <f>I48*0.21</f>
        <v>0</v>
      </c>
      <c r="P48">
        <v>3</v>
      </c>
    </row>
    <row r="49">
      <c r="A49" s="35" t="s">
        <v>52</v>
      </c>
      <c r="B49" s="42"/>
      <c r="C49" s="43"/>
      <c r="D49" s="43"/>
      <c r="E49" s="49" t="s">
        <v>48</v>
      </c>
      <c r="F49" s="43"/>
      <c r="G49" s="43"/>
      <c r="H49" s="43"/>
      <c r="I49" s="43"/>
      <c r="J49" s="44"/>
    </row>
    <row r="50">
      <c r="A50" s="35" t="s">
        <v>54</v>
      </c>
      <c r="B50" s="42"/>
      <c r="C50" s="43"/>
      <c r="D50" s="43"/>
      <c r="E50" s="45" t="s">
        <v>644</v>
      </c>
      <c r="F50" s="43"/>
      <c r="G50" s="43"/>
      <c r="H50" s="43"/>
      <c r="I50" s="43"/>
      <c r="J50" s="44"/>
    </row>
    <row r="51">
      <c r="A51" s="35" t="s">
        <v>56</v>
      </c>
      <c r="B51" s="42"/>
      <c r="C51" s="43"/>
      <c r="D51" s="43"/>
      <c r="E51" s="49" t="s">
        <v>48</v>
      </c>
      <c r="F51" s="43"/>
      <c r="G51" s="43"/>
      <c r="H51" s="43"/>
      <c r="I51" s="43"/>
      <c r="J51" s="44"/>
    </row>
    <row r="52" ht="30">
      <c r="A52" s="35" t="s">
        <v>46</v>
      </c>
      <c r="B52" s="35">
        <v>5</v>
      </c>
      <c r="C52" s="36" t="s">
        <v>651</v>
      </c>
      <c r="D52" s="35" t="s">
        <v>48</v>
      </c>
      <c r="E52" s="37" t="s">
        <v>652</v>
      </c>
      <c r="F52" s="38" t="s">
        <v>649</v>
      </c>
      <c r="G52" s="39">
        <v>3</v>
      </c>
      <c r="H52" s="40">
        <v>0</v>
      </c>
      <c r="I52" s="40">
        <f>ROUND(G52*H52,P4)</f>
        <v>0</v>
      </c>
      <c r="J52" s="38" t="s">
        <v>618</v>
      </c>
      <c r="O52" s="41">
        <f>I52*0.21</f>
        <v>0</v>
      </c>
      <c r="P52">
        <v>3</v>
      </c>
    </row>
    <row r="53">
      <c r="A53" s="35" t="s">
        <v>52</v>
      </c>
      <c r="B53" s="42"/>
      <c r="C53" s="43"/>
      <c r="D53" s="43"/>
      <c r="E53" s="49" t="s">
        <v>48</v>
      </c>
      <c r="F53" s="43"/>
      <c r="G53" s="43"/>
      <c r="H53" s="43"/>
      <c r="I53" s="43"/>
      <c r="J53" s="44"/>
    </row>
    <row r="54">
      <c r="A54" s="35" t="s">
        <v>54</v>
      </c>
      <c r="B54" s="42"/>
      <c r="C54" s="43"/>
      <c r="D54" s="43"/>
      <c r="E54" s="45" t="s">
        <v>680</v>
      </c>
      <c r="F54" s="43"/>
      <c r="G54" s="43"/>
      <c r="H54" s="43"/>
      <c r="I54" s="43"/>
      <c r="J54" s="44"/>
    </row>
    <row r="55">
      <c r="A55" s="35" t="s">
        <v>56</v>
      </c>
      <c r="B55" s="42"/>
      <c r="C55" s="43"/>
      <c r="D55" s="43"/>
      <c r="E55" s="49" t="s">
        <v>48</v>
      </c>
      <c r="F55" s="43"/>
      <c r="G55" s="43"/>
      <c r="H55" s="43"/>
      <c r="I55" s="43"/>
      <c r="J55" s="44"/>
    </row>
    <row r="56">
      <c r="A56" s="35" t="s">
        <v>46</v>
      </c>
      <c r="B56" s="35">
        <v>6</v>
      </c>
      <c r="C56" s="36" t="s">
        <v>647</v>
      </c>
      <c r="D56" s="35" t="s">
        <v>48</v>
      </c>
      <c r="E56" s="37" t="s">
        <v>648</v>
      </c>
      <c r="F56" s="38" t="s">
        <v>649</v>
      </c>
      <c r="G56" s="39">
        <v>3</v>
      </c>
      <c r="H56" s="40">
        <v>0</v>
      </c>
      <c r="I56" s="40">
        <f>ROUND(G56*H56,P4)</f>
        <v>0</v>
      </c>
      <c r="J56" s="38" t="s">
        <v>618</v>
      </c>
      <c r="O56" s="41">
        <f>I56*0.21</f>
        <v>0</v>
      </c>
      <c r="P56">
        <v>3</v>
      </c>
    </row>
    <row r="57">
      <c r="A57" s="35" t="s">
        <v>52</v>
      </c>
      <c r="B57" s="42"/>
      <c r="C57" s="43"/>
      <c r="D57" s="43"/>
      <c r="E57" s="49" t="s">
        <v>48</v>
      </c>
      <c r="F57" s="43"/>
      <c r="G57" s="43"/>
      <c r="H57" s="43"/>
      <c r="I57" s="43"/>
      <c r="J57" s="44"/>
    </row>
    <row r="58">
      <c r="A58" s="35" t="s">
        <v>54</v>
      </c>
      <c r="B58" s="42"/>
      <c r="C58" s="43"/>
      <c r="D58" s="43"/>
      <c r="E58" s="45" t="s">
        <v>680</v>
      </c>
      <c r="F58" s="43"/>
      <c r="G58" s="43"/>
      <c r="H58" s="43"/>
      <c r="I58" s="43"/>
      <c r="J58" s="44"/>
    </row>
    <row r="59">
      <c r="A59" s="35" t="s">
        <v>56</v>
      </c>
      <c r="B59" s="42"/>
      <c r="C59" s="43"/>
      <c r="D59" s="43"/>
      <c r="E59" s="49" t="s">
        <v>48</v>
      </c>
      <c r="F59" s="43"/>
      <c r="G59" s="43"/>
      <c r="H59" s="43"/>
      <c r="I59" s="43"/>
      <c r="J59" s="44"/>
    </row>
    <row r="60" ht="30">
      <c r="A60" s="35" t="s">
        <v>46</v>
      </c>
      <c r="B60" s="35">
        <v>7</v>
      </c>
      <c r="C60" s="36" t="s">
        <v>681</v>
      </c>
      <c r="D60" s="35" t="s">
        <v>48</v>
      </c>
      <c r="E60" s="37" t="s">
        <v>682</v>
      </c>
      <c r="F60" s="38" t="s">
        <v>649</v>
      </c>
      <c r="G60" s="39">
        <v>1</v>
      </c>
      <c r="H60" s="40">
        <v>0</v>
      </c>
      <c r="I60" s="40">
        <f>ROUND(G60*H60,P4)</f>
        <v>0</v>
      </c>
      <c r="J60" s="38" t="s">
        <v>618</v>
      </c>
      <c r="O60" s="41">
        <f>I60*0.21</f>
        <v>0</v>
      </c>
      <c r="P60">
        <v>3</v>
      </c>
    </row>
    <row r="61">
      <c r="A61" s="35" t="s">
        <v>52</v>
      </c>
      <c r="B61" s="42"/>
      <c r="C61" s="43"/>
      <c r="D61" s="43"/>
      <c r="E61" s="49" t="s">
        <v>48</v>
      </c>
      <c r="F61" s="43"/>
      <c r="G61" s="43"/>
      <c r="H61" s="43"/>
      <c r="I61" s="43"/>
      <c r="J61" s="44"/>
    </row>
    <row r="62">
      <c r="A62" s="35" t="s">
        <v>54</v>
      </c>
      <c r="B62" s="42"/>
      <c r="C62" s="43"/>
      <c r="D62" s="43"/>
      <c r="E62" s="45" t="s">
        <v>664</v>
      </c>
      <c r="F62" s="43"/>
      <c r="G62" s="43"/>
      <c r="H62" s="43"/>
      <c r="I62" s="43"/>
      <c r="J62" s="44"/>
    </row>
    <row r="63">
      <c r="A63" s="35" t="s">
        <v>56</v>
      </c>
      <c r="B63" s="42"/>
      <c r="C63" s="43"/>
      <c r="D63" s="43"/>
      <c r="E63" s="49" t="s">
        <v>48</v>
      </c>
      <c r="F63" s="43"/>
      <c r="G63" s="43"/>
      <c r="H63" s="43"/>
      <c r="I63" s="43"/>
      <c r="J63" s="44"/>
    </row>
    <row r="64" ht="30">
      <c r="A64" s="35" t="s">
        <v>46</v>
      </c>
      <c r="B64" s="35">
        <v>8</v>
      </c>
      <c r="C64" s="36" t="s">
        <v>655</v>
      </c>
      <c r="D64" s="35" t="s">
        <v>48</v>
      </c>
      <c r="E64" s="37" t="s">
        <v>656</v>
      </c>
      <c r="F64" s="38" t="s">
        <v>626</v>
      </c>
      <c r="G64" s="39">
        <v>30</v>
      </c>
      <c r="H64" s="40">
        <v>0</v>
      </c>
      <c r="I64" s="40">
        <f>ROUND(G64*H64,P4)</f>
        <v>0</v>
      </c>
      <c r="J64" s="38" t="s">
        <v>618</v>
      </c>
      <c r="O64" s="41">
        <f>I64*0.21</f>
        <v>0</v>
      </c>
      <c r="P64">
        <v>3</v>
      </c>
    </row>
    <row r="65">
      <c r="A65" s="35" t="s">
        <v>52</v>
      </c>
      <c r="B65" s="42"/>
      <c r="C65" s="43"/>
      <c r="D65" s="43"/>
      <c r="E65" s="49" t="s">
        <v>48</v>
      </c>
      <c r="F65" s="43"/>
      <c r="G65" s="43"/>
      <c r="H65" s="43"/>
      <c r="I65" s="43"/>
      <c r="J65" s="44"/>
    </row>
    <row r="66">
      <c r="A66" s="35" t="s">
        <v>54</v>
      </c>
      <c r="B66" s="42"/>
      <c r="C66" s="43"/>
      <c r="D66" s="43"/>
      <c r="E66" s="45" t="s">
        <v>657</v>
      </c>
      <c r="F66" s="43"/>
      <c r="G66" s="43"/>
      <c r="H66" s="43"/>
      <c r="I66" s="43"/>
      <c r="J66" s="44"/>
    </row>
    <row r="67">
      <c r="A67" s="35" t="s">
        <v>56</v>
      </c>
      <c r="B67" s="42"/>
      <c r="C67" s="43"/>
      <c r="D67" s="43"/>
      <c r="E67" s="49" t="s">
        <v>48</v>
      </c>
      <c r="F67" s="43"/>
      <c r="G67" s="43"/>
      <c r="H67" s="43"/>
      <c r="I67" s="43"/>
      <c r="J67" s="44"/>
    </row>
    <row r="68">
      <c r="A68" s="35" t="s">
        <v>46</v>
      </c>
      <c r="B68" s="35">
        <v>9</v>
      </c>
      <c r="C68" s="36" t="s">
        <v>658</v>
      </c>
      <c r="D68" s="35" t="s">
        <v>48</v>
      </c>
      <c r="E68" s="37" t="s">
        <v>659</v>
      </c>
      <c r="F68" s="38" t="s">
        <v>660</v>
      </c>
      <c r="G68" s="39">
        <v>28.5</v>
      </c>
      <c r="H68" s="40">
        <v>0</v>
      </c>
      <c r="I68" s="40">
        <f>ROUND(G68*H68,P4)</f>
        <v>0</v>
      </c>
      <c r="J68" s="38" t="s">
        <v>618</v>
      </c>
      <c r="O68" s="41">
        <f>I68*0.21</f>
        <v>0</v>
      </c>
      <c r="P68">
        <v>3</v>
      </c>
    </row>
    <row r="69">
      <c r="A69" s="35" t="s">
        <v>52</v>
      </c>
      <c r="B69" s="42"/>
      <c r="C69" s="43"/>
      <c r="D69" s="43"/>
      <c r="E69" s="49" t="s">
        <v>48</v>
      </c>
      <c r="F69" s="43"/>
      <c r="G69" s="43"/>
      <c r="H69" s="43"/>
      <c r="I69" s="43"/>
      <c r="J69" s="44"/>
    </row>
    <row r="70">
      <c r="A70" s="35" t="s">
        <v>54</v>
      </c>
      <c r="B70" s="42"/>
      <c r="C70" s="43"/>
      <c r="D70" s="43"/>
      <c r="E70" s="45" t="s">
        <v>661</v>
      </c>
      <c r="F70" s="43"/>
      <c r="G70" s="43"/>
      <c r="H70" s="43"/>
      <c r="I70" s="43"/>
      <c r="J70" s="44"/>
    </row>
    <row r="71">
      <c r="A71" s="35" t="s">
        <v>56</v>
      </c>
      <c r="B71" s="42"/>
      <c r="C71" s="43"/>
      <c r="D71" s="43"/>
      <c r="E71" s="49" t="s">
        <v>48</v>
      </c>
      <c r="F71" s="43"/>
      <c r="G71" s="43"/>
      <c r="H71" s="43"/>
      <c r="I71" s="43"/>
      <c r="J71" s="44"/>
    </row>
    <row r="72">
      <c r="A72" s="35" t="s">
        <v>46</v>
      </c>
      <c r="B72" s="35">
        <v>10</v>
      </c>
      <c r="C72" s="36" t="s">
        <v>683</v>
      </c>
      <c r="D72" s="35" t="s">
        <v>48</v>
      </c>
      <c r="E72" s="37" t="s">
        <v>684</v>
      </c>
      <c r="F72" s="38" t="s">
        <v>649</v>
      </c>
      <c r="G72" s="39">
        <v>2</v>
      </c>
      <c r="H72" s="40">
        <v>0</v>
      </c>
      <c r="I72" s="40">
        <f>ROUND(G72*H72,P4)</f>
        <v>0</v>
      </c>
      <c r="J72" s="38" t="s">
        <v>618</v>
      </c>
      <c r="O72" s="41">
        <f>I72*0.21</f>
        <v>0</v>
      </c>
      <c r="P72">
        <v>3</v>
      </c>
    </row>
    <row r="73">
      <c r="A73" s="35" t="s">
        <v>52</v>
      </c>
      <c r="B73" s="42"/>
      <c r="C73" s="43"/>
      <c r="D73" s="43"/>
      <c r="E73" s="49" t="s">
        <v>48</v>
      </c>
      <c r="F73" s="43"/>
      <c r="G73" s="43"/>
      <c r="H73" s="43"/>
      <c r="I73" s="43"/>
      <c r="J73" s="44"/>
    </row>
    <row r="74">
      <c r="A74" s="35" t="s">
        <v>54</v>
      </c>
      <c r="B74" s="42"/>
      <c r="C74" s="43"/>
      <c r="D74" s="43"/>
      <c r="E74" s="45" t="s">
        <v>650</v>
      </c>
      <c r="F74" s="43"/>
      <c r="G74" s="43"/>
      <c r="H74" s="43"/>
      <c r="I74" s="43"/>
      <c r="J74" s="44"/>
    </row>
    <row r="75">
      <c r="A75" s="35" t="s">
        <v>56</v>
      </c>
      <c r="B75" s="42"/>
      <c r="C75" s="43"/>
      <c r="D75" s="43"/>
      <c r="E75" s="49" t="s">
        <v>48</v>
      </c>
      <c r="F75" s="43"/>
      <c r="G75" s="43"/>
      <c r="H75" s="43"/>
      <c r="I75" s="43"/>
      <c r="J75" s="44"/>
    </row>
    <row r="76">
      <c r="A76" s="35" t="s">
        <v>46</v>
      </c>
      <c r="B76" s="35">
        <v>11</v>
      </c>
      <c r="C76" s="36" t="s">
        <v>685</v>
      </c>
      <c r="D76" s="35" t="s">
        <v>48</v>
      </c>
      <c r="E76" s="37" t="s">
        <v>686</v>
      </c>
      <c r="F76" s="38" t="s">
        <v>649</v>
      </c>
      <c r="G76" s="39">
        <v>2</v>
      </c>
      <c r="H76" s="40">
        <v>0</v>
      </c>
      <c r="I76" s="40">
        <f>ROUND(G76*H76,P4)</f>
        <v>0</v>
      </c>
      <c r="J76" s="38" t="s">
        <v>618</v>
      </c>
      <c r="O76" s="41">
        <f>I76*0.21</f>
        <v>0</v>
      </c>
      <c r="P76">
        <v>3</v>
      </c>
    </row>
    <row r="77">
      <c r="A77" s="35" t="s">
        <v>52</v>
      </c>
      <c r="B77" s="42"/>
      <c r="C77" s="43"/>
      <c r="D77" s="43"/>
      <c r="E77" s="49" t="s">
        <v>48</v>
      </c>
      <c r="F77" s="43"/>
      <c r="G77" s="43"/>
      <c r="H77" s="43"/>
      <c r="I77" s="43"/>
      <c r="J77" s="44"/>
    </row>
    <row r="78">
      <c r="A78" s="35" t="s">
        <v>54</v>
      </c>
      <c r="B78" s="42"/>
      <c r="C78" s="43"/>
      <c r="D78" s="43"/>
      <c r="E78" s="45" t="s">
        <v>650</v>
      </c>
      <c r="F78" s="43"/>
      <c r="G78" s="43"/>
      <c r="H78" s="43"/>
      <c r="I78" s="43"/>
      <c r="J78" s="44"/>
    </row>
    <row r="79">
      <c r="A79" s="35" t="s">
        <v>56</v>
      </c>
      <c r="B79" s="42"/>
      <c r="C79" s="43"/>
      <c r="D79" s="43"/>
      <c r="E79" s="49" t="s">
        <v>48</v>
      </c>
      <c r="F79" s="43"/>
      <c r="G79" s="43"/>
      <c r="H79" s="43"/>
      <c r="I79" s="43"/>
      <c r="J79" s="44"/>
    </row>
    <row r="80" ht="30">
      <c r="A80" s="35" t="s">
        <v>46</v>
      </c>
      <c r="B80" s="35">
        <v>12</v>
      </c>
      <c r="C80" s="36" t="s">
        <v>662</v>
      </c>
      <c r="D80" s="35" t="s">
        <v>48</v>
      </c>
      <c r="E80" s="37" t="s">
        <v>663</v>
      </c>
      <c r="F80" s="38" t="s">
        <v>649</v>
      </c>
      <c r="G80" s="39">
        <v>1</v>
      </c>
      <c r="H80" s="40">
        <v>0</v>
      </c>
      <c r="I80" s="40">
        <f>ROUND(G80*H80,P4)</f>
        <v>0</v>
      </c>
      <c r="J80" s="38" t="s">
        <v>618</v>
      </c>
      <c r="O80" s="41">
        <f>I80*0.21</f>
        <v>0</v>
      </c>
      <c r="P80">
        <v>3</v>
      </c>
    </row>
    <row r="81">
      <c r="A81" s="35" t="s">
        <v>52</v>
      </c>
      <c r="B81" s="42"/>
      <c r="C81" s="43"/>
      <c r="D81" s="43"/>
      <c r="E81" s="49" t="s">
        <v>48</v>
      </c>
      <c r="F81" s="43"/>
      <c r="G81" s="43"/>
      <c r="H81" s="43"/>
      <c r="I81" s="43"/>
      <c r="J81" s="44"/>
    </row>
    <row r="82">
      <c r="A82" s="35" t="s">
        <v>54</v>
      </c>
      <c r="B82" s="42"/>
      <c r="C82" s="43"/>
      <c r="D82" s="43"/>
      <c r="E82" s="45" t="s">
        <v>664</v>
      </c>
      <c r="F82" s="43"/>
      <c r="G82" s="43"/>
      <c r="H82" s="43"/>
      <c r="I82" s="43"/>
      <c r="J82" s="44"/>
    </row>
    <row r="83">
      <c r="A83" s="35" t="s">
        <v>56</v>
      </c>
      <c r="B83" s="42"/>
      <c r="C83" s="43"/>
      <c r="D83" s="43"/>
      <c r="E83" s="49" t="s">
        <v>48</v>
      </c>
      <c r="F83" s="43"/>
      <c r="G83" s="43"/>
      <c r="H83" s="43"/>
      <c r="I83" s="43"/>
      <c r="J83" s="44"/>
    </row>
    <row r="84">
      <c r="A84" s="29" t="s">
        <v>43</v>
      </c>
      <c r="B84" s="30"/>
      <c r="C84" s="31" t="s">
        <v>665</v>
      </c>
      <c r="D84" s="32"/>
      <c r="E84" s="29" t="s">
        <v>666</v>
      </c>
      <c r="F84" s="32"/>
      <c r="G84" s="32"/>
      <c r="H84" s="32"/>
      <c r="I84" s="33">
        <f>SUMIFS(I85:I92,A85:A92,"P")</f>
        <v>0</v>
      </c>
      <c r="J84" s="34"/>
    </row>
    <row r="85">
      <c r="A85" s="35" t="s">
        <v>46</v>
      </c>
      <c r="B85" s="35">
        <v>19</v>
      </c>
      <c r="C85" s="36" t="s">
        <v>667</v>
      </c>
      <c r="D85" s="35" t="s">
        <v>48</v>
      </c>
      <c r="E85" s="37" t="s">
        <v>668</v>
      </c>
      <c r="F85" s="38" t="s">
        <v>649</v>
      </c>
      <c r="G85" s="39">
        <v>1</v>
      </c>
      <c r="H85" s="40">
        <v>0</v>
      </c>
      <c r="I85" s="40">
        <f>ROUND(G85*H85,P4)</f>
        <v>0</v>
      </c>
      <c r="J85" s="38" t="s">
        <v>618</v>
      </c>
      <c r="O85" s="41">
        <f>I85*0.21</f>
        <v>0</v>
      </c>
      <c r="P85">
        <v>3</v>
      </c>
    </row>
    <row r="86">
      <c r="A86" s="35" t="s">
        <v>52</v>
      </c>
      <c r="B86" s="42"/>
      <c r="C86" s="43"/>
      <c r="D86" s="43"/>
      <c r="E86" s="49" t="s">
        <v>48</v>
      </c>
      <c r="F86" s="43"/>
      <c r="G86" s="43"/>
      <c r="H86" s="43"/>
      <c r="I86" s="43"/>
      <c r="J86" s="44"/>
    </row>
    <row r="87">
      <c r="A87" s="35" t="s">
        <v>54</v>
      </c>
      <c r="B87" s="42"/>
      <c r="C87" s="43"/>
      <c r="D87" s="43"/>
      <c r="E87" s="45" t="s">
        <v>664</v>
      </c>
      <c r="F87" s="43"/>
      <c r="G87" s="43"/>
      <c r="H87" s="43"/>
      <c r="I87" s="43"/>
      <c r="J87" s="44"/>
    </row>
    <row r="88">
      <c r="A88" s="35" t="s">
        <v>56</v>
      </c>
      <c r="B88" s="42"/>
      <c r="C88" s="43"/>
      <c r="D88" s="43"/>
      <c r="E88" s="49" t="s">
        <v>48</v>
      </c>
      <c r="F88" s="43"/>
      <c r="G88" s="43"/>
      <c r="H88" s="43"/>
      <c r="I88" s="43"/>
      <c r="J88" s="44"/>
    </row>
    <row r="89">
      <c r="A89" s="35" t="s">
        <v>46</v>
      </c>
      <c r="B89" s="35">
        <v>20</v>
      </c>
      <c r="C89" s="36" t="s">
        <v>669</v>
      </c>
      <c r="D89" s="35" t="s">
        <v>48</v>
      </c>
      <c r="E89" s="37" t="s">
        <v>670</v>
      </c>
      <c r="F89" s="38" t="s">
        <v>649</v>
      </c>
      <c r="G89" s="39">
        <v>1</v>
      </c>
      <c r="H89" s="40">
        <v>0</v>
      </c>
      <c r="I89" s="40">
        <f>ROUND(G89*H89,P4)</f>
        <v>0</v>
      </c>
      <c r="J89" s="38" t="s">
        <v>618</v>
      </c>
      <c r="O89" s="41">
        <f>I89*0.21</f>
        <v>0</v>
      </c>
      <c r="P89">
        <v>3</v>
      </c>
    </row>
    <row r="90">
      <c r="A90" s="35" t="s">
        <v>52</v>
      </c>
      <c r="B90" s="42"/>
      <c r="C90" s="43"/>
      <c r="D90" s="43"/>
      <c r="E90" s="49" t="s">
        <v>48</v>
      </c>
      <c r="F90" s="43"/>
      <c r="G90" s="43"/>
      <c r="H90" s="43"/>
      <c r="I90" s="43"/>
      <c r="J90" s="44"/>
    </row>
    <row r="91">
      <c r="A91" s="35" t="s">
        <v>54</v>
      </c>
      <c r="B91" s="42"/>
      <c r="C91" s="43"/>
      <c r="D91" s="43"/>
      <c r="E91" s="45" t="s">
        <v>664</v>
      </c>
      <c r="F91" s="43"/>
      <c r="G91" s="43"/>
      <c r="H91" s="43"/>
      <c r="I91" s="43"/>
      <c r="J91" s="44"/>
    </row>
    <row r="92">
      <c r="A92" s="35" t="s">
        <v>56</v>
      </c>
      <c r="B92" s="46"/>
      <c r="C92" s="47"/>
      <c r="D92" s="47"/>
      <c r="E92" s="50" t="s">
        <v>48</v>
      </c>
      <c r="F92" s="47"/>
      <c r="G92" s="47"/>
      <c r="H92" s="47"/>
      <c r="I92" s="47"/>
      <c r="J92" s="48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PECHAL\loucka</dc:creator>
  <cp:lastModifiedBy>PECHAL\loucka</cp:lastModifiedBy>
  <dcterms:created xsi:type="dcterms:W3CDTF">2025-08-11T07:05:30Z</dcterms:created>
  <dcterms:modified xsi:type="dcterms:W3CDTF">2025-08-11T07:05:32Z</dcterms:modified>
</cp:coreProperties>
</file>